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tables/table1.xml" ContentType="application/vnd.openxmlformats-officedocument.spreadsheetml.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C1E3FB1C-76FF-43FF-A994-EBF9CF1094ED}" xr6:coauthVersionLast="47" xr6:coauthVersionMax="47" xr10:uidLastSave="{00000000-0000-0000-0000-000000000000}"/>
  <bookViews>
    <workbookView xWindow="-120" yWindow="-120" windowWidth="29040" windowHeight="15720" tabRatio="803" firstSheet="1" activeTab="1" xr2:uid="{00000000-000D-0000-FFFF-FFFF00000000}"/>
  </bookViews>
  <sheets>
    <sheet name="Strategy_Builder" sheetId="1" r:id="rId1"/>
    <sheet name="Overall" sheetId="8" r:id="rId2"/>
    <sheet name="strategy_12" sheetId="9" r:id="rId3"/>
    <sheet name="strategy_14" sheetId="16" r:id="rId4"/>
    <sheet name="Detail2" sheetId="19" r:id="rId5"/>
    <sheet name="strategy_comparison" sheetId="17" r:id="rId6"/>
    <sheet name="Consolidate_Data" sheetId="10" r:id="rId7"/>
    <sheet name="Positions_Demo" sheetId="2" r:id="rId8"/>
    <sheet name="Deals_Demo" sheetId="3" r:id="rId9"/>
  </sheets>
  <definedNames>
    <definedName name="_xlnm._FilterDatabase" localSheetId="7" hidden="1">Positions_Demo!$A$1:$AA$1497</definedName>
  </definedNames>
  <calcPr calcId="191029"/>
  <pivotCaches>
    <pivotCache cacheId="0" r:id="rId10"/>
    <pivotCache cacheId="1" r:id="rId11"/>
    <pivotCache cacheId="2" r:id="rId12"/>
    <pivotCache cacheId="12" r:id="rId13"/>
    <pivotCache cacheId="1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8" l="1"/>
  <c r="K10" i="8" s="1"/>
  <c r="J10" i="8"/>
  <c r="I11" i="8"/>
  <c r="J11" i="8"/>
  <c r="K11" i="8" s="1"/>
  <c r="I12" i="8"/>
  <c r="K12" i="8" s="1"/>
  <c r="J12" i="8"/>
  <c r="I13" i="8"/>
  <c r="K13" i="8" s="1"/>
  <c r="J13" i="8"/>
  <c r="I14" i="8"/>
  <c r="K14" i="8" s="1"/>
  <c r="J14" i="8"/>
  <c r="I15" i="8"/>
  <c r="K15" i="8" s="1"/>
  <c r="J15" i="8"/>
  <c r="I16" i="8"/>
  <c r="J16" i="8"/>
  <c r="K16" i="8"/>
  <c r="I17" i="8"/>
  <c r="J17" i="8"/>
  <c r="K17" i="8" s="1"/>
  <c r="I18" i="8"/>
  <c r="K18" i="8" s="1"/>
  <c r="J18" i="8"/>
  <c r="I19" i="8"/>
  <c r="J19" i="8"/>
  <c r="K19" i="8" s="1"/>
  <c r="I20" i="8"/>
  <c r="K20" i="8" s="1"/>
  <c r="J20" i="8"/>
  <c r="I21" i="8"/>
  <c r="K21" i="8" s="1"/>
  <c r="J21" i="8"/>
  <c r="I22" i="8"/>
  <c r="J22" i="8"/>
  <c r="K22" i="8"/>
  <c r="I23" i="8"/>
  <c r="K23" i="8" s="1"/>
  <c r="J23" i="8"/>
  <c r="I24" i="8"/>
  <c r="J24" i="8"/>
  <c r="K24" i="8"/>
  <c r="I25" i="8"/>
  <c r="J25" i="8"/>
  <c r="K25" i="8"/>
  <c r="I26" i="8"/>
  <c r="K26" i="8" s="1"/>
  <c r="J26" i="8"/>
  <c r="I27" i="8"/>
  <c r="J27" i="8"/>
  <c r="K27" i="8" s="1"/>
  <c r="I28" i="8"/>
  <c r="K28" i="8" s="1"/>
  <c r="J28" i="8"/>
  <c r="I29" i="8"/>
  <c r="K29" i="8" s="1"/>
  <c r="J29" i="8"/>
  <c r="I30" i="8"/>
  <c r="J30" i="8"/>
  <c r="K30" i="8"/>
  <c r="I31" i="8"/>
  <c r="K31" i="8" s="1"/>
  <c r="J31" i="8"/>
  <c r="I32" i="8"/>
  <c r="J32" i="8"/>
  <c r="K32" i="8"/>
  <c r="I33" i="8"/>
  <c r="J33" i="8"/>
  <c r="K33" i="8"/>
  <c r="C10" i="8"/>
  <c r="D10" i="8"/>
  <c r="C11" i="8"/>
  <c r="D11" i="8"/>
  <c r="C12" i="8"/>
  <c r="D12" i="8"/>
  <c r="C13" i="8"/>
  <c r="D13" i="8"/>
  <c r="C14" i="8"/>
  <c r="D14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C22" i="8"/>
  <c r="D22" i="8"/>
  <c r="C23" i="8"/>
  <c r="D23" i="8"/>
  <c r="C24" i="8"/>
  <c r="D24" i="8"/>
  <c r="C25" i="8"/>
  <c r="D25" i="8"/>
  <c r="C26" i="8"/>
  <c r="D26" i="8"/>
  <c r="C27" i="8"/>
  <c r="D27" i="8"/>
  <c r="C28" i="8"/>
  <c r="D28" i="8"/>
  <c r="C29" i="8"/>
  <c r="D29" i="8"/>
  <c r="C30" i="8"/>
  <c r="D30" i="8"/>
  <c r="C31" i="8"/>
  <c r="D31" i="8"/>
  <c r="C32" i="8"/>
  <c r="D32" i="8"/>
  <c r="C33" i="8"/>
  <c r="D33" i="8"/>
  <c r="O4140" i="3"/>
  <c r="P4140" i="3" s="1"/>
  <c r="O4141" i="3"/>
  <c r="P4141" i="3"/>
  <c r="Q4141" i="3"/>
  <c r="O4142" i="3"/>
  <c r="P4142" i="3"/>
  <c r="Q4142" i="3" s="1"/>
  <c r="S4142" i="3"/>
  <c r="W2075" i="2" s="1"/>
  <c r="O4143" i="3"/>
  <c r="P4143" i="3" s="1"/>
  <c r="O4144" i="3"/>
  <c r="P4144" i="3"/>
  <c r="S4144" i="3" s="1"/>
  <c r="Q4144" i="3"/>
  <c r="R4144" i="3"/>
  <c r="O4145" i="3"/>
  <c r="P4145" i="3"/>
  <c r="Q4145" i="3"/>
  <c r="R4145" i="3"/>
  <c r="S4145" i="3"/>
  <c r="O4146" i="3"/>
  <c r="P4146" i="3"/>
  <c r="O4147" i="3"/>
  <c r="P4147" i="3" s="1"/>
  <c r="Q4147" i="3" s="1"/>
  <c r="S4147" i="3"/>
  <c r="O4148" i="3"/>
  <c r="P4148" i="3"/>
  <c r="Q4148" i="3"/>
  <c r="R4148" i="3"/>
  <c r="S4148" i="3"/>
  <c r="O4149" i="3"/>
  <c r="P4149" i="3"/>
  <c r="Q4149" i="3"/>
  <c r="O4150" i="3"/>
  <c r="P4150" i="3"/>
  <c r="O4151" i="3"/>
  <c r="P4151" i="3" s="1"/>
  <c r="Q4151" i="3" s="1"/>
  <c r="R4151" i="3"/>
  <c r="O4152" i="3"/>
  <c r="P4152" i="3"/>
  <c r="Q4152" i="3" s="1"/>
  <c r="O4153" i="3"/>
  <c r="P4153" i="3"/>
  <c r="R4153" i="3" s="1"/>
  <c r="V2078" i="2" s="1"/>
  <c r="Q4153" i="3"/>
  <c r="S4153" i="3"/>
  <c r="W2078" i="2" s="1"/>
  <c r="O4154" i="3"/>
  <c r="P4154" i="3"/>
  <c r="O4155" i="3"/>
  <c r="P4155" i="3"/>
  <c r="R4155" i="3" s="1"/>
  <c r="Q4155" i="3"/>
  <c r="S4155" i="3"/>
  <c r="W2080" i="2" s="1"/>
  <c r="O4156" i="3"/>
  <c r="P4156" i="3"/>
  <c r="Q4156" i="3"/>
  <c r="R4156" i="3"/>
  <c r="S4156" i="3"/>
  <c r="O4157" i="3"/>
  <c r="P4157" i="3" s="1"/>
  <c r="Q4157" i="3"/>
  <c r="O4158" i="3"/>
  <c r="O4159" i="3"/>
  <c r="P4159" i="3" s="1"/>
  <c r="Q4159" i="3" s="1"/>
  <c r="S4159" i="3"/>
  <c r="O4160" i="3"/>
  <c r="P4160" i="3"/>
  <c r="O4161" i="3"/>
  <c r="P4161" i="3"/>
  <c r="Q4161" i="3" s="1"/>
  <c r="R4161" i="3"/>
  <c r="V2086" i="2" s="1"/>
  <c r="S4161" i="3"/>
  <c r="W2086" i="2" s="1"/>
  <c r="O4162" i="3"/>
  <c r="P4162" i="3" s="1"/>
  <c r="O4163" i="3"/>
  <c r="P4163" i="3"/>
  <c r="Q4163" i="3" s="1"/>
  <c r="R4163" i="3"/>
  <c r="S4163" i="3"/>
  <c r="O4164" i="3"/>
  <c r="P4164" i="3"/>
  <c r="Q4164" i="3"/>
  <c r="R4164" i="3"/>
  <c r="S4164" i="3"/>
  <c r="O4165" i="3"/>
  <c r="P4165" i="3"/>
  <c r="Q4165" i="3"/>
  <c r="O4166" i="3"/>
  <c r="P4166" i="3" s="1"/>
  <c r="O4167" i="3"/>
  <c r="P4167" i="3" s="1"/>
  <c r="Q4167" i="3" s="1"/>
  <c r="R4167" i="3"/>
  <c r="S4167" i="3"/>
  <c r="O4168" i="3"/>
  <c r="P4168" i="3" s="1"/>
  <c r="O4169" i="3"/>
  <c r="P4169" i="3"/>
  <c r="Q4169" i="3"/>
  <c r="R4169" i="3"/>
  <c r="S4169" i="3"/>
  <c r="O4170" i="3"/>
  <c r="P4170" i="3"/>
  <c r="S4170" i="3"/>
  <c r="O4171" i="3"/>
  <c r="P4171" i="3" s="1"/>
  <c r="Q4171" i="3"/>
  <c r="R4171" i="3"/>
  <c r="S4171" i="3"/>
  <c r="O4172" i="3"/>
  <c r="P4172" i="3"/>
  <c r="Q4172" i="3"/>
  <c r="R4172" i="3"/>
  <c r="S4172" i="3"/>
  <c r="O4173" i="3"/>
  <c r="P4173" i="3"/>
  <c r="Q4173" i="3"/>
  <c r="O4174" i="3"/>
  <c r="P4174" i="3"/>
  <c r="Q4174" i="3"/>
  <c r="R4174" i="3"/>
  <c r="S4174" i="3"/>
  <c r="O4175" i="3"/>
  <c r="P4175" i="3" s="1"/>
  <c r="Q4175" i="3" s="1"/>
  <c r="R4175" i="3"/>
  <c r="S4175" i="3"/>
  <c r="O4176" i="3"/>
  <c r="P4176" i="3"/>
  <c r="S4176" i="3" s="1"/>
  <c r="Q4176" i="3"/>
  <c r="R4176" i="3"/>
  <c r="O4177" i="3"/>
  <c r="P4177" i="3"/>
  <c r="S4177" i="3" s="1"/>
  <c r="Q4177" i="3"/>
  <c r="R4177" i="3"/>
  <c r="O4178" i="3"/>
  <c r="P4178" i="3"/>
  <c r="S4178" i="3"/>
  <c r="O4179" i="3"/>
  <c r="P4179" i="3"/>
  <c r="S4179" i="3" s="1"/>
  <c r="Q4179" i="3"/>
  <c r="R4179" i="3"/>
  <c r="O4180" i="3"/>
  <c r="P4180" i="3"/>
  <c r="Q4180" i="3"/>
  <c r="R4180" i="3"/>
  <c r="S4180" i="3"/>
  <c r="O4181" i="3"/>
  <c r="P4181" i="3"/>
  <c r="O4182" i="3"/>
  <c r="P4182" i="3"/>
  <c r="R4182" i="3" s="1"/>
  <c r="Q4182" i="3"/>
  <c r="S4182" i="3"/>
  <c r="O4183" i="3"/>
  <c r="P4183" i="3" s="1"/>
  <c r="O4184" i="3"/>
  <c r="P4184" i="3"/>
  <c r="S4184" i="3" s="1"/>
  <c r="Q4184" i="3"/>
  <c r="O4185" i="3"/>
  <c r="P4185" i="3"/>
  <c r="O4186" i="3"/>
  <c r="P4186" i="3"/>
  <c r="O4187" i="3"/>
  <c r="P4187" i="3"/>
  <c r="Q4187" i="3"/>
  <c r="O4188" i="3"/>
  <c r="P4188" i="3"/>
  <c r="Q4188" i="3"/>
  <c r="R4188" i="3"/>
  <c r="S4188" i="3"/>
  <c r="O4189" i="3"/>
  <c r="P4189" i="3" s="1"/>
  <c r="O4190" i="3"/>
  <c r="P4190" i="3"/>
  <c r="Q4190" i="3" s="1"/>
  <c r="R4190" i="3"/>
  <c r="S4190" i="3"/>
  <c r="O4191" i="3"/>
  <c r="P4191" i="3" s="1"/>
  <c r="O4192" i="3"/>
  <c r="P4192" i="3"/>
  <c r="R4192" i="3" s="1"/>
  <c r="O4193" i="3"/>
  <c r="P4193" i="3"/>
  <c r="O4194" i="3"/>
  <c r="P4194" i="3" s="1"/>
  <c r="S4194" i="3"/>
  <c r="O4195" i="3"/>
  <c r="P4195" i="3"/>
  <c r="O4196" i="3"/>
  <c r="P4196" i="3"/>
  <c r="Q4196" i="3"/>
  <c r="R4196" i="3"/>
  <c r="S4196" i="3"/>
  <c r="O4197" i="3"/>
  <c r="P4197" i="3"/>
  <c r="Q4197" i="3"/>
  <c r="O4198" i="3"/>
  <c r="P4198" i="3" s="1"/>
  <c r="Q4198" i="3" s="1"/>
  <c r="R4198" i="3"/>
  <c r="S4198" i="3"/>
  <c r="O4199" i="3"/>
  <c r="P4199" i="3" s="1"/>
  <c r="Q4199" i="3" s="1"/>
  <c r="R4199" i="3"/>
  <c r="S4199" i="3"/>
  <c r="O4200" i="3"/>
  <c r="P4200" i="3" s="1"/>
  <c r="S4200" i="3" s="1"/>
  <c r="O4201" i="3"/>
  <c r="P4201" i="3"/>
  <c r="Q4201" i="3"/>
  <c r="R4201" i="3"/>
  <c r="S4201" i="3"/>
  <c r="O4202" i="3"/>
  <c r="P4202" i="3"/>
  <c r="S4202" i="3" s="1"/>
  <c r="O4203" i="3"/>
  <c r="P4203" i="3" s="1"/>
  <c r="S4203" i="3"/>
  <c r="O4204" i="3"/>
  <c r="P4204" i="3"/>
  <c r="Q4204" i="3"/>
  <c r="R4204" i="3"/>
  <c r="S4204" i="3"/>
  <c r="O4205" i="3"/>
  <c r="P4205" i="3"/>
  <c r="Q4205" i="3"/>
  <c r="O4206" i="3"/>
  <c r="P4206" i="3"/>
  <c r="O4207" i="3"/>
  <c r="P4207" i="3" s="1"/>
  <c r="Q4207" i="3" s="1"/>
  <c r="R4207" i="3"/>
  <c r="S4207" i="3"/>
  <c r="O4208" i="3"/>
  <c r="P4208" i="3"/>
  <c r="S4208" i="3" s="1"/>
  <c r="Q4208" i="3"/>
  <c r="R4208" i="3"/>
  <c r="O4209" i="3"/>
  <c r="P4209" i="3"/>
  <c r="S4209" i="3" s="1"/>
  <c r="Q4209" i="3"/>
  <c r="R4209" i="3"/>
  <c r="O4210" i="3"/>
  <c r="P4210" i="3" s="1"/>
  <c r="S4210" i="3" s="1"/>
  <c r="W2108" i="2" s="1"/>
  <c r="O4211" i="3"/>
  <c r="P4211" i="3"/>
  <c r="S4211" i="3" s="1"/>
  <c r="Q4211" i="3"/>
  <c r="R4211" i="3"/>
  <c r="O4212" i="3"/>
  <c r="P4212" i="3" s="1"/>
  <c r="S4212" i="3" s="1"/>
  <c r="Q4212" i="3"/>
  <c r="R4212" i="3"/>
  <c r="O4213" i="3"/>
  <c r="P4213" i="3"/>
  <c r="Q4213" i="3"/>
  <c r="O4214" i="3"/>
  <c r="P4214" i="3" s="1"/>
  <c r="O4215" i="3"/>
  <c r="P4215" i="3" s="1"/>
  <c r="S4215" i="3" s="1"/>
  <c r="W2113" i="2" s="1"/>
  <c r="O4216" i="3"/>
  <c r="P4216" i="3"/>
  <c r="O4217" i="3"/>
  <c r="P4217" i="3"/>
  <c r="Q4217" i="3"/>
  <c r="R4217" i="3"/>
  <c r="S4217" i="3"/>
  <c r="O4218" i="3"/>
  <c r="P4218" i="3"/>
  <c r="R4218" i="3" s="1"/>
  <c r="Q4218" i="3"/>
  <c r="S4218" i="3"/>
  <c r="O4219" i="3"/>
  <c r="P4219" i="3"/>
  <c r="S4219" i="3" s="1"/>
  <c r="R4219" i="3"/>
  <c r="O4220" i="3"/>
  <c r="P4220" i="3" s="1"/>
  <c r="Q4220" i="3"/>
  <c r="R4220" i="3"/>
  <c r="S4220" i="3"/>
  <c r="O4221" i="3"/>
  <c r="P4221" i="3"/>
  <c r="Q4221" i="3" s="1"/>
  <c r="O4222" i="3"/>
  <c r="P4222" i="3"/>
  <c r="R4222" i="3" s="1"/>
  <c r="Q4222" i="3"/>
  <c r="O4223" i="3"/>
  <c r="P4223" i="3"/>
  <c r="O4224" i="3"/>
  <c r="P4224" i="3"/>
  <c r="O4225" i="3"/>
  <c r="P4225" i="3"/>
  <c r="Q4225" i="3"/>
  <c r="R4225" i="3"/>
  <c r="S4225" i="3"/>
  <c r="O4226" i="3"/>
  <c r="P4226" i="3"/>
  <c r="R4226" i="3" s="1"/>
  <c r="O4227" i="3"/>
  <c r="P4227" i="3"/>
  <c r="Q4227" i="3"/>
  <c r="R4227" i="3"/>
  <c r="S4227" i="3"/>
  <c r="O4228" i="3"/>
  <c r="P4228" i="3" s="1"/>
  <c r="S4228" i="3" s="1"/>
  <c r="O4229" i="3"/>
  <c r="P4229" i="3"/>
  <c r="S4229" i="3" s="1"/>
  <c r="R4229" i="3"/>
  <c r="O4230" i="3"/>
  <c r="P4230" i="3"/>
  <c r="O4231" i="3"/>
  <c r="P4231" i="3"/>
  <c r="Q4231" i="3" s="1"/>
  <c r="R4231" i="3"/>
  <c r="S4231" i="3"/>
  <c r="O4232" i="3"/>
  <c r="P4232" i="3" s="1"/>
  <c r="O4233" i="3"/>
  <c r="P4233" i="3"/>
  <c r="Q4233" i="3"/>
  <c r="R4233" i="3"/>
  <c r="S4233" i="3"/>
  <c r="O4234" i="3"/>
  <c r="P4234" i="3"/>
  <c r="R4234" i="3" s="1"/>
  <c r="Q4234" i="3"/>
  <c r="S4234" i="3"/>
  <c r="O4235" i="3"/>
  <c r="P4235" i="3"/>
  <c r="S4235" i="3" s="1"/>
  <c r="Q4235" i="3"/>
  <c r="R4235" i="3"/>
  <c r="O4236" i="3"/>
  <c r="P4236" i="3" s="1"/>
  <c r="Q4236" i="3"/>
  <c r="R4236" i="3"/>
  <c r="S4236" i="3"/>
  <c r="O4237" i="3"/>
  <c r="P4237" i="3"/>
  <c r="Q4237" i="3"/>
  <c r="O4238" i="3"/>
  <c r="P4238" i="3"/>
  <c r="O4239" i="3"/>
  <c r="P4239" i="3"/>
  <c r="O4240" i="3"/>
  <c r="P4240" i="3" s="1"/>
  <c r="Q4240" i="3"/>
  <c r="O4241" i="3"/>
  <c r="P4241" i="3"/>
  <c r="Q4241" i="3"/>
  <c r="R4241" i="3"/>
  <c r="S4241" i="3"/>
  <c r="O4242" i="3"/>
  <c r="P4242" i="3" s="1"/>
  <c r="O4243" i="3"/>
  <c r="P4243" i="3"/>
  <c r="Q4243" i="3"/>
  <c r="R4243" i="3"/>
  <c r="S4243" i="3"/>
  <c r="O4244" i="3"/>
  <c r="P4244" i="3" s="1"/>
  <c r="S4244" i="3" s="1"/>
  <c r="Q4244" i="3"/>
  <c r="O4245" i="3"/>
  <c r="P4245" i="3"/>
  <c r="S4245" i="3" s="1"/>
  <c r="Q4245" i="3"/>
  <c r="R4245" i="3"/>
  <c r="O4246" i="3"/>
  <c r="P4246" i="3" s="1"/>
  <c r="O4247" i="3"/>
  <c r="P4247" i="3" s="1"/>
  <c r="O4248" i="3"/>
  <c r="P4248" i="3"/>
  <c r="O4249" i="3"/>
  <c r="P4249" i="3"/>
  <c r="Q4249" i="3" s="1"/>
  <c r="R4249" i="3"/>
  <c r="S4249" i="3"/>
  <c r="O4250" i="3"/>
  <c r="P4250" i="3"/>
  <c r="R4250" i="3" s="1"/>
  <c r="Q4250" i="3"/>
  <c r="S4250" i="3"/>
  <c r="O4251" i="3"/>
  <c r="P4251" i="3" s="1"/>
  <c r="O4252" i="3"/>
  <c r="P4252" i="3" s="1"/>
  <c r="Q4252" i="3"/>
  <c r="R4252" i="3"/>
  <c r="S4252" i="3"/>
  <c r="O4253" i="3"/>
  <c r="P4253" i="3" s="1"/>
  <c r="O4254" i="3"/>
  <c r="P4254" i="3"/>
  <c r="Q4254" i="3"/>
  <c r="R4254" i="3"/>
  <c r="S4254" i="3"/>
  <c r="O4255" i="3"/>
  <c r="P4255" i="3" s="1"/>
  <c r="O4256" i="3"/>
  <c r="P4256" i="3"/>
  <c r="Q4256" i="3" s="1"/>
  <c r="R4256" i="3"/>
  <c r="S4256" i="3"/>
  <c r="O4257" i="3"/>
  <c r="P4257" i="3"/>
  <c r="Q4257" i="3"/>
  <c r="R4257" i="3"/>
  <c r="S4257" i="3"/>
  <c r="O4258" i="3"/>
  <c r="P4258" i="3"/>
  <c r="O4259" i="3"/>
  <c r="P4259" i="3"/>
  <c r="Q4259" i="3"/>
  <c r="R4259" i="3"/>
  <c r="S4259" i="3"/>
  <c r="O4260" i="3"/>
  <c r="P4260" i="3" s="1"/>
  <c r="O4261" i="3"/>
  <c r="P4261" i="3" s="1"/>
  <c r="O4262" i="3"/>
  <c r="P4262" i="3"/>
  <c r="O4263" i="3"/>
  <c r="P4263" i="3" s="1"/>
  <c r="T2143" i="2" s="1"/>
  <c r="U2143" i="2" s="1"/>
  <c r="O4264" i="3"/>
  <c r="P4264" i="3"/>
  <c r="O4265" i="3"/>
  <c r="P4265" i="3"/>
  <c r="Q4265" i="3"/>
  <c r="R4265" i="3"/>
  <c r="S4265" i="3"/>
  <c r="O4266" i="3"/>
  <c r="P4266" i="3"/>
  <c r="R4266" i="3" s="1"/>
  <c r="Q4266" i="3"/>
  <c r="O4267" i="3"/>
  <c r="P4267" i="3"/>
  <c r="S4267" i="3" s="1"/>
  <c r="Q4267" i="3"/>
  <c r="R4267" i="3"/>
  <c r="O4268" i="3"/>
  <c r="P4268" i="3" s="1"/>
  <c r="O4269" i="3"/>
  <c r="P4269" i="3"/>
  <c r="Q4269" i="3"/>
  <c r="O4270" i="3"/>
  <c r="P4270" i="3"/>
  <c r="O4271" i="3"/>
  <c r="P4271" i="3"/>
  <c r="S4271" i="3"/>
  <c r="O4272" i="3"/>
  <c r="P4272" i="3"/>
  <c r="O4273" i="3"/>
  <c r="P4273" i="3"/>
  <c r="Q4273" i="3"/>
  <c r="R4273" i="3"/>
  <c r="S4273" i="3"/>
  <c r="O4274" i="3"/>
  <c r="P4274" i="3"/>
  <c r="R4274" i="3" s="1"/>
  <c r="O4275" i="3"/>
  <c r="P4275" i="3"/>
  <c r="Q4275" i="3" s="1"/>
  <c r="R4275" i="3"/>
  <c r="S4275" i="3"/>
  <c r="O4276" i="3"/>
  <c r="P4276" i="3" s="1"/>
  <c r="S4276" i="3" s="1"/>
  <c r="O4277" i="3"/>
  <c r="P4277" i="3"/>
  <c r="S4277" i="3" s="1"/>
  <c r="R4277" i="3"/>
  <c r="O4278" i="3"/>
  <c r="P4278" i="3"/>
  <c r="R4278" i="3" s="1"/>
  <c r="O4279" i="3"/>
  <c r="P4279" i="3"/>
  <c r="Q4279" i="3" s="1"/>
  <c r="S4279" i="3"/>
  <c r="O4280" i="3"/>
  <c r="P4280" i="3"/>
  <c r="Q4280" i="3" s="1"/>
  <c r="O4281" i="3"/>
  <c r="P4281" i="3"/>
  <c r="Q4281" i="3" s="1"/>
  <c r="R4281" i="3"/>
  <c r="S4281" i="3"/>
  <c r="O4282" i="3"/>
  <c r="P4282" i="3"/>
  <c r="R4282" i="3" s="1"/>
  <c r="S4282" i="3"/>
  <c r="O4283" i="3"/>
  <c r="P4283" i="3" s="1"/>
  <c r="O4284" i="3"/>
  <c r="P4284" i="3" s="1"/>
  <c r="Q4284" i="3" s="1"/>
  <c r="O4285" i="3"/>
  <c r="P4285" i="3" s="1"/>
  <c r="Q4285" i="3" s="1"/>
  <c r="O4286" i="3"/>
  <c r="P4286" i="3"/>
  <c r="Q4286" i="3" s="1"/>
  <c r="O4287" i="3"/>
  <c r="P4287" i="3" s="1"/>
  <c r="S4287" i="3"/>
  <c r="W2149" i="2" s="1"/>
  <c r="O4288" i="3"/>
  <c r="P4288" i="3"/>
  <c r="Q4288" i="3" s="1"/>
  <c r="O4289" i="3"/>
  <c r="P4289" i="3"/>
  <c r="Q4289" i="3"/>
  <c r="R4289" i="3"/>
  <c r="S4289" i="3"/>
  <c r="O4290" i="3"/>
  <c r="P4290" i="3" s="1"/>
  <c r="O4291" i="3"/>
  <c r="P4291" i="3"/>
  <c r="O4292" i="3"/>
  <c r="P4292" i="3" s="1"/>
  <c r="S4292" i="3" s="1"/>
  <c r="Q4292" i="3"/>
  <c r="R4292" i="3"/>
  <c r="O4293" i="3"/>
  <c r="P4293" i="3"/>
  <c r="O4294" i="3"/>
  <c r="P4294" i="3" s="1"/>
  <c r="O4295" i="3"/>
  <c r="P4295" i="3"/>
  <c r="O4296" i="3"/>
  <c r="P4296" i="3" s="1"/>
  <c r="O4297" i="3"/>
  <c r="P4297" i="3"/>
  <c r="O4298" i="3"/>
  <c r="P4298" i="3"/>
  <c r="R4298" i="3" s="1"/>
  <c r="Q4298" i="3"/>
  <c r="O4299" i="3"/>
  <c r="P4299" i="3" s="1"/>
  <c r="O4300" i="3"/>
  <c r="P4300" i="3" s="1"/>
  <c r="Q4300" i="3"/>
  <c r="R4300" i="3"/>
  <c r="S4300" i="3"/>
  <c r="O4301" i="3"/>
  <c r="P4301" i="3" s="1"/>
  <c r="O4302" i="3"/>
  <c r="P4302" i="3" s="1"/>
  <c r="O4303" i="3"/>
  <c r="P4303" i="3" s="1"/>
  <c r="O4304" i="3"/>
  <c r="P4304" i="3" s="1"/>
  <c r="O4305" i="3"/>
  <c r="P4305" i="3"/>
  <c r="Q4305" i="3"/>
  <c r="R4305" i="3"/>
  <c r="S4305" i="3"/>
  <c r="O4306" i="3"/>
  <c r="P4306" i="3"/>
  <c r="R4306" i="3" s="1"/>
  <c r="S4306" i="3"/>
  <c r="O4307" i="3"/>
  <c r="P4307" i="3"/>
  <c r="Q4307" i="3" s="1"/>
  <c r="O4308" i="3"/>
  <c r="P4308" i="3" s="1"/>
  <c r="S4308" i="3" s="1"/>
  <c r="R4308" i="3"/>
  <c r="O4309" i="3"/>
  <c r="P4309" i="3"/>
  <c r="S4309" i="3" s="1"/>
  <c r="O4310" i="3"/>
  <c r="P4310" i="3"/>
  <c r="R4310" i="3" s="1"/>
  <c r="S4310" i="3"/>
  <c r="O4311" i="3"/>
  <c r="P4311" i="3"/>
  <c r="Q4311" i="3" s="1"/>
  <c r="O4312" i="3"/>
  <c r="P4312" i="3"/>
  <c r="Q4312" i="3" s="1"/>
  <c r="S4312" i="3"/>
  <c r="O4313" i="3"/>
  <c r="P4313" i="3"/>
  <c r="Q4313" i="3" s="1"/>
  <c r="O4314" i="3"/>
  <c r="P4314" i="3"/>
  <c r="R4314" i="3" s="1"/>
  <c r="Q4314" i="3"/>
  <c r="S4314" i="3"/>
  <c r="O4315" i="3"/>
  <c r="P4315" i="3" s="1"/>
  <c r="O4316" i="3"/>
  <c r="P4316" i="3" s="1"/>
  <c r="Q4316" i="3" s="1"/>
  <c r="R4316" i="3"/>
  <c r="S4316" i="3"/>
  <c r="O4317" i="3"/>
  <c r="P4317" i="3" s="1"/>
  <c r="O4318" i="3"/>
  <c r="P4318" i="3"/>
  <c r="Q4318" i="3" s="1"/>
  <c r="R4318" i="3"/>
  <c r="S4318" i="3"/>
  <c r="O4319" i="3"/>
  <c r="P4319" i="3" s="1"/>
  <c r="O4320" i="3"/>
  <c r="P4320" i="3"/>
  <c r="Q4320" i="3" s="1"/>
  <c r="R4320" i="3"/>
  <c r="S4320" i="3"/>
  <c r="O4321" i="3"/>
  <c r="P4321" i="3"/>
  <c r="Q4321" i="3"/>
  <c r="R4321" i="3"/>
  <c r="S4321" i="3"/>
  <c r="O4322" i="3"/>
  <c r="P4322" i="3"/>
  <c r="O4323" i="3"/>
  <c r="P4323" i="3"/>
  <c r="Q4323" i="3"/>
  <c r="R4323" i="3"/>
  <c r="S4323" i="3"/>
  <c r="O4324" i="3"/>
  <c r="P4324" i="3" s="1"/>
  <c r="O4325" i="3"/>
  <c r="P4325" i="3" s="1"/>
  <c r="O4326" i="3"/>
  <c r="P4326" i="3" s="1"/>
  <c r="O4327" i="3"/>
  <c r="P4327" i="3"/>
  <c r="R4327" i="3" s="1"/>
  <c r="Q4327" i="3"/>
  <c r="S4327" i="3"/>
  <c r="O4328" i="3"/>
  <c r="P4328" i="3"/>
  <c r="Q4328" i="3" s="1"/>
  <c r="O4329" i="3"/>
  <c r="P4329" i="3" s="1"/>
  <c r="Q4329" i="3" s="1"/>
  <c r="O4330" i="3"/>
  <c r="P4330" i="3" s="1"/>
  <c r="O4331" i="3"/>
  <c r="P4331" i="3" s="1"/>
  <c r="Q4331" i="3"/>
  <c r="R4331" i="3"/>
  <c r="S4331" i="3"/>
  <c r="O4332" i="3"/>
  <c r="P4332" i="3" s="1"/>
  <c r="O4333" i="3"/>
  <c r="P4333" i="3"/>
  <c r="O4334" i="3"/>
  <c r="P4334" i="3"/>
  <c r="Q4334" i="3" s="1"/>
  <c r="R4334" i="3"/>
  <c r="O4335" i="3"/>
  <c r="P4335" i="3" s="1"/>
  <c r="O4336" i="3"/>
  <c r="P4336" i="3"/>
  <c r="Q4336" i="3" s="1"/>
  <c r="R4336" i="3"/>
  <c r="S4336" i="3"/>
  <c r="O4337" i="3"/>
  <c r="P4337" i="3" s="1"/>
  <c r="O4338" i="3"/>
  <c r="P4338" i="3" s="1"/>
  <c r="Q4338" i="3"/>
  <c r="O4339" i="3"/>
  <c r="P4339" i="3" s="1"/>
  <c r="Q4339" i="3" s="1"/>
  <c r="R4339" i="3"/>
  <c r="S4339" i="3"/>
  <c r="O4340" i="3"/>
  <c r="P4340" i="3"/>
  <c r="O4341" i="3"/>
  <c r="P4341" i="3" s="1"/>
  <c r="O4342" i="3"/>
  <c r="P4342" i="3" s="1"/>
  <c r="O4343" i="3"/>
  <c r="P4343" i="3"/>
  <c r="R4343" i="3" s="1"/>
  <c r="Q4343" i="3"/>
  <c r="S4343" i="3"/>
  <c r="W2181" i="2" s="1"/>
  <c r="O4344" i="3"/>
  <c r="P4344" i="3"/>
  <c r="Q4344" i="3" s="1"/>
  <c r="O4345" i="3"/>
  <c r="P4345" i="3" s="1"/>
  <c r="Q4345" i="3"/>
  <c r="O4346" i="3"/>
  <c r="P4346" i="3" s="1"/>
  <c r="O4347" i="3"/>
  <c r="P4347" i="3" s="1"/>
  <c r="Q4347" i="3"/>
  <c r="R4347" i="3"/>
  <c r="S4347" i="3"/>
  <c r="O4348" i="3"/>
  <c r="P4348" i="3" s="1"/>
  <c r="O4349" i="3"/>
  <c r="P4349" i="3"/>
  <c r="O4350" i="3"/>
  <c r="P4350" i="3"/>
  <c r="Q4350" i="3" s="1"/>
  <c r="R4350" i="3"/>
  <c r="O4351" i="3"/>
  <c r="P4351" i="3" s="1"/>
  <c r="O4352" i="3"/>
  <c r="P4352" i="3"/>
  <c r="Q4352" i="3" s="1"/>
  <c r="R4352" i="3"/>
  <c r="S4352" i="3"/>
  <c r="O4353" i="3"/>
  <c r="P4353" i="3" s="1"/>
  <c r="O4354" i="3"/>
  <c r="P4354" i="3" s="1"/>
  <c r="Q4354" i="3"/>
  <c r="O4355" i="3"/>
  <c r="P4355" i="3" s="1"/>
  <c r="Q4355" i="3" s="1"/>
  <c r="R4355" i="3"/>
  <c r="S4355" i="3"/>
  <c r="O4356" i="3"/>
  <c r="P4356" i="3"/>
  <c r="O4357" i="3"/>
  <c r="P4357" i="3" s="1"/>
  <c r="O4358" i="3"/>
  <c r="P4358" i="3" s="1"/>
  <c r="O4359" i="3"/>
  <c r="P4359" i="3"/>
  <c r="R4359" i="3" s="1"/>
  <c r="Q4359" i="3"/>
  <c r="S4359" i="3"/>
  <c r="O4360" i="3"/>
  <c r="P4360" i="3"/>
  <c r="Q4360" i="3" s="1"/>
  <c r="O4361" i="3"/>
  <c r="P4361" i="3" s="1"/>
  <c r="Q4361" i="3" s="1"/>
  <c r="O4362" i="3"/>
  <c r="P4362" i="3" s="1"/>
  <c r="O4363" i="3"/>
  <c r="P4363" i="3" s="1"/>
  <c r="Q4363" i="3"/>
  <c r="R4363" i="3"/>
  <c r="S4363" i="3"/>
  <c r="O4364" i="3"/>
  <c r="P4364" i="3" s="1"/>
  <c r="O4365" i="3"/>
  <c r="P4365" i="3"/>
  <c r="O4366" i="3"/>
  <c r="P4366" i="3"/>
  <c r="Q4366" i="3" s="1"/>
  <c r="R4366" i="3"/>
  <c r="O4367" i="3"/>
  <c r="P4367" i="3" s="1"/>
  <c r="O4368" i="3"/>
  <c r="P4368" i="3"/>
  <c r="Q4368" i="3" s="1"/>
  <c r="R4368" i="3"/>
  <c r="S4368" i="3"/>
  <c r="O4369" i="3"/>
  <c r="P4369" i="3" s="1"/>
  <c r="O4370" i="3"/>
  <c r="P4370" i="3" s="1"/>
  <c r="O4371" i="3"/>
  <c r="P4371" i="3" s="1"/>
  <c r="O4372" i="3"/>
  <c r="P4372" i="3" s="1"/>
  <c r="O4373" i="3"/>
  <c r="P4373" i="3"/>
  <c r="Q4373" i="3" s="1"/>
  <c r="R4373" i="3"/>
  <c r="S4373" i="3"/>
  <c r="O4374" i="3"/>
  <c r="P4374" i="3" s="1"/>
  <c r="O4375" i="3"/>
  <c r="P4375" i="3"/>
  <c r="O4376" i="3"/>
  <c r="P4376" i="3"/>
  <c r="R4376" i="3" s="1"/>
  <c r="Q4376" i="3"/>
  <c r="S4376" i="3"/>
  <c r="O4377" i="3"/>
  <c r="P4377" i="3"/>
  <c r="Q4377" i="3" s="1"/>
  <c r="O4378" i="3"/>
  <c r="P4378" i="3" s="1"/>
  <c r="Q4378" i="3" s="1"/>
  <c r="O4379" i="3"/>
  <c r="P4379" i="3" s="1"/>
  <c r="O4380" i="3"/>
  <c r="P4380" i="3" s="1"/>
  <c r="O4381" i="3"/>
  <c r="P4381" i="3"/>
  <c r="Q4381" i="3" s="1"/>
  <c r="R4381" i="3"/>
  <c r="S4381" i="3"/>
  <c r="O4382" i="3"/>
  <c r="P4382" i="3" s="1"/>
  <c r="O4383" i="3"/>
  <c r="P4383" i="3"/>
  <c r="O4384" i="3"/>
  <c r="P4384" i="3"/>
  <c r="R4384" i="3" s="1"/>
  <c r="Q4384" i="3"/>
  <c r="S4384" i="3"/>
  <c r="O4385" i="3"/>
  <c r="P4385" i="3"/>
  <c r="Q4385" i="3" s="1"/>
  <c r="O4386" i="3"/>
  <c r="P4386" i="3" s="1"/>
  <c r="Q4386" i="3" s="1"/>
  <c r="O4387" i="3"/>
  <c r="P4387" i="3" s="1"/>
  <c r="O4388" i="3"/>
  <c r="P4388" i="3" s="1"/>
  <c r="O4389" i="3"/>
  <c r="P4389" i="3"/>
  <c r="Q4389" i="3" s="1"/>
  <c r="R4389" i="3"/>
  <c r="S4389" i="3"/>
  <c r="O4390" i="3"/>
  <c r="P4390" i="3" s="1"/>
  <c r="O4391" i="3"/>
  <c r="P4391" i="3"/>
  <c r="O4392" i="3"/>
  <c r="P4392" i="3"/>
  <c r="R4392" i="3" s="1"/>
  <c r="Q4392" i="3"/>
  <c r="S4392" i="3"/>
  <c r="O4393" i="3"/>
  <c r="P4393" i="3"/>
  <c r="Q4393" i="3" s="1"/>
  <c r="O4394" i="3"/>
  <c r="P4394" i="3" s="1"/>
  <c r="Q4394" i="3"/>
  <c r="O4395" i="3"/>
  <c r="P4395" i="3" s="1"/>
  <c r="O4396" i="3"/>
  <c r="P4396" i="3" s="1"/>
  <c r="O4397" i="3"/>
  <c r="P4397" i="3"/>
  <c r="Q4397" i="3" s="1"/>
  <c r="R4397" i="3"/>
  <c r="S4397" i="3"/>
  <c r="O4398" i="3"/>
  <c r="P4398" i="3" s="1"/>
  <c r="O4399" i="3"/>
  <c r="P4399" i="3"/>
  <c r="O4400" i="3"/>
  <c r="P4400" i="3"/>
  <c r="R4400" i="3" s="1"/>
  <c r="Q4400" i="3"/>
  <c r="S4400" i="3"/>
  <c r="O4401" i="3"/>
  <c r="P4401" i="3"/>
  <c r="Q4401" i="3" s="1"/>
  <c r="O4402" i="3"/>
  <c r="P4402" i="3" s="1"/>
  <c r="Q4402" i="3"/>
  <c r="O4403" i="3"/>
  <c r="P4403" i="3" s="1"/>
  <c r="O4404" i="3"/>
  <c r="P4404" i="3" s="1"/>
  <c r="O4405" i="3"/>
  <c r="P4405" i="3"/>
  <c r="Q4405" i="3" s="1"/>
  <c r="R4405" i="3"/>
  <c r="S4405" i="3"/>
  <c r="O4406" i="3"/>
  <c r="P4406" i="3" s="1"/>
  <c r="O4407" i="3"/>
  <c r="P4407" i="3"/>
  <c r="O4408" i="3"/>
  <c r="P4408" i="3"/>
  <c r="R4408" i="3" s="1"/>
  <c r="Q4408" i="3"/>
  <c r="S4408" i="3"/>
  <c r="O4409" i="3"/>
  <c r="P4409" i="3"/>
  <c r="Q4409" i="3" s="1"/>
  <c r="O4410" i="3"/>
  <c r="P4410" i="3" s="1"/>
  <c r="Q4410" i="3" s="1"/>
  <c r="O4411" i="3"/>
  <c r="P4411" i="3" s="1"/>
  <c r="O4412" i="3"/>
  <c r="P4412" i="3" s="1"/>
  <c r="O4413" i="3"/>
  <c r="P4413" i="3"/>
  <c r="Q4413" i="3" s="1"/>
  <c r="R4413" i="3"/>
  <c r="S4413" i="3"/>
  <c r="O4414" i="3"/>
  <c r="P4414" i="3" s="1"/>
  <c r="O4415" i="3"/>
  <c r="P4415" i="3"/>
  <c r="O4416" i="3"/>
  <c r="P4416" i="3"/>
  <c r="R4416" i="3" s="1"/>
  <c r="V2210" i="2" s="1"/>
  <c r="Q4416" i="3"/>
  <c r="S4416" i="3"/>
  <c r="O4417" i="3"/>
  <c r="P4417" i="3"/>
  <c r="Q4417" i="3" s="1"/>
  <c r="O4418" i="3"/>
  <c r="P4418" i="3" s="1"/>
  <c r="Q4418" i="3"/>
  <c r="O4419" i="3"/>
  <c r="P4419" i="3" s="1"/>
  <c r="O4420" i="3"/>
  <c r="P4420" i="3" s="1"/>
  <c r="O4421" i="3"/>
  <c r="P4421" i="3"/>
  <c r="Q4421" i="3" s="1"/>
  <c r="R4421" i="3"/>
  <c r="S4421" i="3"/>
  <c r="O4422" i="3"/>
  <c r="P4422" i="3" s="1"/>
  <c r="O4423" i="3"/>
  <c r="P4423" i="3"/>
  <c r="O4424" i="3"/>
  <c r="P4424" i="3"/>
  <c r="R4424" i="3" s="1"/>
  <c r="Q4424" i="3"/>
  <c r="S4424" i="3"/>
  <c r="O4425" i="3"/>
  <c r="P4425" i="3"/>
  <c r="Q4425" i="3" s="1"/>
  <c r="O4426" i="3"/>
  <c r="P4426" i="3" s="1"/>
  <c r="Q4426" i="3"/>
  <c r="O4427" i="3"/>
  <c r="P4427" i="3" s="1"/>
  <c r="O4428" i="3"/>
  <c r="P4428" i="3" s="1"/>
  <c r="O4429" i="3"/>
  <c r="P4429" i="3"/>
  <c r="Q4429" i="3" s="1"/>
  <c r="R4429" i="3"/>
  <c r="S4429" i="3"/>
  <c r="O4430" i="3"/>
  <c r="P4430" i="3" s="1"/>
  <c r="O4431" i="3"/>
  <c r="P4431" i="3"/>
  <c r="T2213" i="2" s="1"/>
  <c r="U2213" i="2" s="1"/>
  <c r="O4432" i="3"/>
  <c r="P4432" i="3"/>
  <c r="R4432" i="3" s="1"/>
  <c r="Q4432" i="3"/>
  <c r="S4432" i="3"/>
  <c r="O4433" i="3"/>
  <c r="P4433" i="3"/>
  <c r="Q4433" i="3" s="1"/>
  <c r="O4434" i="3"/>
  <c r="P4434" i="3" s="1"/>
  <c r="O4435" i="3"/>
  <c r="P4435" i="3" s="1"/>
  <c r="O4436" i="3"/>
  <c r="P4436" i="3" s="1"/>
  <c r="O4437" i="3"/>
  <c r="P4437" i="3"/>
  <c r="Q4437" i="3" s="1"/>
  <c r="R4437" i="3"/>
  <c r="S4437" i="3"/>
  <c r="O4438" i="3"/>
  <c r="P4438" i="3" s="1"/>
  <c r="N2067" i="2"/>
  <c r="O2067" i="2"/>
  <c r="P2067" i="2"/>
  <c r="Q2067" i="2"/>
  <c r="R2067" i="2"/>
  <c r="X2067" i="2"/>
  <c r="Y2067" i="2"/>
  <c r="Z2067" i="2"/>
  <c r="AA2067" i="2"/>
  <c r="N2068" i="2"/>
  <c r="O2068" i="2"/>
  <c r="R2068" i="2" s="1"/>
  <c r="P2068" i="2"/>
  <c r="Q2068" i="2"/>
  <c r="X2068" i="2"/>
  <c r="Y2068" i="2"/>
  <c r="Z2068" i="2"/>
  <c r="AA2068" i="2"/>
  <c r="N2069" i="2"/>
  <c r="O2069" i="2"/>
  <c r="R2069" i="2" s="1"/>
  <c r="P2069" i="2"/>
  <c r="Q2069" i="2"/>
  <c r="X2069" i="2"/>
  <c r="Y2069" i="2"/>
  <c r="Z2069" i="2"/>
  <c r="AA2069" i="2"/>
  <c r="N2070" i="2"/>
  <c r="O2070" i="2"/>
  <c r="R2070" i="2" s="1"/>
  <c r="P2070" i="2"/>
  <c r="Q2070" i="2"/>
  <c r="X2070" i="2"/>
  <c r="Y2070" i="2"/>
  <c r="Z2070" i="2"/>
  <c r="AA2070" i="2"/>
  <c r="N2071" i="2"/>
  <c r="O2071" i="2"/>
  <c r="R2071" i="2" s="1"/>
  <c r="P2071" i="2"/>
  <c r="Q2071" i="2"/>
  <c r="X2071" i="2"/>
  <c r="Y2071" i="2"/>
  <c r="Z2071" i="2"/>
  <c r="AA2071" i="2"/>
  <c r="N2072" i="2"/>
  <c r="O2072" i="2"/>
  <c r="R2072" i="2" s="1"/>
  <c r="P2072" i="2"/>
  <c r="Q2072" i="2"/>
  <c r="X2072" i="2"/>
  <c r="Y2072" i="2"/>
  <c r="Z2072" i="2"/>
  <c r="AA2072" i="2"/>
  <c r="N2073" i="2"/>
  <c r="O2073" i="2"/>
  <c r="R2073" i="2" s="1"/>
  <c r="P2073" i="2"/>
  <c r="Q2073" i="2"/>
  <c r="X2073" i="2"/>
  <c r="Y2073" i="2"/>
  <c r="Z2073" i="2"/>
  <c r="AA2073" i="2"/>
  <c r="N2074" i="2"/>
  <c r="O2074" i="2"/>
  <c r="R2074" i="2" s="1"/>
  <c r="P2074" i="2"/>
  <c r="Q2074" i="2"/>
  <c r="X2074" i="2"/>
  <c r="Y2074" i="2"/>
  <c r="Z2074" i="2"/>
  <c r="AA2074" i="2"/>
  <c r="N2075" i="2"/>
  <c r="O2075" i="2"/>
  <c r="R2075" i="2" s="1"/>
  <c r="P2075" i="2"/>
  <c r="Q2075" i="2"/>
  <c r="S2075" i="2"/>
  <c r="T2075" i="2"/>
  <c r="U2075" i="2" s="1"/>
  <c r="X2075" i="2"/>
  <c r="Y2075" i="2"/>
  <c r="Z2075" i="2"/>
  <c r="AA2075" i="2"/>
  <c r="N2076" i="2"/>
  <c r="O2076" i="2"/>
  <c r="R2076" i="2" s="1"/>
  <c r="P2076" i="2"/>
  <c r="Q2076" i="2"/>
  <c r="S2076" i="2"/>
  <c r="X2076" i="2"/>
  <c r="Y2076" i="2"/>
  <c r="Z2076" i="2"/>
  <c r="AA2076" i="2"/>
  <c r="N2077" i="2"/>
  <c r="O2077" i="2"/>
  <c r="P2077" i="2"/>
  <c r="Q2077" i="2"/>
  <c r="R2077" i="2"/>
  <c r="S2077" i="2"/>
  <c r="T2077" i="2"/>
  <c r="U2077" i="2" s="1"/>
  <c r="X2077" i="2"/>
  <c r="Y2077" i="2"/>
  <c r="Z2077" i="2"/>
  <c r="AA2077" i="2"/>
  <c r="N2078" i="2"/>
  <c r="O2078" i="2"/>
  <c r="P2078" i="2"/>
  <c r="Q2078" i="2"/>
  <c r="R2078" i="2"/>
  <c r="S2078" i="2"/>
  <c r="T2078" i="2"/>
  <c r="U2078" i="2" s="1"/>
  <c r="X2078" i="2"/>
  <c r="Y2078" i="2"/>
  <c r="Z2078" i="2"/>
  <c r="AA2078" i="2"/>
  <c r="N2079" i="2"/>
  <c r="O2079" i="2"/>
  <c r="P2079" i="2"/>
  <c r="Q2079" i="2"/>
  <c r="R2079" i="2"/>
  <c r="S2079" i="2"/>
  <c r="T2079" i="2"/>
  <c r="U2079" i="2" s="1"/>
  <c r="X2079" i="2"/>
  <c r="Y2079" i="2"/>
  <c r="Z2079" i="2"/>
  <c r="AA2079" i="2"/>
  <c r="N2080" i="2"/>
  <c r="O2080" i="2"/>
  <c r="R2080" i="2" s="1"/>
  <c r="P2080" i="2"/>
  <c r="Q2080" i="2"/>
  <c r="S2080" i="2"/>
  <c r="T2080" i="2"/>
  <c r="U2080" i="2" s="1"/>
  <c r="V2080" i="2"/>
  <c r="X2080" i="2"/>
  <c r="Y2080" i="2"/>
  <c r="Z2080" i="2"/>
  <c r="AA2080" i="2"/>
  <c r="N2081" i="2"/>
  <c r="O2081" i="2"/>
  <c r="P2081" i="2"/>
  <c r="Q2081" i="2"/>
  <c r="R2081" i="2"/>
  <c r="S2081" i="2"/>
  <c r="T2081" i="2"/>
  <c r="U2081" i="2"/>
  <c r="V2081" i="2"/>
  <c r="W2081" i="2"/>
  <c r="X2081" i="2"/>
  <c r="Y2081" i="2"/>
  <c r="Z2081" i="2"/>
  <c r="AA2081" i="2"/>
  <c r="N2082" i="2"/>
  <c r="O2082" i="2"/>
  <c r="P2082" i="2"/>
  <c r="Q2082" i="2"/>
  <c r="R2082" i="2"/>
  <c r="S2082" i="2"/>
  <c r="T2082" i="2"/>
  <c r="U2082" i="2" s="1"/>
  <c r="X2082" i="2"/>
  <c r="Y2082" i="2"/>
  <c r="Z2082" i="2"/>
  <c r="AA2082" i="2"/>
  <c r="N2083" i="2"/>
  <c r="O2083" i="2"/>
  <c r="P2083" i="2"/>
  <c r="Q2083" i="2"/>
  <c r="R2083" i="2"/>
  <c r="X2083" i="2"/>
  <c r="Y2083" i="2"/>
  <c r="Z2083" i="2"/>
  <c r="AA2083" i="2"/>
  <c r="N2084" i="2"/>
  <c r="O2084" i="2"/>
  <c r="R2084" i="2" s="1"/>
  <c r="P2084" i="2"/>
  <c r="Q2084" i="2"/>
  <c r="S2084" i="2"/>
  <c r="T2084" i="2"/>
  <c r="U2084" i="2" s="1"/>
  <c r="W2084" i="2"/>
  <c r="X2084" i="2"/>
  <c r="Y2084" i="2"/>
  <c r="Z2084" i="2"/>
  <c r="AA2084" i="2"/>
  <c r="N2085" i="2"/>
  <c r="O2085" i="2"/>
  <c r="P2085" i="2"/>
  <c r="Q2085" i="2"/>
  <c r="R2085" i="2"/>
  <c r="S2085" i="2"/>
  <c r="T2085" i="2"/>
  <c r="U2085" i="2" s="1"/>
  <c r="X2085" i="2"/>
  <c r="Y2085" i="2"/>
  <c r="Z2085" i="2"/>
  <c r="AA2085" i="2"/>
  <c r="N2086" i="2"/>
  <c r="O2086" i="2"/>
  <c r="P2086" i="2"/>
  <c r="Q2086" i="2"/>
  <c r="R2086" i="2"/>
  <c r="S2086" i="2"/>
  <c r="T2086" i="2"/>
  <c r="U2086" i="2" s="1"/>
  <c r="X2086" i="2"/>
  <c r="Y2086" i="2"/>
  <c r="Z2086" i="2"/>
  <c r="AA2086" i="2"/>
  <c r="N2087" i="2"/>
  <c r="O2087" i="2"/>
  <c r="P2087" i="2"/>
  <c r="Q2087" i="2"/>
  <c r="R2087" i="2"/>
  <c r="X2087" i="2"/>
  <c r="Y2087" i="2"/>
  <c r="Z2087" i="2"/>
  <c r="AA2087" i="2"/>
  <c r="N2088" i="2"/>
  <c r="O2088" i="2"/>
  <c r="R2088" i="2" s="1"/>
  <c r="P2088" i="2"/>
  <c r="Q2088" i="2"/>
  <c r="S2088" i="2"/>
  <c r="T2088" i="2"/>
  <c r="U2088" i="2" s="1"/>
  <c r="V2088" i="2"/>
  <c r="W2088" i="2"/>
  <c r="X2088" i="2"/>
  <c r="Y2088" i="2"/>
  <c r="Z2088" i="2"/>
  <c r="AA2088" i="2"/>
  <c r="N2089" i="2"/>
  <c r="O2089" i="2"/>
  <c r="R2089" i="2" s="1"/>
  <c r="P2089" i="2"/>
  <c r="Q2089" i="2"/>
  <c r="S2089" i="2"/>
  <c r="T2089" i="2"/>
  <c r="U2089" i="2" s="1"/>
  <c r="V2089" i="2"/>
  <c r="W2089" i="2"/>
  <c r="X2089" i="2"/>
  <c r="Y2089" i="2"/>
  <c r="Z2089" i="2"/>
  <c r="AA2089" i="2"/>
  <c r="N2090" i="2"/>
  <c r="O2090" i="2"/>
  <c r="R2090" i="2" s="1"/>
  <c r="P2090" i="2"/>
  <c r="Q2090" i="2"/>
  <c r="S2090" i="2"/>
  <c r="T2090" i="2"/>
  <c r="U2090" i="2" s="1"/>
  <c r="X2090" i="2"/>
  <c r="Y2090" i="2"/>
  <c r="Z2090" i="2"/>
  <c r="AA2090" i="2"/>
  <c r="N2091" i="2"/>
  <c r="O2091" i="2"/>
  <c r="R2091" i="2" s="1"/>
  <c r="P2091" i="2"/>
  <c r="Q2091" i="2"/>
  <c r="S2091" i="2"/>
  <c r="T2091" i="2"/>
  <c r="U2091" i="2" s="1"/>
  <c r="X2091" i="2"/>
  <c r="Y2091" i="2"/>
  <c r="Z2091" i="2"/>
  <c r="AA2091" i="2"/>
  <c r="N2092" i="2"/>
  <c r="O2092" i="2"/>
  <c r="R2092" i="2" s="1"/>
  <c r="P2092" i="2"/>
  <c r="Q2092" i="2"/>
  <c r="S2092" i="2"/>
  <c r="T2092" i="2"/>
  <c r="U2092" i="2" s="1"/>
  <c r="V2092" i="2"/>
  <c r="W2092" i="2"/>
  <c r="X2092" i="2"/>
  <c r="Y2092" i="2"/>
  <c r="Z2092" i="2"/>
  <c r="AA2092" i="2"/>
  <c r="N2093" i="2"/>
  <c r="O2093" i="2"/>
  <c r="R2093" i="2" s="1"/>
  <c r="P2093" i="2"/>
  <c r="Q2093" i="2"/>
  <c r="S2093" i="2"/>
  <c r="T2093" i="2"/>
  <c r="U2093" i="2" s="1"/>
  <c r="V2093" i="2"/>
  <c r="W2093" i="2"/>
  <c r="X2093" i="2"/>
  <c r="Y2093" i="2"/>
  <c r="Z2093" i="2"/>
  <c r="AA2093" i="2"/>
  <c r="N2094" i="2"/>
  <c r="O2094" i="2"/>
  <c r="R2094" i="2" s="1"/>
  <c r="P2094" i="2"/>
  <c r="Q2094" i="2"/>
  <c r="S2094" i="2"/>
  <c r="T2094" i="2"/>
  <c r="U2094" i="2"/>
  <c r="V2094" i="2"/>
  <c r="W2094" i="2"/>
  <c r="X2094" i="2"/>
  <c r="Y2094" i="2"/>
  <c r="Z2094" i="2"/>
  <c r="AA2094" i="2"/>
  <c r="N2095" i="2"/>
  <c r="O2095" i="2"/>
  <c r="R2095" i="2" s="1"/>
  <c r="P2095" i="2"/>
  <c r="Q2095" i="2"/>
  <c r="S2095" i="2"/>
  <c r="T2095" i="2"/>
  <c r="U2095" i="2" s="1"/>
  <c r="V2095" i="2"/>
  <c r="W2095" i="2"/>
  <c r="X2095" i="2"/>
  <c r="Y2095" i="2"/>
  <c r="Z2095" i="2"/>
  <c r="AA2095" i="2"/>
  <c r="N2096" i="2"/>
  <c r="O2096" i="2"/>
  <c r="R2096" i="2" s="1"/>
  <c r="P2096" i="2"/>
  <c r="Q2096" i="2"/>
  <c r="S2096" i="2"/>
  <c r="T2096" i="2"/>
  <c r="U2096" i="2"/>
  <c r="W2096" i="2"/>
  <c r="X2096" i="2"/>
  <c r="Y2096" i="2"/>
  <c r="Z2096" i="2"/>
  <c r="AA2096" i="2"/>
  <c r="N2097" i="2"/>
  <c r="O2097" i="2"/>
  <c r="R2097" i="2" s="1"/>
  <c r="P2097" i="2"/>
  <c r="Q2097" i="2"/>
  <c r="S2097" i="2"/>
  <c r="T2097" i="2"/>
  <c r="U2097" i="2" s="1"/>
  <c r="V2097" i="2"/>
  <c r="W2097" i="2"/>
  <c r="X2097" i="2"/>
  <c r="Y2097" i="2"/>
  <c r="Z2097" i="2"/>
  <c r="AA2097" i="2"/>
  <c r="N2098" i="2"/>
  <c r="O2098" i="2"/>
  <c r="P2098" i="2"/>
  <c r="Q2098" i="2"/>
  <c r="R2098" i="2"/>
  <c r="S2098" i="2"/>
  <c r="T2098" i="2"/>
  <c r="U2098" i="2" s="1"/>
  <c r="X2098" i="2"/>
  <c r="Y2098" i="2"/>
  <c r="Z2098" i="2"/>
  <c r="AA2098" i="2"/>
  <c r="N2099" i="2"/>
  <c r="O2099" i="2"/>
  <c r="R2099" i="2" s="1"/>
  <c r="P2099" i="2"/>
  <c r="Q2099" i="2"/>
  <c r="S2099" i="2"/>
  <c r="T2099" i="2"/>
  <c r="U2099" i="2" s="1"/>
  <c r="W2099" i="2"/>
  <c r="X2099" i="2"/>
  <c r="Y2099" i="2"/>
  <c r="Z2099" i="2"/>
  <c r="AA2099" i="2"/>
  <c r="N2100" i="2"/>
  <c r="O2100" i="2"/>
  <c r="R2100" i="2" s="1"/>
  <c r="P2100" i="2"/>
  <c r="Q2100" i="2"/>
  <c r="S2100" i="2"/>
  <c r="T2100" i="2"/>
  <c r="U2100" i="2" s="1"/>
  <c r="X2100" i="2"/>
  <c r="Y2100" i="2"/>
  <c r="Z2100" i="2"/>
  <c r="AA2100" i="2"/>
  <c r="N2101" i="2"/>
  <c r="O2101" i="2"/>
  <c r="R2101" i="2" s="1"/>
  <c r="P2101" i="2"/>
  <c r="Q2101" i="2"/>
  <c r="S2101" i="2"/>
  <c r="T2101" i="2"/>
  <c r="U2101" i="2" s="1"/>
  <c r="X2101" i="2"/>
  <c r="Y2101" i="2"/>
  <c r="Z2101" i="2"/>
  <c r="AA2101" i="2"/>
  <c r="N2102" i="2"/>
  <c r="O2102" i="2"/>
  <c r="P2102" i="2"/>
  <c r="Q2102" i="2"/>
  <c r="R2102" i="2"/>
  <c r="S2102" i="2"/>
  <c r="T2102" i="2"/>
  <c r="U2102" i="2" s="1"/>
  <c r="X2102" i="2"/>
  <c r="Y2102" i="2"/>
  <c r="Z2102" i="2"/>
  <c r="AA2102" i="2"/>
  <c r="N2103" i="2"/>
  <c r="O2103" i="2"/>
  <c r="R2103" i="2" s="1"/>
  <c r="P2103" i="2"/>
  <c r="Q2103" i="2"/>
  <c r="S2103" i="2"/>
  <c r="T2103" i="2"/>
  <c r="U2103" i="2" s="1"/>
  <c r="X2103" i="2"/>
  <c r="Y2103" i="2"/>
  <c r="Z2103" i="2"/>
  <c r="AA2103" i="2"/>
  <c r="N2104" i="2"/>
  <c r="O2104" i="2"/>
  <c r="R2104" i="2" s="1"/>
  <c r="P2104" i="2"/>
  <c r="Q2104" i="2"/>
  <c r="S2104" i="2"/>
  <c r="T2104" i="2"/>
  <c r="U2104" i="2"/>
  <c r="X2104" i="2"/>
  <c r="Y2104" i="2"/>
  <c r="Z2104" i="2"/>
  <c r="AA2104" i="2"/>
  <c r="N2105" i="2"/>
  <c r="O2105" i="2"/>
  <c r="R2105" i="2" s="1"/>
  <c r="P2105" i="2"/>
  <c r="Q2105" i="2"/>
  <c r="S2105" i="2"/>
  <c r="T2105" i="2"/>
  <c r="U2105" i="2" s="1"/>
  <c r="X2105" i="2"/>
  <c r="Y2105" i="2"/>
  <c r="Z2105" i="2"/>
  <c r="AA2105" i="2"/>
  <c r="N2106" i="2"/>
  <c r="O2106" i="2"/>
  <c r="P2106" i="2"/>
  <c r="Q2106" i="2"/>
  <c r="R2106" i="2"/>
  <c r="S2106" i="2"/>
  <c r="T2106" i="2"/>
  <c r="U2106" i="2" s="1"/>
  <c r="V2106" i="2"/>
  <c r="W2106" i="2"/>
  <c r="X2106" i="2"/>
  <c r="Y2106" i="2"/>
  <c r="Z2106" i="2"/>
  <c r="AA2106" i="2"/>
  <c r="N2107" i="2"/>
  <c r="O2107" i="2"/>
  <c r="R2107" i="2" s="1"/>
  <c r="P2107" i="2"/>
  <c r="Q2107" i="2"/>
  <c r="S2107" i="2"/>
  <c r="T2107" i="2"/>
  <c r="U2107" i="2" s="1"/>
  <c r="V2107" i="2"/>
  <c r="W2107" i="2"/>
  <c r="X2107" i="2"/>
  <c r="Y2107" i="2"/>
  <c r="Z2107" i="2"/>
  <c r="AA2107" i="2"/>
  <c r="N2108" i="2"/>
  <c r="O2108" i="2"/>
  <c r="R2108" i="2" s="1"/>
  <c r="P2108" i="2"/>
  <c r="Q2108" i="2"/>
  <c r="S2108" i="2"/>
  <c r="T2108" i="2"/>
  <c r="U2108" i="2" s="1"/>
  <c r="X2108" i="2"/>
  <c r="Y2108" i="2"/>
  <c r="Z2108" i="2"/>
  <c r="AA2108" i="2"/>
  <c r="N2109" i="2"/>
  <c r="O2109" i="2"/>
  <c r="R2109" i="2" s="1"/>
  <c r="P2109" i="2"/>
  <c r="Q2109" i="2"/>
  <c r="S2109" i="2"/>
  <c r="T2109" i="2"/>
  <c r="U2109" i="2" s="1"/>
  <c r="V2109" i="2"/>
  <c r="W2109" i="2"/>
  <c r="X2109" i="2"/>
  <c r="Y2109" i="2"/>
  <c r="Z2109" i="2"/>
  <c r="AA2109" i="2"/>
  <c r="N2110" i="2"/>
  <c r="O2110" i="2"/>
  <c r="P2110" i="2"/>
  <c r="Q2110" i="2"/>
  <c r="R2110" i="2"/>
  <c r="S2110" i="2"/>
  <c r="T2110" i="2"/>
  <c r="U2110" i="2"/>
  <c r="V2110" i="2"/>
  <c r="W2110" i="2"/>
  <c r="X2110" i="2"/>
  <c r="Y2110" i="2"/>
  <c r="Z2110" i="2"/>
  <c r="AA2110" i="2"/>
  <c r="N2111" i="2"/>
  <c r="O2111" i="2"/>
  <c r="R2111" i="2" s="1"/>
  <c r="P2111" i="2"/>
  <c r="Q2111" i="2"/>
  <c r="S2111" i="2"/>
  <c r="T2111" i="2"/>
  <c r="U2111" i="2" s="1"/>
  <c r="X2111" i="2"/>
  <c r="Y2111" i="2"/>
  <c r="Z2111" i="2"/>
  <c r="AA2111" i="2"/>
  <c r="N2112" i="2"/>
  <c r="O2112" i="2"/>
  <c r="R2112" i="2" s="1"/>
  <c r="P2112" i="2"/>
  <c r="Q2112" i="2"/>
  <c r="S2112" i="2"/>
  <c r="T2112" i="2"/>
  <c r="U2112" i="2" s="1"/>
  <c r="X2112" i="2"/>
  <c r="Y2112" i="2"/>
  <c r="Z2112" i="2"/>
  <c r="AA2112" i="2"/>
  <c r="N2113" i="2"/>
  <c r="O2113" i="2"/>
  <c r="R2113" i="2" s="1"/>
  <c r="P2113" i="2"/>
  <c r="Q2113" i="2"/>
  <c r="S2113" i="2"/>
  <c r="T2113" i="2"/>
  <c r="U2113" i="2" s="1"/>
  <c r="X2113" i="2"/>
  <c r="Y2113" i="2"/>
  <c r="Z2113" i="2"/>
  <c r="AA2113" i="2"/>
  <c r="N2114" i="2"/>
  <c r="O2114" i="2"/>
  <c r="P2114" i="2"/>
  <c r="Q2114" i="2"/>
  <c r="R2114" i="2"/>
  <c r="S2114" i="2"/>
  <c r="T2114" i="2"/>
  <c r="U2114" i="2" s="1"/>
  <c r="X2114" i="2"/>
  <c r="Y2114" i="2"/>
  <c r="Z2114" i="2"/>
  <c r="AA2114" i="2"/>
  <c r="N2115" i="2"/>
  <c r="O2115" i="2"/>
  <c r="R2115" i="2" s="1"/>
  <c r="P2115" i="2"/>
  <c r="Q2115" i="2"/>
  <c r="S2115" i="2"/>
  <c r="T2115" i="2"/>
  <c r="U2115" i="2" s="1"/>
  <c r="V2115" i="2"/>
  <c r="W2115" i="2"/>
  <c r="X2115" i="2"/>
  <c r="Y2115" i="2"/>
  <c r="Z2115" i="2"/>
  <c r="AA2115" i="2"/>
  <c r="N2116" i="2"/>
  <c r="O2116" i="2"/>
  <c r="R2116" i="2" s="1"/>
  <c r="P2116" i="2"/>
  <c r="Q2116" i="2"/>
  <c r="S2116" i="2"/>
  <c r="T2116" i="2"/>
  <c r="U2116" i="2" s="1"/>
  <c r="V2116" i="2"/>
  <c r="W2116" i="2"/>
  <c r="X2116" i="2"/>
  <c r="Y2116" i="2"/>
  <c r="Z2116" i="2"/>
  <c r="AA2116" i="2"/>
  <c r="N2117" i="2"/>
  <c r="O2117" i="2"/>
  <c r="R2117" i="2" s="1"/>
  <c r="P2117" i="2"/>
  <c r="Q2117" i="2"/>
  <c r="S2117" i="2"/>
  <c r="T2117" i="2"/>
  <c r="U2117" i="2" s="1"/>
  <c r="V2117" i="2"/>
  <c r="W2117" i="2"/>
  <c r="X2117" i="2"/>
  <c r="Y2117" i="2"/>
  <c r="Z2117" i="2"/>
  <c r="AA2117" i="2"/>
  <c r="N2118" i="2"/>
  <c r="O2118" i="2"/>
  <c r="P2118" i="2"/>
  <c r="Q2118" i="2"/>
  <c r="R2118" i="2"/>
  <c r="S2118" i="2"/>
  <c r="T2118" i="2"/>
  <c r="U2118" i="2" s="1"/>
  <c r="V2118" i="2"/>
  <c r="W2118" i="2"/>
  <c r="X2118" i="2"/>
  <c r="Y2118" i="2"/>
  <c r="Z2118" i="2"/>
  <c r="AA2118" i="2"/>
  <c r="N2119" i="2"/>
  <c r="O2119" i="2"/>
  <c r="R2119" i="2" s="1"/>
  <c r="P2119" i="2"/>
  <c r="Q2119" i="2"/>
  <c r="S2119" i="2"/>
  <c r="T2119" i="2"/>
  <c r="U2119" i="2" s="1"/>
  <c r="X2119" i="2"/>
  <c r="Y2119" i="2"/>
  <c r="Z2119" i="2"/>
  <c r="AA2119" i="2"/>
  <c r="N2120" i="2"/>
  <c r="O2120" i="2"/>
  <c r="R2120" i="2" s="1"/>
  <c r="P2120" i="2"/>
  <c r="Q2120" i="2"/>
  <c r="S2120" i="2"/>
  <c r="T2120" i="2"/>
  <c r="U2120" i="2" s="1"/>
  <c r="X2120" i="2"/>
  <c r="Y2120" i="2"/>
  <c r="Z2120" i="2"/>
  <c r="AA2120" i="2"/>
  <c r="N2121" i="2"/>
  <c r="O2121" i="2"/>
  <c r="R2121" i="2" s="1"/>
  <c r="P2121" i="2"/>
  <c r="Q2121" i="2"/>
  <c r="S2121" i="2"/>
  <c r="T2121" i="2"/>
  <c r="U2121" i="2" s="1"/>
  <c r="V2121" i="2"/>
  <c r="X2121" i="2"/>
  <c r="Y2121" i="2"/>
  <c r="Z2121" i="2"/>
  <c r="AA2121" i="2"/>
  <c r="N2122" i="2"/>
  <c r="O2122" i="2"/>
  <c r="P2122" i="2"/>
  <c r="Q2122" i="2"/>
  <c r="R2122" i="2"/>
  <c r="S2122" i="2"/>
  <c r="T2122" i="2"/>
  <c r="U2122" i="2" s="1"/>
  <c r="V2122" i="2"/>
  <c r="W2122" i="2"/>
  <c r="X2122" i="2"/>
  <c r="Y2122" i="2"/>
  <c r="Z2122" i="2"/>
  <c r="AA2122" i="2"/>
  <c r="N2123" i="2"/>
  <c r="O2123" i="2"/>
  <c r="R2123" i="2" s="1"/>
  <c r="P2123" i="2"/>
  <c r="Q2123" i="2"/>
  <c r="S2123" i="2"/>
  <c r="T2123" i="2"/>
  <c r="U2123" i="2" s="1"/>
  <c r="W2123" i="2"/>
  <c r="X2123" i="2"/>
  <c r="Y2123" i="2"/>
  <c r="Z2123" i="2"/>
  <c r="AA2123" i="2"/>
  <c r="N2124" i="2"/>
  <c r="O2124" i="2"/>
  <c r="R2124" i="2" s="1"/>
  <c r="P2124" i="2"/>
  <c r="Q2124" i="2"/>
  <c r="S2124" i="2"/>
  <c r="T2124" i="2"/>
  <c r="U2124" i="2" s="1"/>
  <c r="V2124" i="2"/>
  <c r="W2124" i="2"/>
  <c r="X2124" i="2"/>
  <c r="Y2124" i="2"/>
  <c r="Z2124" i="2"/>
  <c r="AA2124" i="2"/>
  <c r="N2125" i="2"/>
  <c r="O2125" i="2"/>
  <c r="R2125" i="2" s="1"/>
  <c r="P2125" i="2"/>
  <c r="Q2125" i="2"/>
  <c r="S2125" i="2"/>
  <c r="T2125" i="2"/>
  <c r="U2125" i="2" s="1"/>
  <c r="V2125" i="2"/>
  <c r="W2125" i="2"/>
  <c r="X2125" i="2"/>
  <c r="Y2125" i="2"/>
  <c r="Z2125" i="2"/>
  <c r="AA2125" i="2"/>
  <c r="N2126" i="2"/>
  <c r="O2126" i="2"/>
  <c r="P2126" i="2"/>
  <c r="Q2126" i="2"/>
  <c r="R2126" i="2"/>
  <c r="S2126" i="2"/>
  <c r="T2126" i="2"/>
  <c r="U2126" i="2" s="1"/>
  <c r="X2126" i="2"/>
  <c r="Y2126" i="2"/>
  <c r="Z2126" i="2"/>
  <c r="AA2126" i="2"/>
  <c r="N2127" i="2"/>
  <c r="O2127" i="2"/>
  <c r="R2127" i="2" s="1"/>
  <c r="P2127" i="2"/>
  <c r="Q2127" i="2"/>
  <c r="S2127" i="2"/>
  <c r="T2127" i="2"/>
  <c r="U2127" i="2" s="1"/>
  <c r="X2127" i="2"/>
  <c r="Y2127" i="2"/>
  <c r="Z2127" i="2"/>
  <c r="AA2127" i="2"/>
  <c r="N2128" i="2"/>
  <c r="O2128" i="2"/>
  <c r="R2128" i="2" s="1"/>
  <c r="P2128" i="2"/>
  <c r="Q2128" i="2"/>
  <c r="S2128" i="2"/>
  <c r="T2128" i="2"/>
  <c r="U2128" i="2" s="1"/>
  <c r="X2128" i="2"/>
  <c r="Y2128" i="2"/>
  <c r="Z2128" i="2"/>
  <c r="AA2128" i="2"/>
  <c r="N2129" i="2"/>
  <c r="O2129" i="2"/>
  <c r="R2129" i="2" s="1"/>
  <c r="P2129" i="2"/>
  <c r="Q2129" i="2"/>
  <c r="S2129" i="2"/>
  <c r="T2129" i="2"/>
  <c r="U2129" i="2" s="1"/>
  <c r="X2129" i="2"/>
  <c r="Y2129" i="2"/>
  <c r="Z2129" i="2"/>
  <c r="AA2129" i="2"/>
  <c r="N2130" i="2"/>
  <c r="O2130" i="2"/>
  <c r="P2130" i="2"/>
  <c r="Q2130" i="2"/>
  <c r="R2130" i="2"/>
  <c r="S2130" i="2"/>
  <c r="T2130" i="2"/>
  <c r="U2130" i="2" s="1"/>
  <c r="X2130" i="2"/>
  <c r="Y2130" i="2"/>
  <c r="Z2130" i="2"/>
  <c r="AA2130" i="2"/>
  <c r="N2131" i="2"/>
  <c r="O2131" i="2"/>
  <c r="R2131" i="2" s="1"/>
  <c r="P2131" i="2"/>
  <c r="Q2131" i="2"/>
  <c r="S2131" i="2"/>
  <c r="T2131" i="2"/>
  <c r="U2131" i="2" s="1"/>
  <c r="V2131" i="2"/>
  <c r="W2131" i="2"/>
  <c r="X2131" i="2"/>
  <c r="Y2131" i="2"/>
  <c r="Z2131" i="2"/>
  <c r="AA2131" i="2"/>
  <c r="N2132" i="2"/>
  <c r="O2132" i="2"/>
  <c r="R2132" i="2" s="1"/>
  <c r="P2132" i="2"/>
  <c r="Q2132" i="2"/>
  <c r="S2132" i="2"/>
  <c r="T2132" i="2"/>
  <c r="U2132" i="2" s="1"/>
  <c r="V2132" i="2"/>
  <c r="W2132" i="2"/>
  <c r="X2132" i="2"/>
  <c r="Y2132" i="2"/>
  <c r="Z2132" i="2"/>
  <c r="AA2132" i="2"/>
  <c r="N2133" i="2"/>
  <c r="O2133" i="2"/>
  <c r="R2133" i="2" s="1"/>
  <c r="P2133" i="2"/>
  <c r="Q2133" i="2"/>
  <c r="S2133" i="2"/>
  <c r="T2133" i="2"/>
  <c r="U2133" i="2" s="1"/>
  <c r="V2133" i="2"/>
  <c r="W2133" i="2"/>
  <c r="X2133" i="2"/>
  <c r="Y2133" i="2"/>
  <c r="Z2133" i="2"/>
  <c r="AA2133" i="2"/>
  <c r="N2134" i="2"/>
  <c r="O2134" i="2"/>
  <c r="P2134" i="2"/>
  <c r="Q2134" i="2"/>
  <c r="R2134" i="2"/>
  <c r="S2134" i="2"/>
  <c r="T2134" i="2"/>
  <c r="U2134" i="2"/>
  <c r="X2134" i="2"/>
  <c r="Y2134" i="2"/>
  <c r="Z2134" i="2"/>
  <c r="AA2134" i="2"/>
  <c r="N2135" i="2"/>
  <c r="O2135" i="2"/>
  <c r="R2135" i="2" s="1"/>
  <c r="P2135" i="2"/>
  <c r="Q2135" i="2"/>
  <c r="S2135" i="2"/>
  <c r="T2135" i="2"/>
  <c r="U2135" i="2" s="1"/>
  <c r="V2135" i="2"/>
  <c r="W2135" i="2"/>
  <c r="X2135" i="2"/>
  <c r="Y2135" i="2"/>
  <c r="Z2135" i="2"/>
  <c r="AA2135" i="2"/>
  <c r="N2136" i="2"/>
  <c r="O2136" i="2"/>
  <c r="R2136" i="2" s="1"/>
  <c r="P2136" i="2"/>
  <c r="Q2136" i="2"/>
  <c r="S2136" i="2"/>
  <c r="T2136" i="2"/>
  <c r="U2136" i="2" s="1"/>
  <c r="X2136" i="2"/>
  <c r="Y2136" i="2"/>
  <c r="Z2136" i="2"/>
  <c r="AA2136" i="2"/>
  <c r="N2137" i="2"/>
  <c r="O2137" i="2"/>
  <c r="R2137" i="2" s="1"/>
  <c r="P2137" i="2"/>
  <c r="Q2137" i="2"/>
  <c r="S2137" i="2"/>
  <c r="T2137" i="2"/>
  <c r="U2137" i="2" s="1"/>
  <c r="V2137" i="2"/>
  <c r="W2137" i="2"/>
  <c r="X2137" i="2"/>
  <c r="Y2137" i="2"/>
  <c r="Z2137" i="2"/>
  <c r="AA2137" i="2"/>
  <c r="N2138" i="2"/>
  <c r="O2138" i="2"/>
  <c r="P2138" i="2"/>
  <c r="Q2138" i="2"/>
  <c r="R2138" i="2"/>
  <c r="S2138" i="2"/>
  <c r="T2138" i="2"/>
  <c r="U2138" i="2" s="1"/>
  <c r="V2138" i="2"/>
  <c r="W2138" i="2"/>
  <c r="X2138" i="2"/>
  <c r="Y2138" i="2"/>
  <c r="Z2138" i="2"/>
  <c r="AA2138" i="2"/>
  <c r="N2139" i="2"/>
  <c r="O2139" i="2"/>
  <c r="R2139" i="2" s="1"/>
  <c r="P2139" i="2"/>
  <c r="Q2139" i="2"/>
  <c r="S2139" i="2"/>
  <c r="T2139" i="2"/>
  <c r="U2139" i="2" s="1"/>
  <c r="X2139" i="2"/>
  <c r="Y2139" i="2"/>
  <c r="Z2139" i="2"/>
  <c r="AA2139" i="2"/>
  <c r="N2140" i="2"/>
  <c r="O2140" i="2"/>
  <c r="R2140" i="2" s="1"/>
  <c r="P2140" i="2"/>
  <c r="Q2140" i="2"/>
  <c r="S2140" i="2"/>
  <c r="T2140" i="2"/>
  <c r="U2140" i="2" s="1"/>
  <c r="V2140" i="2"/>
  <c r="W2140" i="2"/>
  <c r="X2140" i="2"/>
  <c r="Y2140" i="2"/>
  <c r="Z2140" i="2"/>
  <c r="AA2140" i="2"/>
  <c r="N2141" i="2"/>
  <c r="O2141" i="2"/>
  <c r="R2141" i="2" s="1"/>
  <c r="P2141" i="2"/>
  <c r="Q2141" i="2"/>
  <c r="S2141" i="2"/>
  <c r="T2141" i="2"/>
  <c r="U2141" i="2" s="1"/>
  <c r="X2141" i="2"/>
  <c r="Y2141" i="2"/>
  <c r="Z2141" i="2"/>
  <c r="AA2141" i="2"/>
  <c r="N2142" i="2"/>
  <c r="O2142" i="2"/>
  <c r="P2142" i="2"/>
  <c r="Q2142" i="2"/>
  <c r="R2142" i="2"/>
  <c r="S2142" i="2"/>
  <c r="X2142" i="2"/>
  <c r="Y2142" i="2"/>
  <c r="Z2142" i="2"/>
  <c r="AA2142" i="2"/>
  <c r="N2143" i="2"/>
  <c r="O2143" i="2"/>
  <c r="R2143" i="2" s="1"/>
  <c r="P2143" i="2"/>
  <c r="Q2143" i="2"/>
  <c r="S2143" i="2"/>
  <c r="X2143" i="2"/>
  <c r="Y2143" i="2"/>
  <c r="Z2143" i="2"/>
  <c r="AA2143" i="2"/>
  <c r="N2144" i="2"/>
  <c r="O2144" i="2"/>
  <c r="R2144" i="2" s="1"/>
  <c r="P2144" i="2"/>
  <c r="Q2144" i="2"/>
  <c r="S2144" i="2"/>
  <c r="T2144" i="2"/>
  <c r="U2144" i="2" s="1"/>
  <c r="X2144" i="2"/>
  <c r="Y2144" i="2"/>
  <c r="Z2144" i="2"/>
  <c r="AA2144" i="2"/>
  <c r="N2145" i="2"/>
  <c r="O2145" i="2"/>
  <c r="R2145" i="2" s="1"/>
  <c r="P2145" i="2"/>
  <c r="Q2145" i="2"/>
  <c r="S2145" i="2"/>
  <c r="T2145" i="2"/>
  <c r="U2145" i="2" s="1"/>
  <c r="V2145" i="2"/>
  <c r="X2145" i="2"/>
  <c r="Y2145" i="2"/>
  <c r="Z2145" i="2"/>
  <c r="AA2145" i="2"/>
  <c r="N2146" i="2"/>
  <c r="O2146" i="2"/>
  <c r="P2146" i="2"/>
  <c r="Q2146" i="2"/>
  <c r="R2146" i="2"/>
  <c r="S2146" i="2"/>
  <c r="T2146" i="2"/>
  <c r="U2146" i="2"/>
  <c r="X2146" i="2"/>
  <c r="Y2146" i="2"/>
  <c r="Z2146" i="2"/>
  <c r="AA2146" i="2"/>
  <c r="N2147" i="2"/>
  <c r="O2147" i="2"/>
  <c r="R2147" i="2" s="1"/>
  <c r="P2147" i="2"/>
  <c r="Q2147" i="2"/>
  <c r="S2147" i="2"/>
  <c r="T2147" i="2"/>
  <c r="U2147" i="2" s="1"/>
  <c r="V2147" i="2"/>
  <c r="W2147" i="2"/>
  <c r="X2147" i="2"/>
  <c r="Y2147" i="2"/>
  <c r="Z2147" i="2"/>
  <c r="AA2147" i="2"/>
  <c r="N2148" i="2"/>
  <c r="O2148" i="2"/>
  <c r="R2148" i="2" s="1"/>
  <c r="P2148" i="2"/>
  <c r="Q2148" i="2"/>
  <c r="S2148" i="2"/>
  <c r="X2148" i="2"/>
  <c r="Y2148" i="2"/>
  <c r="Z2148" i="2"/>
  <c r="AA2148" i="2"/>
  <c r="N2149" i="2"/>
  <c r="O2149" i="2"/>
  <c r="R2149" i="2" s="1"/>
  <c r="P2149" i="2"/>
  <c r="Q2149" i="2"/>
  <c r="S2149" i="2"/>
  <c r="T2149" i="2"/>
  <c r="U2149" i="2" s="1"/>
  <c r="X2149" i="2"/>
  <c r="Y2149" i="2"/>
  <c r="Z2149" i="2"/>
  <c r="AA2149" i="2"/>
  <c r="N2150" i="2"/>
  <c r="O2150" i="2"/>
  <c r="P2150" i="2"/>
  <c r="Q2150" i="2"/>
  <c r="R2150" i="2"/>
  <c r="S2150" i="2"/>
  <c r="X2150" i="2"/>
  <c r="Y2150" i="2"/>
  <c r="Z2150" i="2"/>
  <c r="AA2150" i="2"/>
  <c r="N2151" i="2"/>
  <c r="O2151" i="2"/>
  <c r="R2151" i="2" s="1"/>
  <c r="P2151" i="2"/>
  <c r="Q2151" i="2"/>
  <c r="S2151" i="2"/>
  <c r="T2151" i="2"/>
  <c r="U2151" i="2" s="1"/>
  <c r="X2151" i="2"/>
  <c r="Y2151" i="2"/>
  <c r="Z2151" i="2"/>
  <c r="AA2151" i="2"/>
  <c r="N2152" i="2"/>
  <c r="O2152" i="2"/>
  <c r="R2152" i="2" s="1"/>
  <c r="P2152" i="2"/>
  <c r="Q2152" i="2"/>
  <c r="S2152" i="2"/>
  <c r="T2152" i="2"/>
  <c r="U2152" i="2" s="1"/>
  <c r="V2152" i="2"/>
  <c r="W2152" i="2"/>
  <c r="X2152" i="2"/>
  <c r="Y2152" i="2"/>
  <c r="Z2152" i="2"/>
  <c r="AA2152" i="2"/>
  <c r="N2153" i="2"/>
  <c r="O2153" i="2"/>
  <c r="R2153" i="2" s="1"/>
  <c r="P2153" i="2"/>
  <c r="Q2153" i="2"/>
  <c r="S2153" i="2"/>
  <c r="T2153" i="2"/>
  <c r="U2153" i="2" s="1"/>
  <c r="X2153" i="2"/>
  <c r="Y2153" i="2"/>
  <c r="Z2153" i="2"/>
  <c r="AA2153" i="2"/>
  <c r="N2154" i="2"/>
  <c r="O2154" i="2"/>
  <c r="P2154" i="2"/>
  <c r="Q2154" i="2"/>
  <c r="R2154" i="2"/>
  <c r="S2154" i="2"/>
  <c r="T2154" i="2"/>
  <c r="U2154" i="2" s="1"/>
  <c r="X2154" i="2"/>
  <c r="Y2154" i="2"/>
  <c r="Z2154" i="2"/>
  <c r="AA2154" i="2"/>
  <c r="N2155" i="2"/>
  <c r="O2155" i="2"/>
  <c r="R2155" i="2" s="1"/>
  <c r="P2155" i="2"/>
  <c r="Q2155" i="2"/>
  <c r="S2155" i="2"/>
  <c r="T2155" i="2"/>
  <c r="U2155" i="2" s="1"/>
  <c r="X2155" i="2"/>
  <c r="Y2155" i="2"/>
  <c r="Z2155" i="2"/>
  <c r="AA2155" i="2"/>
  <c r="N2156" i="2"/>
  <c r="O2156" i="2"/>
  <c r="R2156" i="2" s="1"/>
  <c r="P2156" i="2"/>
  <c r="Q2156" i="2"/>
  <c r="S2156" i="2"/>
  <c r="T2156" i="2"/>
  <c r="U2156" i="2" s="1"/>
  <c r="X2156" i="2"/>
  <c r="Y2156" i="2"/>
  <c r="Z2156" i="2"/>
  <c r="AA2156" i="2"/>
  <c r="N2157" i="2"/>
  <c r="O2157" i="2"/>
  <c r="R2157" i="2" s="1"/>
  <c r="P2157" i="2"/>
  <c r="Q2157" i="2"/>
  <c r="S2157" i="2"/>
  <c r="T2157" i="2"/>
  <c r="U2157" i="2" s="1"/>
  <c r="X2157" i="2"/>
  <c r="Y2157" i="2"/>
  <c r="Z2157" i="2"/>
  <c r="AA2157" i="2"/>
  <c r="N2158" i="2"/>
  <c r="O2158" i="2"/>
  <c r="P2158" i="2"/>
  <c r="Q2158" i="2"/>
  <c r="R2158" i="2"/>
  <c r="S2158" i="2"/>
  <c r="T2158" i="2"/>
  <c r="U2158" i="2" s="1"/>
  <c r="V2158" i="2"/>
  <c r="X2158" i="2"/>
  <c r="Y2158" i="2"/>
  <c r="Z2158" i="2"/>
  <c r="AA2158" i="2"/>
  <c r="N2159" i="2"/>
  <c r="O2159" i="2"/>
  <c r="R2159" i="2" s="1"/>
  <c r="P2159" i="2"/>
  <c r="Q2159" i="2"/>
  <c r="S2159" i="2"/>
  <c r="T2159" i="2"/>
  <c r="U2159" i="2" s="1"/>
  <c r="X2159" i="2"/>
  <c r="Y2159" i="2"/>
  <c r="Z2159" i="2"/>
  <c r="AA2159" i="2"/>
  <c r="N2160" i="2"/>
  <c r="O2160" i="2"/>
  <c r="R2160" i="2" s="1"/>
  <c r="P2160" i="2"/>
  <c r="Q2160" i="2"/>
  <c r="S2160" i="2"/>
  <c r="T2160" i="2"/>
  <c r="U2160" i="2"/>
  <c r="V2160" i="2"/>
  <c r="W2160" i="2"/>
  <c r="X2160" i="2"/>
  <c r="Y2160" i="2"/>
  <c r="Z2160" i="2"/>
  <c r="AA2160" i="2"/>
  <c r="N2161" i="2"/>
  <c r="O2161" i="2"/>
  <c r="R2161" i="2" s="1"/>
  <c r="P2161" i="2"/>
  <c r="Q2161" i="2"/>
  <c r="S2161" i="2"/>
  <c r="T2161" i="2"/>
  <c r="U2161" i="2" s="1"/>
  <c r="X2161" i="2"/>
  <c r="Y2161" i="2"/>
  <c r="Z2161" i="2"/>
  <c r="AA2161" i="2"/>
  <c r="N2162" i="2"/>
  <c r="O2162" i="2"/>
  <c r="P2162" i="2"/>
  <c r="Q2162" i="2"/>
  <c r="R2162" i="2"/>
  <c r="S2162" i="2"/>
  <c r="T2162" i="2"/>
  <c r="U2162" i="2" s="1"/>
  <c r="X2162" i="2"/>
  <c r="Y2162" i="2"/>
  <c r="Z2162" i="2"/>
  <c r="AA2162" i="2"/>
  <c r="N2163" i="2"/>
  <c r="O2163" i="2"/>
  <c r="R2163" i="2" s="1"/>
  <c r="P2163" i="2"/>
  <c r="Q2163" i="2"/>
  <c r="T2163" i="2"/>
  <c r="U2163" i="2" s="1"/>
  <c r="X2163" i="2"/>
  <c r="Y2163" i="2"/>
  <c r="Z2163" i="2"/>
  <c r="AA2163" i="2"/>
  <c r="N2164" i="2"/>
  <c r="O2164" i="2"/>
  <c r="R2164" i="2" s="1"/>
  <c r="P2164" i="2"/>
  <c r="Q2164" i="2"/>
  <c r="S2164" i="2"/>
  <c r="T2164" i="2"/>
  <c r="U2164" i="2"/>
  <c r="X2164" i="2"/>
  <c r="Y2164" i="2"/>
  <c r="Z2164" i="2"/>
  <c r="AA2164" i="2"/>
  <c r="N2165" i="2"/>
  <c r="O2165" i="2"/>
  <c r="R2165" i="2" s="1"/>
  <c r="P2165" i="2"/>
  <c r="Q2165" i="2"/>
  <c r="S2165" i="2"/>
  <c r="T2165" i="2"/>
  <c r="U2165" i="2" s="1"/>
  <c r="W2165" i="2"/>
  <c r="X2165" i="2"/>
  <c r="Y2165" i="2"/>
  <c r="Z2165" i="2"/>
  <c r="AA2165" i="2"/>
  <c r="N2166" i="2"/>
  <c r="O2166" i="2"/>
  <c r="P2166" i="2"/>
  <c r="Q2166" i="2"/>
  <c r="R2166" i="2"/>
  <c r="S2166" i="2"/>
  <c r="T2166" i="2"/>
  <c r="U2166" i="2" s="1"/>
  <c r="V2166" i="2"/>
  <c r="W2166" i="2"/>
  <c r="X2166" i="2"/>
  <c r="Y2166" i="2"/>
  <c r="Z2166" i="2"/>
  <c r="AA2166" i="2"/>
  <c r="N2167" i="2"/>
  <c r="O2167" i="2"/>
  <c r="R2167" i="2" s="1"/>
  <c r="P2167" i="2"/>
  <c r="Q2167" i="2"/>
  <c r="S2167" i="2"/>
  <c r="T2167" i="2"/>
  <c r="U2167" i="2" s="1"/>
  <c r="X2167" i="2"/>
  <c r="Y2167" i="2"/>
  <c r="Z2167" i="2"/>
  <c r="AA2167" i="2"/>
  <c r="N2168" i="2"/>
  <c r="O2168" i="2"/>
  <c r="R2168" i="2" s="1"/>
  <c r="P2168" i="2"/>
  <c r="Q2168" i="2"/>
  <c r="S2168" i="2"/>
  <c r="T2168" i="2"/>
  <c r="U2168" i="2" s="1"/>
  <c r="W2168" i="2"/>
  <c r="X2168" i="2"/>
  <c r="Y2168" i="2"/>
  <c r="Z2168" i="2"/>
  <c r="AA2168" i="2"/>
  <c r="N2169" i="2"/>
  <c r="O2169" i="2"/>
  <c r="R2169" i="2" s="1"/>
  <c r="P2169" i="2"/>
  <c r="Q2169" i="2"/>
  <c r="S2169" i="2"/>
  <c r="T2169" i="2"/>
  <c r="U2169" i="2" s="1"/>
  <c r="X2169" i="2"/>
  <c r="Y2169" i="2"/>
  <c r="Z2169" i="2"/>
  <c r="AA2169" i="2"/>
  <c r="N2170" i="2"/>
  <c r="O2170" i="2"/>
  <c r="P2170" i="2"/>
  <c r="Q2170" i="2"/>
  <c r="R2170" i="2"/>
  <c r="S2170" i="2"/>
  <c r="T2170" i="2"/>
  <c r="U2170" i="2" s="1"/>
  <c r="V2170" i="2"/>
  <c r="W2170" i="2"/>
  <c r="X2170" i="2"/>
  <c r="Y2170" i="2"/>
  <c r="Z2170" i="2"/>
  <c r="AA2170" i="2"/>
  <c r="N2171" i="2"/>
  <c r="O2171" i="2"/>
  <c r="R2171" i="2" s="1"/>
  <c r="P2171" i="2"/>
  <c r="Q2171" i="2"/>
  <c r="S2171" i="2"/>
  <c r="T2171" i="2"/>
  <c r="U2171" i="2" s="1"/>
  <c r="X2171" i="2"/>
  <c r="Y2171" i="2"/>
  <c r="Z2171" i="2"/>
  <c r="AA2171" i="2"/>
  <c r="N2172" i="2"/>
  <c r="O2172" i="2"/>
  <c r="R2172" i="2" s="1"/>
  <c r="P2172" i="2"/>
  <c r="Q2172" i="2"/>
  <c r="S2172" i="2"/>
  <c r="X2172" i="2"/>
  <c r="Y2172" i="2"/>
  <c r="Z2172" i="2"/>
  <c r="AA2172" i="2"/>
  <c r="N2173" i="2"/>
  <c r="O2173" i="2"/>
  <c r="R2173" i="2" s="1"/>
  <c r="P2173" i="2"/>
  <c r="Q2173" i="2"/>
  <c r="S2173" i="2"/>
  <c r="T2173" i="2"/>
  <c r="U2173" i="2" s="1"/>
  <c r="X2173" i="2"/>
  <c r="Y2173" i="2"/>
  <c r="Z2173" i="2"/>
  <c r="AA2173" i="2"/>
  <c r="N2174" i="2"/>
  <c r="O2174" i="2"/>
  <c r="P2174" i="2"/>
  <c r="Q2174" i="2"/>
  <c r="R2174" i="2"/>
  <c r="S2174" i="2"/>
  <c r="T2174" i="2"/>
  <c r="U2174" i="2" s="1"/>
  <c r="V2174" i="2"/>
  <c r="W2174" i="2"/>
  <c r="X2174" i="2"/>
  <c r="Y2174" i="2"/>
  <c r="Z2174" i="2"/>
  <c r="AA2174" i="2"/>
  <c r="N2175" i="2"/>
  <c r="O2175" i="2"/>
  <c r="R2175" i="2" s="1"/>
  <c r="P2175" i="2"/>
  <c r="Q2175" i="2"/>
  <c r="S2175" i="2"/>
  <c r="T2175" i="2"/>
  <c r="U2175" i="2" s="1"/>
  <c r="X2175" i="2"/>
  <c r="Y2175" i="2"/>
  <c r="Z2175" i="2"/>
  <c r="AA2175" i="2"/>
  <c r="N2176" i="2"/>
  <c r="O2176" i="2"/>
  <c r="R2176" i="2" s="1"/>
  <c r="P2176" i="2"/>
  <c r="Q2176" i="2"/>
  <c r="S2176" i="2"/>
  <c r="T2176" i="2"/>
  <c r="U2176" i="2" s="1"/>
  <c r="X2176" i="2"/>
  <c r="Y2176" i="2"/>
  <c r="Z2176" i="2"/>
  <c r="AA2176" i="2"/>
  <c r="N2177" i="2"/>
  <c r="O2177" i="2"/>
  <c r="R2177" i="2" s="1"/>
  <c r="P2177" i="2"/>
  <c r="Q2177" i="2"/>
  <c r="S2177" i="2"/>
  <c r="T2177" i="2"/>
  <c r="U2177" i="2" s="1"/>
  <c r="V2177" i="2"/>
  <c r="W2177" i="2"/>
  <c r="X2177" i="2"/>
  <c r="Y2177" i="2"/>
  <c r="Z2177" i="2"/>
  <c r="AA2177" i="2"/>
  <c r="N2178" i="2"/>
  <c r="O2178" i="2"/>
  <c r="P2178" i="2"/>
  <c r="Q2178" i="2"/>
  <c r="R2178" i="2"/>
  <c r="S2178" i="2"/>
  <c r="T2178" i="2"/>
  <c r="U2178" i="2" s="1"/>
  <c r="X2178" i="2"/>
  <c r="Y2178" i="2"/>
  <c r="Z2178" i="2"/>
  <c r="AA2178" i="2"/>
  <c r="N2179" i="2"/>
  <c r="O2179" i="2"/>
  <c r="R2179" i="2" s="1"/>
  <c r="P2179" i="2"/>
  <c r="Q2179" i="2"/>
  <c r="S2179" i="2"/>
  <c r="T2179" i="2"/>
  <c r="U2179" i="2" s="1"/>
  <c r="X2179" i="2"/>
  <c r="Y2179" i="2"/>
  <c r="Z2179" i="2"/>
  <c r="AA2179" i="2"/>
  <c r="N2180" i="2"/>
  <c r="O2180" i="2"/>
  <c r="R2180" i="2" s="1"/>
  <c r="P2180" i="2"/>
  <c r="Q2180" i="2"/>
  <c r="S2180" i="2"/>
  <c r="T2180" i="2"/>
  <c r="U2180" i="2" s="1"/>
  <c r="X2180" i="2"/>
  <c r="Y2180" i="2"/>
  <c r="Z2180" i="2"/>
  <c r="AA2180" i="2"/>
  <c r="N2181" i="2"/>
  <c r="O2181" i="2"/>
  <c r="R2181" i="2" s="1"/>
  <c r="P2181" i="2"/>
  <c r="Q2181" i="2"/>
  <c r="S2181" i="2"/>
  <c r="T2181" i="2"/>
  <c r="U2181" i="2" s="1"/>
  <c r="V2181" i="2"/>
  <c r="X2181" i="2"/>
  <c r="Y2181" i="2"/>
  <c r="Z2181" i="2"/>
  <c r="AA2181" i="2"/>
  <c r="N2182" i="2"/>
  <c r="O2182" i="2"/>
  <c r="P2182" i="2"/>
  <c r="Q2182" i="2"/>
  <c r="R2182" i="2"/>
  <c r="S2182" i="2"/>
  <c r="T2182" i="2"/>
  <c r="U2182" i="2" s="1"/>
  <c r="X2182" i="2"/>
  <c r="Y2182" i="2"/>
  <c r="Z2182" i="2"/>
  <c r="AA2182" i="2"/>
  <c r="N2183" i="2"/>
  <c r="O2183" i="2"/>
  <c r="R2183" i="2" s="1"/>
  <c r="P2183" i="2"/>
  <c r="Q2183" i="2"/>
  <c r="S2183" i="2"/>
  <c r="T2183" i="2"/>
  <c r="U2183" i="2" s="1"/>
  <c r="X2183" i="2"/>
  <c r="Y2183" i="2"/>
  <c r="Z2183" i="2"/>
  <c r="AA2183" i="2"/>
  <c r="N2184" i="2"/>
  <c r="O2184" i="2"/>
  <c r="R2184" i="2" s="1"/>
  <c r="P2184" i="2"/>
  <c r="Q2184" i="2"/>
  <c r="S2184" i="2"/>
  <c r="T2184" i="2"/>
  <c r="U2184" i="2" s="1"/>
  <c r="X2184" i="2"/>
  <c r="Y2184" i="2"/>
  <c r="Z2184" i="2"/>
  <c r="AA2184" i="2"/>
  <c r="N2185" i="2"/>
  <c r="O2185" i="2"/>
  <c r="R2185" i="2" s="1"/>
  <c r="P2185" i="2"/>
  <c r="Q2185" i="2"/>
  <c r="S2185" i="2"/>
  <c r="T2185" i="2"/>
  <c r="U2185" i="2" s="1"/>
  <c r="V2185" i="2"/>
  <c r="W2185" i="2"/>
  <c r="X2185" i="2"/>
  <c r="Y2185" i="2"/>
  <c r="Z2185" i="2"/>
  <c r="AA2185" i="2"/>
  <c r="N2186" i="2"/>
  <c r="O2186" i="2"/>
  <c r="P2186" i="2"/>
  <c r="Q2186" i="2"/>
  <c r="R2186" i="2"/>
  <c r="S2186" i="2"/>
  <c r="T2186" i="2"/>
  <c r="U2186" i="2" s="1"/>
  <c r="X2186" i="2"/>
  <c r="Y2186" i="2"/>
  <c r="Z2186" i="2"/>
  <c r="AA2186" i="2"/>
  <c r="N2187" i="2"/>
  <c r="O2187" i="2"/>
  <c r="R2187" i="2" s="1"/>
  <c r="P2187" i="2"/>
  <c r="Q2187" i="2"/>
  <c r="X2187" i="2"/>
  <c r="Y2187" i="2"/>
  <c r="Z2187" i="2"/>
  <c r="AA2187" i="2"/>
  <c r="N2188" i="2"/>
  <c r="O2188" i="2"/>
  <c r="R2188" i="2" s="1"/>
  <c r="P2188" i="2"/>
  <c r="Q2188" i="2"/>
  <c r="S2188" i="2"/>
  <c r="T2188" i="2"/>
  <c r="U2188" i="2" s="1"/>
  <c r="V2188" i="2"/>
  <c r="W2188" i="2"/>
  <c r="X2188" i="2"/>
  <c r="Y2188" i="2"/>
  <c r="Z2188" i="2"/>
  <c r="AA2188" i="2"/>
  <c r="N2189" i="2"/>
  <c r="O2189" i="2"/>
  <c r="R2189" i="2" s="1"/>
  <c r="P2189" i="2"/>
  <c r="Q2189" i="2"/>
  <c r="S2189" i="2"/>
  <c r="T2189" i="2"/>
  <c r="U2189" i="2" s="1"/>
  <c r="X2189" i="2"/>
  <c r="Y2189" i="2"/>
  <c r="Z2189" i="2"/>
  <c r="AA2189" i="2"/>
  <c r="N2190" i="2"/>
  <c r="O2190" i="2"/>
  <c r="P2190" i="2"/>
  <c r="Q2190" i="2"/>
  <c r="R2190" i="2"/>
  <c r="S2190" i="2"/>
  <c r="T2190" i="2"/>
  <c r="U2190" i="2" s="1"/>
  <c r="V2190" i="2"/>
  <c r="W2190" i="2"/>
  <c r="X2190" i="2"/>
  <c r="Y2190" i="2"/>
  <c r="Z2190" i="2"/>
  <c r="AA2190" i="2"/>
  <c r="N2191" i="2"/>
  <c r="O2191" i="2"/>
  <c r="R2191" i="2" s="1"/>
  <c r="P2191" i="2"/>
  <c r="Q2191" i="2"/>
  <c r="S2191" i="2"/>
  <c r="T2191" i="2"/>
  <c r="U2191" i="2" s="1"/>
  <c r="X2191" i="2"/>
  <c r="Y2191" i="2"/>
  <c r="Z2191" i="2"/>
  <c r="AA2191" i="2"/>
  <c r="N2192" i="2"/>
  <c r="O2192" i="2"/>
  <c r="R2192" i="2" s="1"/>
  <c r="P2192" i="2"/>
  <c r="Q2192" i="2"/>
  <c r="S2192" i="2"/>
  <c r="T2192" i="2"/>
  <c r="U2192" i="2"/>
  <c r="X2192" i="2"/>
  <c r="Y2192" i="2"/>
  <c r="Z2192" i="2"/>
  <c r="AA2192" i="2"/>
  <c r="N2193" i="2"/>
  <c r="O2193" i="2"/>
  <c r="R2193" i="2" s="1"/>
  <c r="P2193" i="2"/>
  <c r="Q2193" i="2"/>
  <c r="S2193" i="2"/>
  <c r="T2193" i="2"/>
  <c r="U2193" i="2" s="1"/>
  <c r="V2193" i="2"/>
  <c r="X2193" i="2"/>
  <c r="Y2193" i="2"/>
  <c r="Z2193" i="2"/>
  <c r="AA2193" i="2"/>
  <c r="N2194" i="2"/>
  <c r="O2194" i="2"/>
  <c r="P2194" i="2"/>
  <c r="Q2194" i="2"/>
  <c r="R2194" i="2"/>
  <c r="S2194" i="2"/>
  <c r="T2194" i="2"/>
  <c r="U2194" i="2" s="1"/>
  <c r="X2194" i="2"/>
  <c r="Y2194" i="2"/>
  <c r="Z2194" i="2"/>
  <c r="AA2194" i="2"/>
  <c r="N2195" i="2"/>
  <c r="O2195" i="2"/>
  <c r="R2195" i="2" s="1"/>
  <c r="P2195" i="2"/>
  <c r="Q2195" i="2"/>
  <c r="S2195" i="2"/>
  <c r="T2195" i="2"/>
  <c r="U2195" i="2" s="1"/>
  <c r="V2195" i="2"/>
  <c r="W2195" i="2"/>
  <c r="X2195" i="2"/>
  <c r="Y2195" i="2"/>
  <c r="Z2195" i="2"/>
  <c r="AA2195" i="2"/>
  <c r="N2196" i="2"/>
  <c r="O2196" i="2"/>
  <c r="R2196" i="2" s="1"/>
  <c r="P2196" i="2"/>
  <c r="Q2196" i="2"/>
  <c r="S2196" i="2"/>
  <c r="T2196" i="2"/>
  <c r="U2196" i="2"/>
  <c r="X2196" i="2"/>
  <c r="Y2196" i="2"/>
  <c r="Z2196" i="2"/>
  <c r="AA2196" i="2"/>
  <c r="N2197" i="2"/>
  <c r="O2197" i="2"/>
  <c r="R2197" i="2" s="1"/>
  <c r="P2197" i="2"/>
  <c r="Q2197" i="2"/>
  <c r="S2197" i="2"/>
  <c r="T2197" i="2"/>
  <c r="U2197" i="2" s="1"/>
  <c r="V2197" i="2"/>
  <c r="W2197" i="2"/>
  <c r="X2197" i="2"/>
  <c r="Y2197" i="2"/>
  <c r="Z2197" i="2"/>
  <c r="AA2197" i="2"/>
  <c r="N2198" i="2"/>
  <c r="O2198" i="2"/>
  <c r="P2198" i="2"/>
  <c r="Q2198" i="2"/>
  <c r="R2198" i="2"/>
  <c r="S2198" i="2"/>
  <c r="X2198" i="2"/>
  <c r="Y2198" i="2"/>
  <c r="Z2198" i="2"/>
  <c r="AA2198" i="2"/>
  <c r="N2199" i="2"/>
  <c r="O2199" i="2"/>
  <c r="R2199" i="2" s="1"/>
  <c r="P2199" i="2"/>
  <c r="Q2199" i="2"/>
  <c r="S2199" i="2"/>
  <c r="T2199" i="2"/>
  <c r="U2199" i="2" s="1"/>
  <c r="V2199" i="2"/>
  <c r="W2199" i="2"/>
  <c r="X2199" i="2"/>
  <c r="Y2199" i="2"/>
  <c r="Z2199" i="2"/>
  <c r="AA2199" i="2"/>
  <c r="N2200" i="2"/>
  <c r="O2200" i="2"/>
  <c r="R2200" i="2" s="1"/>
  <c r="P2200" i="2"/>
  <c r="Q2200" i="2"/>
  <c r="S2200" i="2"/>
  <c r="T2200" i="2"/>
  <c r="U2200" i="2" s="1"/>
  <c r="X2200" i="2"/>
  <c r="Y2200" i="2"/>
  <c r="Z2200" i="2"/>
  <c r="AA2200" i="2"/>
  <c r="N2201" i="2"/>
  <c r="O2201" i="2"/>
  <c r="R2201" i="2" s="1"/>
  <c r="P2201" i="2"/>
  <c r="Q2201" i="2"/>
  <c r="S2201" i="2"/>
  <c r="T2201" i="2"/>
  <c r="U2201" i="2" s="1"/>
  <c r="X2201" i="2"/>
  <c r="Y2201" i="2"/>
  <c r="Z2201" i="2"/>
  <c r="AA2201" i="2"/>
  <c r="N2202" i="2"/>
  <c r="O2202" i="2"/>
  <c r="P2202" i="2"/>
  <c r="Q2202" i="2"/>
  <c r="R2202" i="2"/>
  <c r="S2202" i="2"/>
  <c r="T2202" i="2"/>
  <c r="U2202" i="2" s="1"/>
  <c r="X2202" i="2"/>
  <c r="Y2202" i="2"/>
  <c r="Z2202" i="2"/>
  <c r="AA2202" i="2"/>
  <c r="N2203" i="2"/>
  <c r="O2203" i="2"/>
  <c r="R2203" i="2" s="1"/>
  <c r="P2203" i="2"/>
  <c r="Q2203" i="2"/>
  <c r="S2203" i="2"/>
  <c r="T2203" i="2"/>
  <c r="U2203" i="2" s="1"/>
  <c r="X2203" i="2"/>
  <c r="Y2203" i="2"/>
  <c r="Z2203" i="2"/>
  <c r="AA2203" i="2"/>
  <c r="N2204" i="2"/>
  <c r="O2204" i="2"/>
  <c r="R2204" i="2" s="1"/>
  <c r="P2204" i="2"/>
  <c r="Q2204" i="2"/>
  <c r="S2204" i="2"/>
  <c r="T2204" i="2"/>
  <c r="U2204" i="2" s="1"/>
  <c r="X2204" i="2"/>
  <c r="Y2204" i="2"/>
  <c r="Z2204" i="2"/>
  <c r="AA2204" i="2"/>
  <c r="N2205" i="2"/>
  <c r="O2205" i="2"/>
  <c r="R2205" i="2" s="1"/>
  <c r="P2205" i="2"/>
  <c r="Q2205" i="2"/>
  <c r="S2205" i="2"/>
  <c r="T2205" i="2"/>
  <c r="U2205" i="2" s="1"/>
  <c r="X2205" i="2"/>
  <c r="Y2205" i="2"/>
  <c r="Z2205" i="2"/>
  <c r="AA2205" i="2"/>
  <c r="N2206" i="2"/>
  <c r="O2206" i="2"/>
  <c r="P2206" i="2"/>
  <c r="Q2206" i="2"/>
  <c r="R2206" i="2"/>
  <c r="S2206" i="2"/>
  <c r="T2206" i="2"/>
  <c r="U2206" i="2" s="1"/>
  <c r="X2206" i="2"/>
  <c r="Y2206" i="2"/>
  <c r="Z2206" i="2"/>
  <c r="AA2206" i="2"/>
  <c r="N2207" i="2"/>
  <c r="O2207" i="2"/>
  <c r="R2207" i="2" s="1"/>
  <c r="P2207" i="2"/>
  <c r="Q2207" i="2"/>
  <c r="T2207" i="2"/>
  <c r="U2207" i="2" s="1"/>
  <c r="X2207" i="2"/>
  <c r="Y2207" i="2"/>
  <c r="Z2207" i="2"/>
  <c r="AA2207" i="2"/>
  <c r="N2208" i="2"/>
  <c r="O2208" i="2"/>
  <c r="R2208" i="2" s="1"/>
  <c r="P2208" i="2"/>
  <c r="Q2208" i="2"/>
  <c r="S2208" i="2"/>
  <c r="T2208" i="2"/>
  <c r="U2208" i="2" s="1"/>
  <c r="V2208" i="2"/>
  <c r="W2208" i="2"/>
  <c r="X2208" i="2"/>
  <c r="Y2208" i="2"/>
  <c r="Z2208" i="2"/>
  <c r="AA2208" i="2"/>
  <c r="N2209" i="2"/>
  <c r="O2209" i="2"/>
  <c r="R2209" i="2" s="1"/>
  <c r="P2209" i="2"/>
  <c r="Q2209" i="2"/>
  <c r="S2209" i="2"/>
  <c r="T2209" i="2"/>
  <c r="U2209" i="2" s="1"/>
  <c r="X2209" i="2"/>
  <c r="Y2209" i="2"/>
  <c r="Z2209" i="2"/>
  <c r="AA2209" i="2"/>
  <c r="N2210" i="2"/>
  <c r="O2210" i="2"/>
  <c r="P2210" i="2"/>
  <c r="Q2210" i="2"/>
  <c r="R2210" i="2"/>
  <c r="S2210" i="2"/>
  <c r="T2210" i="2"/>
  <c r="U2210" i="2"/>
  <c r="W2210" i="2"/>
  <c r="X2210" i="2"/>
  <c r="Y2210" i="2"/>
  <c r="Z2210" i="2"/>
  <c r="AA2210" i="2"/>
  <c r="N2211" i="2"/>
  <c r="O2211" i="2"/>
  <c r="R2211" i="2" s="1"/>
  <c r="P2211" i="2"/>
  <c r="Q2211" i="2"/>
  <c r="S2211" i="2"/>
  <c r="T2211" i="2"/>
  <c r="U2211" i="2" s="1"/>
  <c r="X2211" i="2"/>
  <c r="Y2211" i="2"/>
  <c r="Z2211" i="2"/>
  <c r="AA2211" i="2"/>
  <c r="N2212" i="2"/>
  <c r="O2212" i="2"/>
  <c r="R2212" i="2" s="1"/>
  <c r="P2212" i="2"/>
  <c r="Q2212" i="2"/>
  <c r="S2212" i="2"/>
  <c r="T2212" i="2"/>
  <c r="U2212" i="2" s="1"/>
  <c r="X2212" i="2"/>
  <c r="Y2212" i="2"/>
  <c r="Z2212" i="2"/>
  <c r="AA2212" i="2"/>
  <c r="N2213" i="2"/>
  <c r="O2213" i="2"/>
  <c r="R2213" i="2" s="1"/>
  <c r="P2213" i="2"/>
  <c r="Q2213" i="2"/>
  <c r="S2213" i="2"/>
  <c r="X2213" i="2"/>
  <c r="Y2213" i="2"/>
  <c r="Z2213" i="2"/>
  <c r="AA2213" i="2"/>
  <c r="M202" i="17"/>
  <c r="N202" i="17"/>
  <c r="O202" i="17" s="1"/>
  <c r="M203" i="17"/>
  <c r="M204" i="17" s="1"/>
  <c r="M205" i="17" s="1"/>
  <c r="M206" i="17" s="1"/>
  <c r="M207" i="17" s="1"/>
  <c r="M208" i="17" s="1"/>
  <c r="M209" i="17" s="1"/>
  <c r="M210" i="17" s="1"/>
  <c r="M211" i="17" s="1"/>
  <c r="M212" i="17" s="1"/>
  <c r="M213" i="17" s="1"/>
  <c r="M214" i="17" s="1"/>
  <c r="M215" i="17" s="1"/>
  <c r="M216" i="17" s="1"/>
  <c r="M217" i="17" s="1"/>
  <c r="M218" i="17" s="1"/>
  <c r="M219" i="17" s="1"/>
  <c r="M220" i="17" s="1"/>
  <c r="M221" i="17" s="1"/>
  <c r="M222" i="17" s="1"/>
  <c r="M223" i="17" s="1"/>
  <c r="M224" i="17" s="1"/>
  <c r="M225" i="17" s="1"/>
  <c r="M226" i="17" s="1"/>
  <c r="M227" i="17" s="1"/>
  <c r="M228" i="17" s="1"/>
  <c r="M229" i="17" s="1"/>
  <c r="M230" i="17" s="1"/>
  <c r="M231" i="17" s="1"/>
  <c r="M232" i="17" s="1"/>
  <c r="M233" i="17" s="1"/>
  <c r="M234" i="17" s="1"/>
  <c r="M235" i="17" s="1"/>
  <c r="M236" i="17" s="1"/>
  <c r="M237" i="17" s="1"/>
  <c r="M238" i="17" s="1"/>
  <c r="M239" i="17" s="1"/>
  <c r="M240" i="17" s="1"/>
  <c r="M241" i="17" s="1"/>
  <c r="N203" i="17"/>
  <c r="O203" i="17" s="1"/>
  <c r="N204" i="17"/>
  <c r="O204" i="17" s="1"/>
  <c r="N205" i="17"/>
  <c r="O205" i="17" s="1"/>
  <c r="N206" i="17"/>
  <c r="N207" i="17"/>
  <c r="N208" i="17"/>
  <c r="O208" i="17" s="1"/>
  <c r="N209" i="17"/>
  <c r="O209" i="17" s="1"/>
  <c r="N210" i="17"/>
  <c r="O210" i="17" s="1"/>
  <c r="N211" i="17"/>
  <c r="O211" i="17" s="1"/>
  <c r="N212" i="17"/>
  <c r="N213" i="17"/>
  <c r="N214" i="17"/>
  <c r="N215" i="17"/>
  <c r="N216" i="17"/>
  <c r="O216" i="17" s="1"/>
  <c r="N217" i="17"/>
  <c r="O217" i="17" s="1"/>
  <c r="N218" i="17"/>
  <c r="O218" i="17" s="1"/>
  <c r="N219" i="17"/>
  <c r="O219" i="17" s="1"/>
  <c r="N220" i="17"/>
  <c r="O220" i="17" s="1"/>
  <c r="N221" i="17"/>
  <c r="N222" i="17"/>
  <c r="N223" i="17"/>
  <c r="N224" i="17"/>
  <c r="O224" i="17"/>
  <c r="N225" i="17"/>
  <c r="O225" i="17"/>
  <c r="N226" i="17"/>
  <c r="N227" i="17"/>
  <c r="N228" i="17"/>
  <c r="N229" i="17"/>
  <c r="O229" i="17" s="1"/>
  <c r="N230" i="17"/>
  <c r="N231" i="17"/>
  <c r="N232" i="17"/>
  <c r="O232" i="17"/>
  <c r="N233" i="17"/>
  <c r="O233" i="17" s="1"/>
  <c r="O234" i="17" s="1"/>
  <c r="N234" i="17"/>
  <c r="N235" i="17"/>
  <c r="O235" i="17" s="1"/>
  <c r="N236" i="17"/>
  <c r="O236" i="17" s="1"/>
  <c r="N237" i="17"/>
  <c r="N238" i="17"/>
  <c r="N239" i="17"/>
  <c r="N240" i="17"/>
  <c r="N241" i="17"/>
  <c r="M242" i="17"/>
  <c r="N242" i="17"/>
  <c r="O242" i="17" s="1"/>
  <c r="D199" i="17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E199" i="17"/>
  <c r="F199" i="17" s="1"/>
  <c r="E200" i="17"/>
  <c r="E201" i="17"/>
  <c r="F201" i="17" s="1"/>
  <c r="E202" i="17"/>
  <c r="F202" i="17" s="1"/>
  <c r="F203" i="17" s="1"/>
  <c r="E203" i="17"/>
  <c r="E204" i="17"/>
  <c r="F204" i="17" s="1"/>
  <c r="E205" i="17"/>
  <c r="E206" i="17"/>
  <c r="F206" i="17" s="1"/>
  <c r="E207" i="17"/>
  <c r="F207" i="17" s="1"/>
  <c r="E208" i="17"/>
  <c r="F208" i="17" s="1"/>
  <c r="E209" i="17"/>
  <c r="F209" i="17" s="1"/>
  <c r="E210" i="17"/>
  <c r="E211" i="17"/>
  <c r="F211" i="17"/>
  <c r="E212" i="17"/>
  <c r="F212" i="17" s="1"/>
  <c r="E213" i="17"/>
  <c r="F213" i="17" s="1"/>
  <c r="E214" i="17"/>
  <c r="F214" i="17"/>
  <c r="E215" i="17"/>
  <c r="F215" i="17" s="1"/>
  <c r="E216" i="17"/>
  <c r="F216" i="17" s="1"/>
  <c r="E217" i="17"/>
  <c r="F217" i="17" s="1"/>
  <c r="E218" i="17"/>
  <c r="F218" i="17" s="1"/>
  <c r="E219" i="17"/>
  <c r="E220" i="17"/>
  <c r="F220" i="17" s="1"/>
  <c r="E221" i="17"/>
  <c r="F221" i="17"/>
  <c r="E222" i="17"/>
  <c r="F222" i="17"/>
  <c r="E223" i="17"/>
  <c r="F223" i="17" s="1"/>
  <c r="E224" i="17"/>
  <c r="E225" i="17"/>
  <c r="E226" i="17"/>
  <c r="D227" i="17"/>
  <c r="E227" i="17"/>
  <c r="F227" i="17" s="1"/>
  <c r="AL37" i="8"/>
  <c r="AM37" i="8"/>
  <c r="AN37" i="8"/>
  <c r="AO37" i="8"/>
  <c r="AO39" i="8" s="1"/>
  <c r="AP37" i="8"/>
  <c r="AP39" i="8" s="1"/>
  <c r="AL38" i="8"/>
  <c r="AL39" i="8" s="1"/>
  <c r="AM38" i="8"/>
  <c r="AM39" i="8" s="1"/>
  <c r="AN38" i="8"/>
  <c r="AN39" i="8" s="1"/>
  <c r="AO38" i="8"/>
  <c r="AP38" i="8"/>
  <c r="O3180" i="3"/>
  <c r="P3180" i="3"/>
  <c r="O3181" i="3"/>
  <c r="P3181" i="3" s="1"/>
  <c r="Q3181" i="3"/>
  <c r="O3182" i="3"/>
  <c r="P3182" i="3" s="1"/>
  <c r="Q3182" i="3" s="1"/>
  <c r="O3183" i="3"/>
  <c r="P3183" i="3" s="1"/>
  <c r="O3184" i="3"/>
  <c r="P3184" i="3" s="1"/>
  <c r="R3184" i="3"/>
  <c r="O3185" i="3"/>
  <c r="P3185" i="3" s="1"/>
  <c r="R3185" i="3" s="1"/>
  <c r="O3186" i="3"/>
  <c r="P3186" i="3"/>
  <c r="O3187" i="3"/>
  <c r="P3187" i="3" s="1"/>
  <c r="O3188" i="3"/>
  <c r="P3188" i="3" s="1"/>
  <c r="Q3188" i="3" s="1"/>
  <c r="O3189" i="3"/>
  <c r="P3189" i="3" s="1"/>
  <c r="R3189" i="3" s="1"/>
  <c r="Q3189" i="3"/>
  <c r="O3190" i="3"/>
  <c r="P3190" i="3" s="1"/>
  <c r="O3191" i="3"/>
  <c r="P3191" i="3" s="1"/>
  <c r="O3192" i="3"/>
  <c r="P3192" i="3" s="1"/>
  <c r="R3192" i="3" s="1"/>
  <c r="O3193" i="3"/>
  <c r="P3193" i="3" s="1"/>
  <c r="R3193" i="3" s="1"/>
  <c r="O3194" i="3"/>
  <c r="P3194" i="3" s="1"/>
  <c r="O3195" i="3"/>
  <c r="P3195" i="3"/>
  <c r="S3195" i="3" s="1"/>
  <c r="O3196" i="3"/>
  <c r="P3196" i="3" s="1"/>
  <c r="O3197" i="3"/>
  <c r="P3197" i="3"/>
  <c r="R3197" i="3" s="1"/>
  <c r="O3198" i="3"/>
  <c r="P3198" i="3" s="1"/>
  <c r="Q3198" i="3" s="1"/>
  <c r="O3199" i="3"/>
  <c r="P3199" i="3" s="1"/>
  <c r="O3200" i="3"/>
  <c r="O3201" i="3"/>
  <c r="P3201" i="3" s="1"/>
  <c r="R3201" i="3" s="1"/>
  <c r="V1610" i="2" s="1"/>
  <c r="O3202" i="3"/>
  <c r="P3202" i="3"/>
  <c r="O3203" i="3"/>
  <c r="P3203" i="3" s="1"/>
  <c r="S3203" i="3" s="1"/>
  <c r="W1611" i="2" s="1"/>
  <c r="O3204" i="3"/>
  <c r="P3204" i="3" s="1"/>
  <c r="O3205" i="3"/>
  <c r="P3205" i="3"/>
  <c r="R3205" i="3" s="1"/>
  <c r="Q3205" i="3"/>
  <c r="O3206" i="3"/>
  <c r="P3206" i="3" s="1"/>
  <c r="Q3206" i="3"/>
  <c r="O3207" i="3"/>
  <c r="P3207" i="3" s="1"/>
  <c r="O3208" i="3"/>
  <c r="P3208" i="3" s="1"/>
  <c r="R3208" i="3" s="1"/>
  <c r="O3209" i="3"/>
  <c r="P3209" i="3" s="1"/>
  <c r="R3209" i="3" s="1"/>
  <c r="O3210" i="3"/>
  <c r="P3210" i="3"/>
  <c r="O3211" i="3"/>
  <c r="P3211" i="3"/>
  <c r="O3212" i="3"/>
  <c r="P3212" i="3" s="1"/>
  <c r="O3213" i="3"/>
  <c r="P3213" i="3"/>
  <c r="R3213" i="3" s="1"/>
  <c r="Q3213" i="3"/>
  <c r="O3214" i="3"/>
  <c r="P3214" i="3" s="1"/>
  <c r="O3215" i="3"/>
  <c r="P3215" i="3" s="1"/>
  <c r="O3216" i="3"/>
  <c r="P3216" i="3" s="1"/>
  <c r="O3217" i="3"/>
  <c r="P3217" i="3" s="1"/>
  <c r="R3217" i="3" s="1"/>
  <c r="V1613" i="2" s="1"/>
  <c r="O3218" i="3"/>
  <c r="P3218" i="3"/>
  <c r="O3219" i="3"/>
  <c r="P3219" i="3" s="1"/>
  <c r="O3220" i="3"/>
  <c r="P3220" i="3" s="1"/>
  <c r="O3221" i="3"/>
  <c r="P3221" i="3" s="1"/>
  <c r="O3222" i="3"/>
  <c r="O3223" i="3"/>
  <c r="P3223" i="3" s="1"/>
  <c r="O3224" i="3"/>
  <c r="P3224" i="3" s="1"/>
  <c r="R3224" i="3" s="1"/>
  <c r="O3225" i="3"/>
  <c r="P3225" i="3" s="1"/>
  <c r="R3225" i="3" s="1"/>
  <c r="O3226" i="3"/>
  <c r="P3226" i="3" s="1"/>
  <c r="O3227" i="3"/>
  <c r="P3227" i="3"/>
  <c r="S3227" i="3" s="1"/>
  <c r="W1623" i="2" s="1"/>
  <c r="O3228" i="3"/>
  <c r="P3228" i="3"/>
  <c r="O3229" i="3"/>
  <c r="P3229" i="3" s="1"/>
  <c r="R3229" i="3" s="1"/>
  <c r="Q3229" i="3"/>
  <c r="O3230" i="3"/>
  <c r="P3230" i="3" s="1"/>
  <c r="S3230" i="3" s="1"/>
  <c r="Q3230" i="3"/>
  <c r="O3231" i="3"/>
  <c r="O3232" i="3"/>
  <c r="P3232" i="3" s="1"/>
  <c r="O3233" i="3"/>
  <c r="P3233" i="3" s="1"/>
  <c r="O3234" i="3"/>
  <c r="P3234" i="3" s="1"/>
  <c r="O3235" i="3"/>
  <c r="P3235" i="3"/>
  <c r="Q3235" i="3" s="1"/>
  <c r="R3235" i="3"/>
  <c r="S3235" i="3"/>
  <c r="O3236" i="3"/>
  <c r="P3236" i="3"/>
  <c r="R3236" i="3"/>
  <c r="O3237" i="3"/>
  <c r="P3237" i="3" s="1"/>
  <c r="Q3237" i="3" s="1"/>
  <c r="O3238" i="3"/>
  <c r="P3238" i="3" s="1"/>
  <c r="O3239" i="3"/>
  <c r="P3239" i="3" s="1"/>
  <c r="S3239" i="3"/>
  <c r="O3240" i="3"/>
  <c r="P3240" i="3" s="1"/>
  <c r="O3241" i="3"/>
  <c r="P3241" i="3" s="1"/>
  <c r="O3242" i="3"/>
  <c r="P3242" i="3" s="1"/>
  <c r="O3243" i="3"/>
  <c r="P3243" i="3" s="1"/>
  <c r="O3244" i="3"/>
  <c r="P3244" i="3" s="1"/>
  <c r="O3245" i="3"/>
  <c r="P3245" i="3"/>
  <c r="O3246" i="3"/>
  <c r="P3246" i="3"/>
  <c r="O3247" i="3"/>
  <c r="P3247" i="3" s="1"/>
  <c r="S3247" i="3" s="1"/>
  <c r="O3248" i="3"/>
  <c r="P3248" i="3"/>
  <c r="Q3248" i="3" s="1"/>
  <c r="O3249" i="3"/>
  <c r="P3249" i="3" s="1"/>
  <c r="Q3249" i="3" s="1"/>
  <c r="O3250" i="3"/>
  <c r="P3250" i="3"/>
  <c r="O3251" i="3"/>
  <c r="P3251" i="3" s="1"/>
  <c r="Q3251" i="3" s="1"/>
  <c r="R3251" i="3"/>
  <c r="O3252" i="3"/>
  <c r="P3252" i="3" s="1"/>
  <c r="Q3252" i="3" s="1"/>
  <c r="S3252" i="3"/>
  <c r="O3253" i="3"/>
  <c r="P3253" i="3"/>
  <c r="Q3253" i="3" s="1"/>
  <c r="O3254" i="3"/>
  <c r="P3254" i="3"/>
  <c r="O3255" i="3"/>
  <c r="P3255" i="3" s="1"/>
  <c r="S3255" i="3"/>
  <c r="O3256" i="3"/>
  <c r="P3256" i="3" s="1"/>
  <c r="O3257" i="3"/>
  <c r="P3257" i="3" s="1"/>
  <c r="Q3257" i="3"/>
  <c r="R3257" i="3"/>
  <c r="S3257" i="3"/>
  <c r="O3258" i="3"/>
  <c r="P3258" i="3" s="1"/>
  <c r="O3259" i="3"/>
  <c r="P3259" i="3" s="1"/>
  <c r="O3260" i="3"/>
  <c r="P3260" i="3" s="1"/>
  <c r="O3261" i="3"/>
  <c r="P3261" i="3" s="1"/>
  <c r="O3262" i="3"/>
  <c r="P3262" i="3"/>
  <c r="O3263" i="3"/>
  <c r="P3263" i="3" s="1"/>
  <c r="O3264" i="3"/>
  <c r="P3264" i="3" s="1"/>
  <c r="S3264" i="3" s="1"/>
  <c r="R3264" i="3"/>
  <c r="O3265" i="3"/>
  <c r="P3265" i="3" s="1"/>
  <c r="R3265" i="3"/>
  <c r="O3266" i="3"/>
  <c r="P3266" i="3" s="1"/>
  <c r="T1634" i="2" s="1"/>
  <c r="U1634" i="2" s="1"/>
  <c r="O3267" i="3"/>
  <c r="P3267" i="3" s="1"/>
  <c r="O3268" i="3"/>
  <c r="P3268" i="3" s="1"/>
  <c r="Q3268" i="3" s="1"/>
  <c r="O3269" i="3"/>
  <c r="P3269" i="3" s="1"/>
  <c r="O3270" i="3"/>
  <c r="P3270" i="3" s="1"/>
  <c r="S3270" i="3" s="1"/>
  <c r="Q3270" i="3"/>
  <c r="R3270" i="3"/>
  <c r="O3271" i="3"/>
  <c r="P3271" i="3" s="1"/>
  <c r="S3271" i="3" s="1"/>
  <c r="O3272" i="3"/>
  <c r="P3272" i="3" s="1"/>
  <c r="O3273" i="3"/>
  <c r="P3273" i="3" s="1"/>
  <c r="Q3273" i="3" s="1"/>
  <c r="S3273" i="3"/>
  <c r="O3274" i="3"/>
  <c r="P3274" i="3" s="1"/>
  <c r="O3275" i="3"/>
  <c r="P3275" i="3"/>
  <c r="Q3275" i="3" s="1"/>
  <c r="O3276" i="3"/>
  <c r="P3276" i="3" s="1"/>
  <c r="R3276" i="3"/>
  <c r="O3277" i="3"/>
  <c r="P3277" i="3" s="1"/>
  <c r="Q3277" i="3"/>
  <c r="O3278" i="3"/>
  <c r="P3278" i="3" s="1"/>
  <c r="O3279" i="3"/>
  <c r="P3279" i="3" s="1"/>
  <c r="S3279" i="3"/>
  <c r="O3280" i="3"/>
  <c r="P3280" i="3" s="1"/>
  <c r="O3281" i="3"/>
  <c r="P3281" i="3" s="1"/>
  <c r="O3282" i="3"/>
  <c r="P3282" i="3" s="1"/>
  <c r="O3283" i="3"/>
  <c r="P3283" i="3" s="1"/>
  <c r="R3283" i="3"/>
  <c r="O3284" i="3"/>
  <c r="P3284" i="3" s="1"/>
  <c r="Q3284" i="3" s="1"/>
  <c r="R3284" i="3"/>
  <c r="S3284" i="3"/>
  <c r="O3285" i="3"/>
  <c r="P3285" i="3"/>
  <c r="O3286" i="3"/>
  <c r="P3286" i="3"/>
  <c r="R3286" i="3" s="1"/>
  <c r="Q3286" i="3"/>
  <c r="O3287" i="3"/>
  <c r="P3287" i="3" s="1"/>
  <c r="S3287" i="3" s="1"/>
  <c r="O3288" i="3"/>
  <c r="P3288" i="3" s="1"/>
  <c r="R3288" i="3"/>
  <c r="O3289" i="3"/>
  <c r="P3289" i="3"/>
  <c r="R3289" i="3" s="1"/>
  <c r="O3290" i="3"/>
  <c r="P3290" i="3" s="1"/>
  <c r="O3291" i="3"/>
  <c r="P3291" i="3" s="1"/>
  <c r="O3292" i="3"/>
  <c r="P3292" i="3"/>
  <c r="O3293" i="3"/>
  <c r="P3293" i="3" s="1"/>
  <c r="O3294" i="3"/>
  <c r="P3294" i="3" s="1"/>
  <c r="R3294" i="3" s="1"/>
  <c r="O3295" i="3"/>
  <c r="P3295" i="3" s="1"/>
  <c r="O3296" i="3"/>
  <c r="P3296" i="3" s="1"/>
  <c r="R3296" i="3"/>
  <c r="O3297" i="3"/>
  <c r="P3297" i="3" s="1"/>
  <c r="O3298" i="3"/>
  <c r="P3298" i="3"/>
  <c r="S3298" i="3" s="1"/>
  <c r="O3299" i="3"/>
  <c r="P3299" i="3" s="1"/>
  <c r="Q3299" i="3" s="1"/>
  <c r="S3299" i="3"/>
  <c r="O3300" i="3"/>
  <c r="P3300" i="3" s="1"/>
  <c r="Q3300" i="3" s="1"/>
  <c r="R3300" i="3"/>
  <c r="S3300" i="3"/>
  <c r="O3301" i="3"/>
  <c r="P3301" i="3" s="1"/>
  <c r="Q3301" i="3" s="1"/>
  <c r="O3302" i="3"/>
  <c r="P3302" i="3" s="1"/>
  <c r="O3303" i="3"/>
  <c r="P3303" i="3" s="1"/>
  <c r="Q3303" i="3" s="1"/>
  <c r="R3303" i="3"/>
  <c r="S3303" i="3"/>
  <c r="O3304" i="3"/>
  <c r="P3304" i="3" s="1"/>
  <c r="R3304" i="3"/>
  <c r="O3305" i="3"/>
  <c r="P3305" i="3" s="1"/>
  <c r="O3306" i="3"/>
  <c r="P3306" i="3" s="1"/>
  <c r="S3306" i="3" s="1"/>
  <c r="W1655" i="2" s="1"/>
  <c r="O3307" i="3"/>
  <c r="P3307" i="3" s="1"/>
  <c r="S3307" i="3" s="1"/>
  <c r="O3308" i="3"/>
  <c r="P3308" i="3" s="1"/>
  <c r="Q3308" i="3"/>
  <c r="R3308" i="3"/>
  <c r="S3308" i="3"/>
  <c r="O3309" i="3"/>
  <c r="P3309" i="3" s="1"/>
  <c r="O3310" i="3"/>
  <c r="P3310" i="3" s="1"/>
  <c r="R3310" i="3"/>
  <c r="O3311" i="3"/>
  <c r="P3311" i="3" s="1"/>
  <c r="R3311" i="3" s="1"/>
  <c r="O3312" i="3"/>
  <c r="P3312" i="3" s="1"/>
  <c r="R3312" i="3"/>
  <c r="O3313" i="3"/>
  <c r="P3313" i="3"/>
  <c r="O3314" i="3"/>
  <c r="P3314" i="3" s="1"/>
  <c r="S3314" i="3" s="1"/>
  <c r="O3315" i="3"/>
  <c r="P3315" i="3" s="1"/>
  <c r="O3316" i="3"/>
  <c r="P3316" i="3" s="1"/>
  <c r="Q3316" i="3" s="1"/>
  <c r="R3316" i="3"/>
  <c r="S3316" i="3"/>
  <c r="O3317" i="3"/>
  <c r="P3317" i="3" s="1"/>
  <c r="Q3317" i="3"/>
  <c r="O3318" i="3"/>
  <c r="P3318" i="3" s="1"/>
  <c r="O3319" i="3"/>
  <c r="P3319" i="3" s="1"/>
  <c r="Q3319" i="3" s="1"/>
  <c r="R3319" i="3"/>
  <c r="S3319" i="3"/>
  <c r="O3320" i="3"/>
  <c r="P3320" i="3" s="1"/>
  <c r="R3320" i="3" s="1"/>
  <c r="O3321" i="3"/>
  <c r="P3321" i="3"/>
  <c r="R3321" i="3"/>
  <c r="O3322" i="3"/>
  <c r="P3322" i="3" s="1"/>
  <c r="S3322" i="3"/>
  <c r="O3323" i="3"/>
  <c r="P3323" i="3" s="1"/>
  <c r="O3324" i="3"/>
  <c r="P3324" i="3" s="1"/>
  <c r="Q3324" i="3" s="1"/>
  <c r="O3325" i="3"/>
  <c r="P3325" i="3" s="1"/>
  <c r="Q3325" i="3"/>
  <c r="O3326" i="3"/>
  <c r="P3326" i="3" s="1"/>
  <c r="R3326" i="3" s="1"/>
  <c r="O3327" i="3"/>
  <c r="P3327" i="3" s="1"/>
  <c r="O3328" i="3"/>
  <c r="P3328" i="3" s="1"/>
  <c r="R3328" i="3" s="1"/>
  <c r="O3329" i="3"/>
  <c r="P3329" i="3" s="1"/>
  <c r="Q3329" i="3" s="1"/>
  <c r="R3329" i="3"/>
  <c r="O3330" i="3"/>
  <c r="P3330" i="3"/>
  <c r="S3330" i="3" s="1"/>
  <c r="W1671" i="2" s="1"/>
  <c r="O3331" i="3"/>
  <c r="P3331" i="3" s="1"/>
  <c r="R3331" i="3"/>
  <c r="O3332" i="3"/>
  <c r="P3332" i="3"/>
  <c r="R3332" i="3" s="1"/>
  <c r="S3332" i="3"/>
  <c r="O3333" i="3"/>
  <c r="P3333" i="3" s="1"/>
  <c r="O3334" i="3"/>
  <c r="P3334" i="3" s="1"/>
  <c r="O3335" i="3"/>
  <c r="P3335" i="3" s="1"/>
  <c r="R3335" i="3"/>
  <c r="O3336" i="3"/>
  <c r="P3336" i="3" s="1"/>
  <c r="S3336" i="3" s="1"/>
  <c r="Q3336" i="3"/>
  <c r="R3336" i="3"/>
  <c r="O3337" i="3"/>
  <c r="P3337" i="3"/>
  <c r="Q3337" i="3"/>
  <c r="O3338" i="3"/>
  <c r="P3338" i="3" s="1"/>
  <c r="S3338" i="3"/>
  <c r="O3339" i="3"/>
  <c r="P3339" i="3" s="1"/>
  <c r="R3339" i="3" s="1"/>
  <c r="O3340" i="3"/>
  <c r="P3340" i="3" s="1"/>
  <c r="Q3340" i="3"/>
  <c r="O3341" i="3"/>
  <c r="P3341" i="3"/>
  <c r="O3342" i="3"/>
  <c r="P3342" i="3" s="1"/>
  <c r="S3342" i="3" s="1"/>
  <c r="O3343" i="3"/>
  <c r="P3343" i="3" s="1"/>
  <c r="O3344" i="3"/>
  <c r="P3344" i="3"/>
  <c r="Q3344" i="3" s="1"/>
  <c r="O3345" i="3"/>
  <c r="P3345" i="3"/>
  <c r="O3346" i="3"/>
  <c r="P3346" i="3"/>
  <c r="S3346" i="3" s="1"/>
  <c r="O3347" i="3"/>
  <c r="P3347" i="3"/>
  <c r="R3347" i="3"/>
  <c r="V1680" i="2" s="1"/>
  <c r="O3348" i="3"/>
  <c r="P3348" i="3" s="1"/>
  <c r="O3349" i="3"/>
  <c r="P3349" i="3"/>
  <c r="Q3349" i="3" s="1"/>
  <c r="O3350" i="3"/>
  <c r="P3350" i="3"/>
  <c r="O3351" i="3"/>
  <c r="P3351" i="3"/>
  <c r="R3351" i="3" s="1"/>
  <c r="O3352" i="3"/>
  <c r="P3352" i="3" s="1"/>
  <c r="O3353" i="3"/>
  <c r="P3353" i="3"/>
  <c r="S3353" i="3" s="1"/>
  <c r="O3354" i="3"/>
  <c r="P3354" i="3" s="1"/>
  <c r="O3355" i="3"/>
  <c r="P3355" i="3" s="1"/>
  <c r="S3355" i="3" s="1"/>
  <c r="O3356" i="3"/>
  <c r="P3356" i="3" s="1"/>
  <c r="O3357" i="3"/>
  <c r="P3357" i="3"/>
  <c r="O3358" i="3"/>
  <c r="P3358" i="3" s="1"/>
  <c r="R3358" i="3" s="1"/>
  <c r="O3359" i="3"/>
  <c r="P3359" i="3"/>
  <c r="R3359" i="3" s="1"/>
  <c r="O3360" i="3"/>
  <c r="O3361" i="3"/>
  <c r="P3361" i="3"/>
  <c r="S3361" i="3" s="1"/>
  <c r="O3362" i="3"/>
  <c r="P3362" i="3"/>
  <c r="S3362" i="3" s="1"/>
  <c r="Q3362" i="3"/>
  <c r="O3363" i="3"/>
  <c r="P3363" i="3"/>
  <c r="Q3363" i="3" s="1"/>
  <c r="R3363" i="3"/>
  <c r="S3363" i="3"/>
  <c r="O3364" i="3"/>
  <c r="P3364" i="3"/>
  <c r="O3365" i="3"/>
  <c r="P3365" i="3" s="1"/>
  <c r="O3366" i="3"/>
  <c r="P3366" i="3" s="1"/>
  <c r="R3366" i="3"/>
  <c r="O3367" i="3"/>
  <c r="P3367" i="3"/>
  <c r="Q3367" i="3" s="1"/>
  <c r="O3368" i="3"/>
  <c r="P3368" i="3" s="1"/>
  <c r="S3368" i="3" s="1"/>
  <c r="O3369" i="3"/>
  <c r="P3369" i="3" s="1"/>
  <c r="O3370" i="3"/>
  <c r="P3370" i="3" s="1"/>
  <c r="O3371" i="3"/>
  <c r="P3371" i="3"/>
  <c r="S3371" i="3"/>
  <c r="O3372" i="3"/>
  <c r="P3372" i="3" s="1"/>
  <c r="O3373" i="3"/>
  <c r="P3373" i="3" s="1"/>
  <c r="O3374" i="3"/>
  <c r="P3374" i="3" s="1"/>
  <c r="S3374" i="3"/>
  <c r="O3375" i="3"/>
  <c r="P3375" i="3" s="1"/>
  <c r="O3376" i="3"/>
  <c r="P3376" i="3"/>
  <c r="Q3376" i="3" s="1"/>
  <c r="S3376" i="3"/>
  <c r="O3377" i="3"/>
  <c r="P3377" i="3" s="1"/>
  <c r="S3377" i="3" s="1"/>
  <c r="O3378" i="3"/>
  <c r="P3378" i="3"/>
  <c r="R3378" i="3"/>
  <c r="O3379" i="3"/>
  <c r="P3379" i="3" s="1"/>
  <c r="Q3379" i="3"/>
  <c r="O3380" i="3"/>
  <c r="P3380" i="3" s="1"/>
  <c r="Q3380" i="3" s="1"/>
  <c r="O3381" i="3"/>
  <c r="P3381" i="3" s="1"/>
  <c r="R3381" i="3" s="1"/>
  <c r="O3382" i="3"/>
  <c r="P3382" i="3" s="1"/>
  <c r="R3382" i="3"/>
  <c r="O3383" i="3"/>
  <c r="P3383" i="3" s="1"/>
  <c r="Q3383" i="3"/>
  <c r="O3384" i="3"/>
  <c r="P3384" i="3" s="1"/>
  <c r="S3384" i="3" s="1"/>
  <c r="Q3384" i="3"/>
  <c r="R3384" i="3"/>
  <c r="O3385" i="3"/>
  <c r="P3385" i="3" s="1"/>
  <c r="O3386" i="3"/>
  <c r="P3386" i="3" s="1"/>
  <c r="O3387" i="3"/>
  <c r="P3387" i="3" s="1"/>
  <c r="Q3387" i="3"/>
  <c r="O3388" i="3"/>
  <c r="P3388" i="3" s="1"/>
  <c r="O3389" i="3"/>
  <c r="P3389" i="3" s="1"/>
  <c r="O3390" i="3"/>
  <c r="P3390" i="3" s="1"/>
  <c r="R3390" i="3" s="1"/>
  <c r="O3391" i="3"/>
  <c r="P3391" i="3"/>
  <c r="O3392" i="3"/>
  <c r="P3392" i="3" s="1"/>
  <c r="O3393" i="3"/>
  <c r="P3393" i="3" s="1"/>
  <c r="S3393" i="3" s="1"/>
  <c r="O3394" i="3"/>
  <c r="P3394" i="3" s="1"/>
  <c r="O3395" i="3"/>
  <c r="P3395" i="3"/>
  <c r="O3396" i="3"/>
  <c r="P3396" i="3" s="1"/>
  <c r="O3397" i="3"/>
  <c r="P3397" i="3" s="1"/>
  <c r="O3398" i="3"/>
  <c r="P3398" i="3" s="1"/>
  <c r="R3398" i="3"/>
  <c r="O3399" i="3"/>
  <c r="P3399" i="3" s="1"/>
  <c r="Q3399" i="3" s="1"/>
  <c r="O3400" i="3"/>
  <c r="P3400" i="3"/>
  <c r="O3401" i="3"/>
  <c r="P3401" i="3" s="1"/>
  <c r="O3402" i="3"/>
  <c r="P3402" i="3" s="1"/>
  <c r="O3403" i="3"/>
  <c r="P3403" i="3"/>
  <c r="Q3403" i="3"/>
  <c r="O3404" i="3"/>
  <c r="P3404" i="3" s="1"/>
  <c r="O3405" i="3"/>
  <c r="P3405" i="3" s="1"/>
  <c r="S3405" i="3"/>
  <c r="O3406" i="3"/>
  <c r="P3406" i="3" s="1"/>
  <c r="O3407" i="3"/>
  <c r="P3407" i="3" s="1"/>
  <c r="O3408" i="3"/>
  <c r="P3408" i="3" s="1"/>
  <c r="Q3408" i="3" s="1"/>
  <c r="R3408" i="3"/>
  <c r="S3408" i="3"/>
  <c r="O3409" i="3"/>
  <c r="P3409" i="3" s="1"/>
  <c r="S3409" i="3"/>
  <c r="O3410" i="3"/>
  <c r="O3411" i="3"/>
  <c r="P3411" i="3"/>
  <c r="Q3411" i="3" s="1"/>
  <c r="S3411" i="3"/>
  <c r="O3412" i="3"/>
  <c r="P3412" i="3"/>
  <c r="Q3412" i="3" s="1"/>
  <c r="O3413" i="3"/>
  <c r="P3413" i="3" s="1"/>
  <c r="R3413" i="3"/>
  <c r="O3414" i="3"/>
  <c r="P3414" i="3" s="1"/>
  <c r="R3414" i="3"/>
  <c r="O3415" i="3"/>
  <c r="P3415" i="3" s="1"/>
  <c r="S3415" i="3" s="1"/>
  <c r="O3416" i="3"/>
  <c r="P3416" i="3" s="1"/>
  <c r="O3417" i="3"/>
  <c r="P3417" i="3"/>
  <c r="O3418" i="3"/>
  <c r="P3418" i="3" s="1"/>
  <c r="Q3418" i="3"/>
  <c r="O3419" i="3"/>
  <c r="P3419" i="3" s="1"/>
  <c r="O3420" i="3"/>
  <c r="P3420" i="3" s="1"/>
  <c r="O3421" i="3"/>
  <c r="P3421" i="3"/>
  <c r="R3421" i="3"/>
  <c r="O3422" i="3"/>
  <c r="P3422" i="3" s="1"/>
  <c r="O3423" i="3"/>
  <c r="P3423" i="3" s="1"/>
  <c r="O3424" i="3"/>
  <c r="P3424" i="3"/>
  <c r="Q3424" i="3"/>
  <c r="O3425" i="3"/>
  <c r="P3425" i="3"/>
  <c r="S3425" i="3" s="1"/>
  <c r="O3426" i="3"/>
  <c r="P3426" i="3"/>
  <c r="R3426" i="3" s="1"/>
  <c r="V1720" i="2" s="1"/>
  <c r="O3427" i="3"/>
  <c r="P3427" i="3"/>
  <c r="R3427" i="3" s="1"/>
  <c r="Q3427" i="3"/>
  <c r="S3427" i="3"/>
  <c r="W1721" i="2" s="1"/>
  <c r="O3428" i="3"/>
  <c r="P3428" i="3" s="1"/>
  <c r="O3429" i="3"/>
  <c r="P3429" i="3" s="1"/>
  <c r="O3430" i="3"/>
  <c r="P3430" i="3" s="1"/>
  <c r="O3431" i="3"/>
  <c r="P3431" i="3" s="1"/>
  <c r="Q3431" i="3"/>
  <c r="O3432" i="3"/>
  <c r="P3432" i="3" s="1"/>
  <c r="R3432" i="3" s="1"/>
  <c r="Q3432" i="3"/>
  <c r="S3432" i="3"/>
  <c r="O3433" i="3"/>
  <c r="P3433" i="3"/>
  <c r="O3434" i="3"/>
  <c r="P3434" i="3"/>
  <c r="O3435" i="3"/>
  <c r="P3435" i="3" s="1"/>
  <c r="R3435" i="3" s="1"/>
  <c r="O3436" i="3"/>
  <c r="P3436" i="3" s="1"/>
  <c r="O3437" i="3"/>
  <c r="P3437" i="3"/>
  <c r="R3437" i="3"/>
  <c r="O3438" i="3"/>
  <c r="P3438" i="3" s="1"/>
  <c r="O3439" i="3"/>
  <c r="P3439" i="3" s="1"/>
  <c r="O3440" i="3"/>
  <c r="P3440" i="3"/>
  <c r="Q3440" i="3" s="1"/>
  <c r="S3440" i="3"/>
  <c r="O3441" i="3"/>
  <c r="P3441" i="3" s="1"/>
  <c r="S3441" i="3" s="1"/>
  <c r="O3442" i="3"/>
  <c r="P3442" i="3"/>
  <c r="O3443" i="3"/>
  <c r="P3443" i="3"/>
  <c r="O3444" i="3"/>
  <c r="P3444" i="3" s="1"/>
  <c r="Q3444" i="3" s="1"/>
  <c r="O3445" i="3"/>
  <c r="P3445" i="3" s="1"/>
  <c r="O3446" i="3"/>
  <c r="P3446" i="3" s="1"/>
  <c r="R3446" i="3"/>
  <c r="O3447" i="3"/>
  <c r="P3447" i="3" s="1"/>
  <c r="Q3447" i="3" s="1"/>
  <c r="O3448" i="3"/>
  <c r="P3448" i="3" s="1"/>
  <c r="Q3448" i="3" s="1"/>
  <c r="R3448" i="3"/>
  <c r="S3448" i="3"/>
  <c r="O3449" i="3"/>
  <c r="P3449" i="3"/>
  <c r="R3449" i="3"/>
  <c r="O3450" i="3"/>
  <c r="P3450" i="3"/>
  <c r="Q3450" i="3" s="1"/>
  <c r="R3450" i="3"/>
  <c r="S3450" i="3"/>
  <c r="O3451" i="3"/>
  <c r="P3451" i="3"/>
  <c r="O3452" i="3"/>
  <c r="P3452" i="3" s="1"/>
  <c r="O3453" i="3"/>
  <c r="P3453" i="3"/>
  <c r="O3454" i="3"/>
  <c r="P3454" i="3" s="1"/>
  <c r="S3454" i="3" s="1"/>
  <c r="Q3454" i="3"/>
  <c r="R3454" i="3"/>
  <c r="O3455" i="3"/>
  <c r="P3455" i="3" s="1"/>
  <c r="R3455" i="3" s="1"/>
  <c r="O3456" i="3"/>
  <c r="P3456" i="3" s="1"/>
  <c r="Q3456" i="3" s="1"/>
  <c r="R3456" i="3"/>
  <c r="S3456" i="3"/>
  <c r="O3457" i="3"/>
  <c r="P3457" i="3"/>
  <c r="R3457" i="3" s="1"/>
  <c r="O3458" i="3"/>
  <c r="O3459" i="3"/>
  <c r="P3459" i="3" s="1"/>
  <c r="O3460" i="3"/>
  <c r="P3460" i="3" s="1"/>
  <c r="O3461" i="3"/>
  <c r="P3461" i="3" s="1"/>
  <c r="O3462" i="3"/>
  <c r="P3462" i="3" s="1"/>
  <c r="S3462" i="3" s="1"/>
  <c r="O3463" i="3"/>
  <c r="P3463" i="3" s="1"/>
  <c r="T1739" i="2" s="1"/>
  <c r="U1739" i="2" s="1"/>
  <c r="O3464" i="3"/>
  <c r="P3464" i="3" s="1"/>
  <c r="O3465" i="3"/>
  <c r="P3465" i="3"/>
  <c r="O3466" i="3"/>
  <c r="P3466" i="3"/>
  <c r="R3466" i="3"/>
  <c r="O3467" i="3"/>
  <c r="P3467" i="3"/>
  <c r="O3468" i="3"/>
  <c r="P3468" i="3"/>
  <c r="Q3468" i="3"/>
  <c r="O3469" i="3"/>
  <c r="P3469" i="3" s="1"/>
  <c r="O3470" i="3"/>
  <c r="P3470" i="3" s="1"/>
  <c r="Q3470" i="3"/>
  <c r="O3471" i="3"/>
  <c r="P3471" i="3" s="1"/>
  <c r="O3472" i="3"/>
  <c r="P3472" i="3"/>
  <c r="O3473" i="3"/>
  <c r="P3473" i="3" s="1"/>
  <c r="O3474" i="3"/>
  <c r="P3474" i="3"/>
  <c r="R3474" i="3" s="1"/>
  <c r="O3475" i="3"/>
  <c r="P3475" i="3"/>
  <c r="S3475" i="3"/>
  <c r="O3476" i="3"/>
  <c r="P3476" i="3" s="1"/>
  <c r="S3476" i="3"/>
  <c r="O3477" i="3"/>
  <c r="P3477" i="3" s="1"/>
  <c r="S3477" i="3" s="1"/>
  <c r="O3478" i="3"/>
  <c r="P3478" i="3" s="1"/>
  <c r="Q3478" i="3" s="1"/>
  <c r="S3478" i="3"/>
  <c r="O3479" i="3"/>
  <c r="P3479" i="3" s="1"/>
  <c r="O3480" i="3"/>
  <c r="P3480" i="3" s="1"/>
  <c r="Q3480" i="3"/>
  <c r="O3481" i="3"/>
  <c r="P3481" i="3"/>
  <c r="O3482" i="3"/>
  <c r="P3482" i="3" s="1"/>
  <c r="Q3482" i="3" s="1"/>
  <c r="R3482" i="3"/>
  <c r="V1745" i="2" s="1"/>
  <c r="O3483" i="3"/>
  <c r="P3483" i="3" s="1"/>
  <c r="O3484" i="3"/>
  <c r="P3484" i="3" s="1"/>
  <c r="O3485" i="3"/>
  <c r="P3485" i="3" s="1"/>
  <c r="S3485" i="3" s="1"/>
  <c r="O3486" i="3"/>
  <c r="P3486" i="3" s="1"/>
  <c r="R3486" i="3"/>
  <c r="O3487" i="3"/>
  <c r="P3487" i="3" s="1"/>
  <c r="O3488" i="3"/>
  <c r="P3488" i="3" s="1"/>
  <c r="Q3488" i="3"/>
  <c r="O3489" i="3"/>
  <c r="P3489" i="3"/>
  <c r="O3490" i="3"/>
  <c r="P3490" i="3"/>
  <c r="Q3490" i="3" s="1"/>
  <c r="O3491" i="3"/>
  <c r="P3491" i="3"/>
  <c r="O3492" i="3"/>
  <c r="P3492" i="3" s="1"/>
  <c r="O3493" i="3"/>
  <c r="P3493" i="3" s="1"/>
  <c r="S3493" i="3" s="1"/>
  <c r="O3494" i="3"/>
  <c r="P3494" i="3" s="1"/>
  <c r="S3494" i="3" s="1"/>
  <c r="O3495" i="3"/>
  <c r="P3495" i="3" s="1"/>
  <c r="O3496" i="3"/>
  <c r="P3496" i="3" s="1"/>
  <c r="O3497" i="3"/>
  <c r="P3497" i="3" s="1"/>
  <c r="S3497" i="3" s="1"/>
  <c r="O3498" i="3"/>
  <c r="P3498" i="3" s="1"/>
  <c r="O3499" i="3"/>
  <c r="P3499" i="3" s="1"/>
  <c r="O3500" i="3"/>
  <c r="P3500" i="3" s="1"/>
  <c r="S3500" i="3" s="1"/>
  <c r="O3501" i="3"/>
  <c r="P3501" i="3"/>
  <c r="O3502" i="3"/>
  <c r="P3502" i="3" s="1"/>
  <c r="R3502" i="3" s="1"/>
  <c r="Q3502" i="3"/>
  <c r="S3502" i="3"/>
  <c r="O3503" i="3"/>
  <c r="P3503" i="3" s="1"/>
  <c r="S3503" i="3" s="1"/>
  <c r="Q3503" i="3"/>
  <c r="R3503" i="3"/>
  <c r="O3504" i="3"/>
  <c r="P3504" i="3" s="1"/>
  <c r="R3504" i="3" s="1"/>
  <c r="Q3504" i="3"/>
  <c r="S3504" i="3"/>
  <c r="O3505" i="3"/>
  <c r="P3505" i="3"/>
  <c r="O3506" i="3"/>
  <c r="P3506" i="3" s="1"/>
  <c r="R3506" i="3" s="1"/>
  <c r="O3507" i="3"/>
  <c r="P3507" i="3"/>
  <c r="R3507" i="3" s="1"/>
  <c r="S3507" i="3"/>
  <c r="O3508" i="3"/>
  <c r="P3508" i="3" s="1"/>
  <c r="O3509" i="3"/>
  <c r="P3509" i="3"/>
  <c r="Q3509" i="3" s="1"/>
  <c r="R3509" i="3"/>
  <c r="S3509" i="3"/>
  <c r="O3510" i="3"/>
  <c r="P3510" i="3" s="1"/>
  <c r="S3510" i="3"/>
  <c r="O3511" i="3"/>
  <c r="P3511" i="3" s="1"/>
  <c r="O3512" i="3"/>
  <c r="P3512" i="3" s="1"/>
  <c r="Q3512" i="3"/>
  <c r="O3513" i="3"/>
  <c r="P3513" i="3"/>
  <c r="O3514" i="3"/>
  <c r="P3514" i="3"/>
  <c r="R3514" i="3" s="1"/>
  <c r="O3515" i="3"/>
  <c r="P3515" i="3" s="1"/>
  <c r="Q3515" i="3"/>
  <c r="O3516" i="3"/>
  <c r="P3516" i="3"/>
  <c r="O3517" i="3"/>
  <c r="P3517" i="3"/>
  <c r="S3517" i="3"/>
  <c r="O3518" i="3"/>
  <c r="P3518" i="3" s="1"/>
  <c r="O3519" i="3"/>
  <c r="P3519" i="3" s="1"/>
  <c r="O3520" i="3"/>
  <c r="P3520" i="3" s="1"/>
  <c r="Q3520" i="3" s="1"/>
  <c r="O3521" i="3"/>
  <c r="P3521" i="3" s="1"/>
  <c r="Q3521" i="3" s="1"/>
  <c r="S3521" i="3"/>
  <c r="O3522" i="3"/>
  <c r="P3522" i="3" s="1"/>
  <c r="Q3522" i="3" s="1"/>
  <c r="O3523" i="3"/>
  <c r="P3523" i="3"/>
  <c r="O3524" i="3"/>
  <c r="P3524" i="3" s="1"/>
  <c r="O3525" i="3"/>
  <c r="P3525" i="3"/>
  <c r="Q3525" i="3" s="1"/>
  <c r="O3526" i="3"/>
  <c r="P3526" i="3" s="1"/>
  <c r="O3527" i="3"/>
  <c r="P3527" i="3"/>
  <c r="O3528" i="3"/>
  <c r="P3528" i="3"/>
  <c r="S3528" i="3" s="1"/>
  <c r="O3529" i="3"/>
  <c r="P3529" i="3" s="1"/>
  <c r="R3529" i="3" s="1"/>
  <c r="O3530" i="3"/>
  <c r="P3530" i="3" s="1"/>
  <c r="O3531" i="3"/>
  <c r="P3531" i="3"/>
  <c r="Q3531" i="3" s="1"/>
  <c r="O3532" i="3"/>
  <c r="P3532" i="3" s="1"/>
  <c r="S3532" i="3" s="1"/>
  <c r="O3533" i="3"/>
  <c r="P3533" i="3" s="1"/>
  <c r="Q3533" i="3" s="1"/>
  <c r="O3534" i="3"/>
  <c r="P3534" i="3" s="1"/>
  <c r="R3534" i="3" s="1"/>
  <c r="V1774" i="2" s="1"/>
  <c r="O3535" i="3"/>
  <c r="P3535" i="3" s="1"/>
  <c r="O3536" i="3"/>
  <c r="P3536" i="3"/>
  <c r="O3537" i="3"/>
  <c r="P3537" i="3" s="1"/>
  <c r="S3537" i="3" s="1"/>
  <c r="O3538" i="3"/>
  <c r="P3538" i="3" s="1"/>
  <c r="O3539" i="3"/>
  <c r="P3539" i="3"/>
  <c r="Q3539" i="3" s="1"/>
  <c r="R3539" i="3"/>
  <c r="S3539" i="3"/>
  <c r="O3540" i="3"/>
  <c r="P3540" i="3" s="1"/>
  <c r="O3541" i="3"/>
  <c r="P3541" i="3"/>
  <c r="O3542" i="3"/>
  <c r="P3542" i="3" s="1"/>
  <c r="Q3542" i="3"/>
  <c r="O3543" i="3"/>
  <c r="P3543" i="3" s="1"/>
  <c r="R3543" i="3" s="1"/>
  <c r="O3544" i="3"/>
  <c r="P3544" i="3" s="1"/>
  <c r="S3544" i="3" s="1"/>
  <c r="O3545" i="3"/>
  <c r="P3545" i="3" s="1"/>
  <c r="R3545" i="3"/>
  <c r="O3546" i="3"/>
  <c r="P3546" i="3" s="1"/>
  <c r="O3547" i="3"/>
  <c r="P3547" i="3" s="1"/>
  <c r="O3548" i="3"/>
  <c r="P3548" i="3"/>
  <c r="Q3548" i="3" s="1"/>
  <c r="O3549" i="3"/>
  <c r="P3549" i="3" s="1"/>
  <c r="O3550" i="3"/>
  <c r="P3550" i="3" s="1"/>
  <c r="Q3550" i="3" s="1"/>
  <c r="R3550" i="3"/>
  <c r="O3551" i="3"/>
  <c r="P3551" i="3" s="1"/>
  <c r="O3552" i="3"/>
  <c r="P3552" i="3" s="1"/>
  <c r="R3552" i="3" s="1"/>
  <c r="Q3552" i="3"/>
  <c r="O3553" i="3"/>
  <c r="P3553" i="3" s="1"/>
  <c r="O3554" i="3"/>
  <c r="P3554" i="3" s="1"/>
  <c r="O3555" i="3"/>
  <c r="P3555" i="3" s="1"/>
  <c r="O3556" i="3"/>
  <c r="P3556" i="3"/>
  <c r="O3557" i="3"/>
  <c r="P3557" i="3"/>
  <c r="S3557" i="3"/>
  <c r="O3558" i="3"/>
  <c r="P3558" i="3" s="1"/>
  <c r="Q3558" i="3" s="1"/>
  <c r="O3559" i="3"/>
  <c r="P3559" i="3" s="1"/>
  <c r="O3560" i="3"/>
  <c r="P3560" i="3"/>
  <c r="O3561" i="3"/>
  <c r="P3561" i="3" s="1"/>
  <c r="O3562" i="3"/>
  <c r="P3562" i="3" s="1"/>
  <c r="O3563" i="3"/>
  <c r="P3563" i="3" s="1"/>
  <c r="R3563" i="3" s="1"/>
  <c r="O3564" i="3"/>
  <c r="P3564" i="3"/>
  <c r="Q3564" i="3"/>
  <c r="O3565" i="3"/>
  <c r="P3565" i="3"/>
  <c r="O3566" i="3"/>
  <c r="P3566" i="3" s="1"/>
  <c r="O3567" i="3"/>
  <c r="P3567" i="3" s="1"/>
  <c r="O3568" i="3"/>
  <c r="P3568" i="3" s="1"/>
  <c r="O3569" i="3"/>
  <c r="P3569" i="3" s="1"/>
  <c r="S3569" i="3" s="1"/>
  <c r="O3570" i="3"/>
  <c r="P3570" i="3"/>
  <c r="S3570" i="3" s="1"/>
  <c r="W1794" i="2" s="1"/>
  <c r="O3571" i="3"/>
  <c r="P3571" i="3"/>
  <c r="Q3571" i="3" s="1"/>
  <c r="O3572" i="3"/>
  <c r="P3572" i="3"/>
  <c r="Q3572" i="3"/>
  <c r="O3573" i="3"/>
  <c r="P3573" i="3"/>
  <c r="O3574" i="3"/>
  <c r="P3574" i="3" s="1"/>
  <c r="Q3574" i="3"/>
  <c r="O3575" i="3"/>
  <c r="P3575" i="3" s="1"/>
  <c r="S3575" i="3" s="1"/>
  <c r="O3576" i="3"/>
  <c r="P3576" i="3" s="1"/>
  <c r="O3577" i="3"/>
  <c r="P3577" i="3" s="1"/>
  <c r="O3578" i="3"/>
  <c r="P3578" i="3" s="1"/>
  <c r="S3578" i="3"/>
  <c r="O3579" i="3"/>
  <c r="P3579" i="3"/>
  <c r="Q3579" i="3" s="1"/>
  <c r="O3580" i="3"/>
  <c r="P3580" i="3" s="1"/>
  <c r="O3581" i="3"/>
  <c r="P3581" i="3" s="1"/>
  <c r="O3582" i="3"/>
  <c r="P3582" i="3" s="1"/>
  <c r="S3582" i="3" s="1"/>
  <c r="Q3582" i="3"/>
  <c r="O3583" i="3"/>
  <c r="P3583" i="3" s="1"/>
  <c r="O3584" i="3"/>
  <c r="P3584" i="3"/>
  <c r="O3585" i="3"/>
  <c r="P3585" i="3" s="1"/>
  <c r="S3585" i="3"/>
  <c r="O3586" i="3"/>
  <c r="P3586" i="3"/>
  <c r="O3587" i="3"/>
  <c r="P3587" i="3"/>
  <c r="Q3587" i="3"/>
  <c r="O3588" i="3"/>
  <c r="P3588" i="3" s="1"/>
  <c r="O3589" i="3"/>
  <c r="P3589" i="3"/>
  <c r="O3590" i="3"/>
  <c r="P3590" i="3" s="1"/>
  <c r="O3591" i="3"/>
  <c r="P3591" i="3" s="1"/>
  <c r="O3592" i="3"/>
  <c r="P3592" i="3"/>
  <c r="O3593" i="3"/>
  <c r="P3593" i="3"/>
  <c r="R3593" i="3" s="1"/>
  <c r="O3594" i="3"/>
  <c r="P3594" i="3" s="1"/>
  <c r="O3595" i="3"/>
  <c r="P3595" i="3" s="1"/>
  <c r="S3595" i="3" s="1"/>
  <c r="Q3595" i="3"/>
  <c r="R3595" i="3"/>
  <c r="O3596" i="3"/>
  <c r="P3596" i="3" s="1"/>
  <c r="S3596" i="3"/>
  <c r="O3597" i="3"/>
  <c r="P3597" i="3" s="1"/>
  <c r="Q3597" i="3" s="1"/>
  <c r="O3598" i="3"/>
  <c r="P3598" i="3" s="1"/>
  <c r="O3599" i="3"/>
  <c r="P3599" i="3"/>
  <c r="O3600" i="3"/>
  <c r="P3600" i="3"/>
  <c r="O3601" i="3"/>
  <c r="P3601" i="3" s="1"/>
  <c r="S3601" i="3"/>
  <c r="O3602" i="3"/>
  <c r="P3602" i="3" s="1"/>
  <c r="S3602" i="3" s="1"/>
  <c r="R3602" i="3"/>
  <c r="O3603" i="3"/>
  <c r="P3603" i="3"/>
  <c r="S3603" i="3" s="1"/>
  <c r="Q3603" i="3"/>
  <c r="R3603" i="3"/>
  <c r="O3604" i="3"/>
  <c r="P3604" i="3"/>
  <c r="O3605" i="3"/>
  <c r="P3605" i="3" s="1"/>
  <c r="Q3605" i="3"/>
  <c r="O3606" i="3"/>
  <c r="P3606" i="3" s="1"/>
  <c r="Q3606" i="3" s="1"/>
  <c r="O3607" i="3"/>
  <c r="P3607" i="3"/>
  <c r="R3607" i="3"/>
  <c r="O3608" i="3"/>
  <c r="P3608" i="3" s="1"/>
  <c r="S3608" i="3"/>
  <c r="O3609" i="3"/>
  <c r="P3609" i="3" s="1"/>
  <c r="O3610" i="3"/>
  <c r="P3610" i="3" s="1"/>
  <c r="R3610" i="3" s="1"/>
  <c r="O3611" i="3"/>
  <c r="P3611" i="3"/>
  <c r="O3612" i="3"/>
  <c r="P3612" i="3" s="1"/>
  <c r="O3613" i="3"/>
  <c r="P3613" i="3"/>
  <c r="O3614" i="3"/>
  <c r="P3614" i="3" s="1"/>
  <c r="O3615" i="3"/>
  <c r="P3615" i="3"/>
  <c r="O3616" i="3"/>
  <c r="P3616" i="3" s="1"/>
  <c r="O3617" i="3"/>
  <c r="P3617" i="3" s="1"/>
  <c r="O3618" i="3"/>
  <c r="P3618" i="3" s="1"/>
  <c r="O3619" i="3"/>
  <c r="P3619" i="3" s="1"/>
  <c r="R3619" i="3"/>
  <c r="O3620" i="3"/>
  <c r="P3620" i="3" s="1"/>
  <c r="O3621" i="3"/>
  <c r="P3621" i="3" s="1"/>
  <c r="O3622" i="3"/>
  <c r="P3622" i="3" s="1"/>
  <c r="Q3622" i="3" s="1"/>
  <c r="O3623" i="3"/>
  <c r="P3623" i="3"/>
  <c r="O3624" i="3"/>
  <c r="P3624" i="3" s="1"/>
  <c r="S3624" i="3" s="1"/>
  <c r="O3625" i="3"/>
  <c r="P3625" i="3"/>
  <c r="O3626" i="3"/>
  <c r="P3626" i="3"/>
  <c r="R3626" i="3" s="1"/>
  <c r="O3627" i="3"/>
  <c r="P3627" i="3" s="1"/>
  <c r="O3628" i="3"/>
  <c r="P3628" i="3" s="1"/>
  <c r="O3629" i="3"/>
  <c r="P3629" i="3" s="1"/>
  <c r="O3630" i="3"/>
  <c r="P3630" i="3" s="1"/>
  <c r="O3631" i="3"/>
  <c r="P3631" i="3" s="1"/>
  <c r="O3632" i="3"/>
  <c r="P3632" i="3" s="1"/>
  <c r="Q3632" i="3" s="1"/>
  <c r="R3632" i="3"/>
  <c r="O3633" i="3"/>
  <c r="P3633" i="3" s="1"/>
  <c r="O3634" i="3"/>
  <c r="P3634" i="3" s="1"/>
  <c r="O3635" i="3"/>
  <c r="P3635" i="3" s="1"/>
  <c r="O3636" i="3"/>
  <c r="P3636" i="3" s="1"/>
  <c r="Q3636" i="3" s="1"/>
  <c r="O3637" i="3"/>
  <c r="P3637" i="3" s="1"/>
  <c r="Q3637" i="3"/>
  <c r="O3638" i="3"/>
  <c r="P3638" i="3" s="1"/>
  <c r="Q3638" i="3"/>
  <c r="O3639" i="3"/>
  <c r="P3639" i="3" s="1"/>
  <c r="R3639" i="3" s="1"/>
  <c r="V1825" i="2" s="1"/>
  <c r="O3640" i="3"/>
  <c r="P3640" i="3" s="1"/>
  <c r="S3640" i="3" s="1"/>
  <c r="O3641" i="3"/>
  <c r="P3641" i="3"/>
  <c r="O3642" i="3"/>
  <c r="P3642" i="3"/>
  <c r="O3643" i="3"/>
  <c r="P3643" i="3"/>
  <c r="S3643" i="3" s="1"/>
  <c r="O3644" i="3"/>
  <c r="P3644" i="3" s="1"/>
  <c r="O3645" i="3"/>
  <c r="P3645" i="3" s="1"/>
  <c r="O3646" i="3"/>
  <c r="P3646" i="3"/>
  <c r="O3647" i="3"/>
  <c r="P3647" i="3"/>
  <c r="S3647" i="3"/>
  <c r="O3648" i="3"/>
  <c r="P3648" i="3" s="1"/>
  <c r="R3648" i="3" s="1"/>
  <c r="O3649" i="3"/>
  <c r="P3649" i="3" s="1"/>
  <c r="O3650" i="3"/>
  <c r="P3650" i="3"/>
  <c r="Q3650" i="3" s="1"/>
  <c r="R3650" i="3"/>
  <c r="S3650" i="3"/>
  <c r="O3651" i="3"/>
  <c r="P3651" i="3" s="1"/>
  <c r="O3652" i="3"/>
  <c r="P3652" i="3" s="1"/>
  <c r="R3652" i="3" s="1"/>
  <c r="Q3652" i="3"/>
  <c r="S3652" i="3"/>
  <c r="O3653" i="3"/>
  <c r="P3653" i="3" s="1"/>
  <c r="Q3653" i="3" s="1"/>
  <c r="R3653" i="3"/>
  <c r="S3653" i="3"/>
  <c r="O3654" i="3"/>
  <c r="P3654" i="3" s="1"/>
  <c r="O3655" i="3"/>
  <c r="P3655" i="3" s="1"/>
  <c r="O3656" i="3"/>
  <c r="P3656" i="3" s="1"/>
  <c r="S3656" i="3"/>
  <c r="O3657" i="3"/>
  <c r="P3657" i="3" s="1"/>
  <c r="O3658" i="3"/>
  <c r="P3658" i="3" s="1"/>
  <c r="S3658" i="3"/>
  <c r="O3659" i="3"/>
  <c r="P3659" i="3" s="1"/>
  <c r="O3660" i="3"/>
  <c r="P3660" i="3" s="1"/>
  <c r="O3661" i="3"/>
  <c r="P3661" i="3" s="1"/>
  <c r="O3662" i="3"/>
  <c r="P3662" i="3" s="1"/>
  <c r="O3663" i="3"/>
  <c r="P3663" i="3" s="1"/>
  <c r="R3663" i="3" s="1"/>
  <c r="Q3663" i="3"/>
  <c r="O3664" i="3"/>
  <c r="P3664" i="3" s="1"/>
  <c r="Q3664" i="3" s="1"/>
  <c r="R3664" i="3"/>
  <c r="O3665" i="3"/>
  <c r="P3665" i="3" s="1"/>
  <c r="Q3665" i="3"/>
  <c r="O3666" i="3"/>
  <c r="P3666" i="3"/>
  <c r="O3667" i="3"/>
  <c r="P3667" i="3" s="1"/>
  <c r="O3668" i="3"/>
  <c r="P3668" i="3" s="1"/>
  <c r="R3668" i="3" s="1"/>
  <c r="O3669" i="3"/>
  <c r="P3669" i="3"/>
  <c r="R3669" i="3"/>
  <c r="O3670" i="3"/>
  <c r="P3670" i="3" s="1"/>
  <c r="Q3670" i="3"/>
  <c r="O3671" i="3"/>
  <c r="P3671" i="3" s="1"/>
  <c r="T1844" i="2" s="1"/>
  <c r="U1844" i="2" s="1"/>
  <c r="O3672" i="3"/>
  <c r="P3672" i="3" s="1"/>
  <c r="O3673" i="3"/>
  <c r="P3673" i="3"/>
  <c r="O3674" i="3"/>
  <c r="P3674" i="3" s="1"/>
  <c r="S3674" i="3" s="1"/>
  <c r="Q3674" i="3"/>
  <c r="O3675" i="3"/>
  <c r="P3675" i="3" s="1"/>
  <c r="S3675" i="3" s="1"/>
  <c r="O3676" i="3"/>
  <c r="P3676" i="3" s="1"/>
  <c r="O3677" i="3"/>
  <c r="P3677" i="3" s="1"/>
  <c r="O3678" i="3"/>
  <c r="P3678" i="3" s="1"/>
  <c r="O3679" i="3"/>
  <c r="P3679" i="3" s="1"/>
  <c r="Q3679" i="3" s="1"/>
  <c r="R3679" i="3"/>
  <c r="S3679" i="3"/>
  <c r="O3680" i="3"/>
  <c r="P3680" i="3" s="1"/>
  <c r="O3681" i="3"/>
  <c r="P3681" i="3" s="1"/>
  <c r="S3681" i="3" s="1"/>
  <c r="R3681" i="3"/>
  <c r="O3682" i="3"/>
  <c r="P3682" i="3"/>
  <c r="S3682" i="3" s="1"/>
  <c r="O3683" i="3"/>
  <c r="P3683" i="3"/>
  <c r="S3683" i="3" s="1"/>
  <c r="O3684" i="3"/>
  <c r="P3684" i="3"/>
  <c r="Q3684" i="3" s="1"/>
  <c r="O3685" i="3"/>
  <c r="P3685" i="3" s="1"/>
  <c r="O3686" i="3"/>
  <c r="P3686" i="3" s="1"/>
  <c r="Q3686" i="3" s="1"/>
  <c r="O3687" i="3"/>
  <c r="P3687" i="3" s="1"/>
  <c r="Q3687" i="3" s="1"/>
  <c r="O3688" i="3"/>
  <c r="P3688" i="3" s="1"/>
  <c r="S3688" i="3"/>
  <c r="O3689" i="3"/>
  <c r="P3689" i="3" s="1"/>
  <c r="Q3689" i="3" s="1"/>
  <c r="O3690" i="3"/>
  <c r="P3690" i="3"/>
  <c r="O3691" i="3"/>
  <c r="P3691" i="3"/>
  <c r="S3691" i="3" s="1"/>
  <c r="W1854" i="2" s="1"/>
  <c r="O3692" i="3"/>
  <c r="P3692" i="3" s="1"/>
  <c r="O3693" i="3"/>
  <c r="P3693" i="3" s="1"/>
  <c r="O3694" i="3"/>
  <c r="P3694" i="3" s="1"/>
  <c r="Q3694" i="3" s="1"/>
  <c r="O3695" i="3"/>
  <c r="P3695" i="3" s="1"/>
  <c r="Q3695" i="3"/>
  <c r="O3696" i="3"/>
  <c r="P3696" i="3" s="1"/>
  <c r="O3697" i="3"/>
  <c r="P3697" i="3"/>
  <c r="Q3697" i="3"/>
  <c r="O3698" i="3"/>
  <c r="P3698" i="3" s="1"/>
  <c r="Q3698" i="3"/>
  <c r="O3699" i="3"/>
  <c r="P3699" i="3" s="1"/>
  <c r="O3700" i="3"/>
  <c r="P3700" i="3" s="1"/>
  <c r="O3701" i="3"/>
  <c r="P3701" i="3" s="1"/>
  <c r="Q3701" i="3" s="1"/>
  <c r="R3701" i="3"/>
  <c r="O3702" i="3"/>
  <c r="P3702" i="3" s="1"/>
  <c r="O3703" i="3"/>
  <c r="P3703" i="3" s="1"/>
  <c r="O3704" i="3"/>
  <c r="P3704" i="3" s="1"/>
  <c r="R3704" i="3" s="1"/>
  <c r="O3705" i="3"/>
  <c r="P3705" i="3" s="1"/>
  <c r="O3706" i="3"/>
  <c r="P3706" i="3"/>
  <c r="R3706" i="3" s="1"/>
  <c r="O3707" i="3"/>
  <c r="P3707" i="3" s="1"/>
  <c r="O3708" i="3"/>
  <c r="P3708" i="3" s="1"/>
  <c r="O3709" i="3"/>
  <c r="P3709" i="3"/>
  <c r="S3709" i="3" s="1"/>
  <c r="Q3709" i="3"/>
  <c r="O3710" i="3"/>
  <c r="P3710" i="3" s="1"/>
  <c r="Q3710" i="3" s="1"/>
  <c r="O3711" i="3"/>
  <c r="P3711" i="3" s="1"/>
  <c r="S3711" i="3" s="1"/>
  <c r="W1858" i="2" s="1"/>
  <c r="O3712" i="3"/>
  <c r="P3712" i="3" s="1"/>
  <c r="O3713" i="3"/>
  <c r="P3713" i="3" s="1"/>
  <c r="O3714" i="3"/>
  <c r="P3714" i="3"/>
  <c r="O3715" i="3"/>
  <c r="P3715" i="3" s="1"/>
  <c r="O3716" i="3"/>
  <c r="P3716" i="3" s="1"/>
  <c r="S3716" i="3"/>
  <c r="O3717" i="3"/>
  <c r="P3717" i="3"/>
  <c r="S3717" i="3" s="1"/>
  <c r="R3717" i="3"/>
  <c r="O3718" i="3"/>
  <c r="P3718" i="3" s="1"/>
  <c r="Q3718" i="3"/>
  <c r="O3719" i="3"/>
  <c r="P3719" i="3" s="1"/>
  <c r="Q3719" i="3" s="1"/>
  <c r="S3719" i="3"/>
  <c r="O3720" i="3"/>
  <c r="P3720" i="3" s="1"/>
  <c r="R3720" i="3" s="1"/>
  <c r="O3721" i="3"/>
  <c r="P3721" i="3" s="1"/>
  <c r="R3721" i="3"/>
  <c r="O3722" i="3"/>
  <c r="P3722" i="3" s="1"/>
  <c r="R3722" i="3"/>
  <c r="O3723" i="3"/>
  <c r="P3723" i="3"/>
  <c r="S3723" i="3" s="1"/>
  <c r="O3724" i="3"/>
  <c r="P3724" i="3" s="1"/>
  <c r="O3725" i="3"/>
  <c r="P3725" i="3" s="1"/>
  <c r="R3725" i="3" s="1"/>
  <c r="Q3725" i="3"/>
  <c r="S3725" i="3"/>
  <c r="O3726" i="3"/>
  <c r="P3726" i="3" s="1"/>
  <c r="O3727" i="3"/>
  <c r="P3727" i="3" s="1"/>
  <c r="Q3727" i="3"/>
  <c r="O3728" i="3"/>
  <c r="P3728" i="3" s="1"/>
  <c r="R3728" i="3" s="1"/>
  <c r="O3729" i="3"/>
  <c r="P3729" i="3"/>
  <c r="S3729" i="3" s="1"/>
  <c r="Q3729" i="3"/>
  <c r="O3730" i="3"/>
  <c r="P3730" i="3" s="1"/>
  <c r="O3731" i="3"/>
  <c r="P3731" i="3"/>
  <c r="O3732" i="3"/>
  <c r="P3732" i="3" s="1"/>
  <c r="Q3732" i="3" s="1"/>
  <c r="O3733" i="3"/>
  <c r="P3733" i="3"/>
  <c r="S3733" i="3" s="1"/>
  <c r="O3734" i="3"/>
  <c r="P3734" i="3" s="1"/>
  <c r="O3735" i="3"/>
  <c r="P3735" i="3" s="1"/>
  <c r="R3735" i="3" s="1"/>
  <c r="Q3735" i="3"/>
  <c r="O3736" i="3"/>
  <c r="P3736" i="3" s="1"/>
  <c r="O3737" i="3"/>
  <c r="P3737" i="3"/>
  <c r="Q3737" i="3" s="1"/>
  <c r="O3738" i="3"/>
  <c r="P3738" i="3" s="1"/>
  <c r="O3739" i="3"/>
  <c r="P3739" i="3" s="1"/>
  <c r="O3740" i="3"/>
  <c r="P3740" i="3"/>
  <c r="O3741" i="3"/>
  <c r="P3741" i="3" s="1"/>
  <c r="R3741" i="3" s="1"/>
  <c r="S3741" i="3"/>
  <c r="O3742" i="3"/>
  <c r="P3742" i="3" s="1"/>
  <c r="O3743" i="3"/>
  <c r="P3743" i="3" s="1"/>
  <c r="O3744" i="3"/>
  <c r="P3744" i="3" s="1"/>
  <c r="O3745" i="3"/>
  <c r="P3745" i="3" s="1"/>
  <c r="O3746" i="3"/>
  <c r="P3746" i="3" s="1"/>
  <c r="O3747" i="3"/>
  <c r="P3747" i="3" s="1"/>
  <c r="S3747" i="3" s="1"/>
  <c r="O3748" i="3"/>
  <c r="P3748" i="3" s="1"/>
  <c r="S3748" i="3"/>
  <c r="O3749" i="3"/>
  <c r="P3749" i="3" s="1"/>
  <c r="S3749" i="3" s="1"/>
  <c r="Q3749" i="3"/>
  <c r="R3749" i="3"/>
  <c r="O3750" i="3"/>
  <c r="P3750" i="3" s="1"/>
  <c r="Q3750" i="3"/>
  <c r="O3751" i="3"/>
  <c r="P3751" i="3" s="1"/>
  <c r="O3752" i="3"/>
  <c r="P3752" i="3" s="1"/>
  <c r="S3752" i="3"/>
  <c r="O3753" i="3"/>
  <c r="P3753" i="3" s="1"/>
  <c r="Q3753" i="3"/>
  <c r="O3754" i="3"/>
  <c r="P3754" i="3" s="1"/>
  <c r="O3755" i="3"/>
  <c r="P3755" i="3"/>
  <c r="S3755" i="3" s="1"/>
  <c r="W1884" i="2" s="1"/>
  <c r="O3756" i="3"/>
  <c r="P3756" i="3" s="1"/>
  <c r="Q3756" i="3" s="1"/>
  <c r="S3756" i="3"/>
  <c r="W1885" i="2" s="1"/>
  <c r="O3757" i="3"/>
  <c r="P3757" i="3" s="1"/>
  <c r="Q3757" i="3" s="1"/>
  <c r="R3757" i="3"/>
  <c r="S3757" i="3"/>
  <c r="O3758" i="3"/>
  <c r="P3758" i="3"/>
  <c r="Q3758" i="3"/>
  <c r="O3759" i="3"/>
  <c r="P3759" i="3" s="1"/>
  <c r="O3760" i="3"/>
  <c r="P3760" i="3" s="1"/>
  <c r="Q3760" i="3" s="1"/>
  <c r="S3760" i="3"/>
  <c r="O3761" i="3"/>
  <c r="P3761" i="3"/>
  <c r="Q3761" i="3"/>
  <c r="O3762" i="3"/>
  <c r="P3762" i="3" s="1"/>
  <c r="Q3762" i="3"/>
  <c r="O3763" i="3"/>
  <c r="P3763" i="3" s="1"/>
  <c r="O3764" i="3"/>
  <c r="P3764" i="3"/>
  <c r="S3764" i="3" s="1"/>
  <c r="O3765" i="3"/>
  <c r="P3765" i="3" s="1"/>
  <c r="S3765" i="3" s="1"/>
  <c r="Q3765" i="3"/>
  <c r="R3765" i="3"/>
  <c r="O3766" i="3"/>
  <c r="P3766" i="3"/>
  <c r="O3767" i="3"/>
  <c r="P3767" i="3" s="1"/>
  <c r="S3767" i="3" s="1"/>
  <c r="O3768" i="3"/>
  <c r="P3768" i="3" s="1"/>
  <c r="R3768" i="3" s="1"/>
  <c r="O3769" i="3"/>
  <c r="P3769" i="3"/>
  <c r="O3770" i="3"/>
  <c r="P3770" i="3"/>
  <c r="R3770" i="3" s="1"/>
  <c r="Q3770" i="3"/>
  <c r="S3770" i="3"/>
  <c r="O3771" i="3"/>
  <c r="P3771" i="3" s="1"/>
  <c r="O3772" i="3"/>
  <c r="P3772" i="3" s="1"/>
  <c r="O3773" i="3"/>
  <c r="P3773" i="3" s="1"/>
  <c r="O3774" i="3"/>
  <c r="P3774" i="3" s="1"/>
  <c r="Q3774" i="3"/>
  <c r="O3775" i="3"/>
  <c r="P3775" i="3" s="1"/>
  <c r="O3776" i="3"/>
  <c r="P3776" i="3" s="1"/>
  <c r="O3777" i="3"/>
  <c r="P3777" i="3" s="1"/>
  <c r="R3777" i="3" s="1"/>
  <c r="V1894" i="2" s="1"/>
  <c r="O3778" i="3"/>
  <c r="P3778" i="3"/>
  <c r="O3779" i="3"/>
  <c r="P3779" i="3"/>
  <c r="S3779" i="3" s="1"/>
  <c r="O3780" i="3"/>
  <c r="P3780" i="3"/>
  <c r="O3781" i="3"/>
  <c r="P3781" i="3"/>
  <c r="S3781" i="3" s="1"/>
  <c r="Q3781" i="3"/>
  <c r="O3782" i="3"/>
  <c r="P3782" i="3"/>
  <c r="O3783" i="3"/>
  <c r="P3783" i="3" s="1"/>
  <c r="O3784" i="3"/>
  <c r="P3784" i="3" s="1"/>
  <c r="Q3784" i="3" s="1"/>
  <c r="R3784" i="3"/>
  <c r="S3784" i="3"/>
  <c r="O3785" i="3"/>
  <c r="P3785" i="3" s="1"/>
  <c r="O3786" i="3"/>
  <c r="P3786" i="3" s="1"/>
  <c r="S3786" i="3" s="1"/>
  <c r="Q3786" i="3"/>
  <c r="R3786" i="3"/>
  <c r="O3787" i="3"/>
  <c r="P3787" i="3" s="1"/>
  <c r="O3788" i="3"/>
  <c r="P3788" i="3" s="1"/>
  <c r="S3788" i="3" s="1"/>
  <c r="R3788" i="3"/>
  <c r="O3789" i="3"/>
  <c r="P3789" i="3"/>
  <c r="S3789" i="3" s="1"/>
  <c r="Q3789" i="3"/>
  <c r="R3789" i="3"/>
  <c r="O3790" i="3"/>
  <c r="P3790" i="3"/>
  <c r="O3791" i="3"/>
  <c r="P3791" i="3" s="1"/>
  <c r="O3792" i="3"/>
  <c r="P3792" i="3" s="1"/>
  <c r="T1899" i="2" s="1"/>
  <c r="U1899" i="2" s="1"/>
  <c r="O3793" i="3"/>
  <c r="P3793" i="3" s="1"/>
  <c r="O3794" i="3"/>
  <c r="P3794" i="3" s="1"/>
  <c r="Q3794" i="3" s="1"/>
  <c r="O3795" i="3"/>
  <c r="P3795" i="3" s="1"/>
  <c r="O3796" i="3"/>
  <c r="P3796" i="3"/>
  <c r="O3797" i="3"/>
  <c r="P3797" i="3"/>
  <c r="S3797" i="3" s="1"/>
  <c r="Q3797" i="3"/>
  <c r="R3797" i="3"/>
  <c r="O3798" i="3"/>
  <c r="P3798" i="3" s="1"/>
  <c r="O3799" i="3"/>
  <c r="P3799" i="3" s="1"/>
  <c r="S3799" i="3" s="1"/>
  <c r="W1906" i="2" s="1"/>
  <c r="O3800" i="3"/>
  <c r="P3800" i="3" s="1"/>
  <c r="O3801" i="3"/>
  <c r="P3801" i="3"/>
  <c r="Q3801" i="3" s="1"/>
  <c r="O3802" i="3"/>
  <c r="P3802" i="3" s="1"/>
  <c r="S3802" i="3"/>
  <c r="O3803" i="3"/>
  <c r="P3803" i="3" s="1"/>
  <c r="O3804" i="3"/>
  <c r="P3804" i="3" s="1"/>
  <c r="S3804" i="3"/>
  <c r="O3805" i="3"/>
  <c r="P3805" i="3" s="1"/>
  <c r="O3806" i="3"/>
  <c r="P3806" i="3" s="1"/>
  <c r="Q3806" i="3" s="1"/>
  <c r="O3807" i="3"/>
  <c r="P3807" i="3" s="1"/>
  <c r="S3807" i="3" s="1"/>
  <c r="O3808" i="3"/>
  <c r="P3808" i="3" s="1"/>
  <c r="Q3808" i="3" s="1"/>
  <c r="S3808" i="3"/>
  <c r="O3809" i="3"/>
  <c r="P3809" i="3"/>
  <c r="R3809" i="3" s="1"/>
  <c r="O3810" i="3"/>
  <c r="P3810" i="3" s="1"/>
  <c r="R3810" i="3"/>
  <c r="O3811" i="3"/>
  <c r="P3811" i="3" s="1"/>
  <c r="S3811" i="3" s="1"/>
  <c r="O3812" i="3"/>
  <c r="P3812" i="3" s="1"/>
  <c r="O3813" i="3"/>
  <c r="P3813" i="3"/>
  <c r="R3813" i="3" s="1"/>
  <c r="Q3813" i="3"/>
  <c r="O3814" i="3"/>
  <c r="P3814" i="3"/>
  <c r="O3815" i="3"/>
  <c r="P3815" i="3" s="1"/>
  <c r="S3815" i="3" s="1"/>
  <c r="Q3815" i="3"/>
  <c r="O3816" i="3"/>
  <c r="P3816" i="3" s="1"/>
  <c r="R3816" i="3"/>
  <c r="O3817" i="3"/>
  <c r="P3817" i="3" s="1"/>
  <c r="O3818" i="3"/>
  <c r="P3818" i="3"/>
  <c r="Q3818" i="3" s="1"/>
  <c r="R3818" i="3"/>
  <c r="S3818" i="3"/>
  <c r="O3819" i="3"/>
  <c r="P3819" i="3" s="1"/>
  <c r="S3819" i="3" s="1"/>
  <c r="O3820" i="3"/>
  <c r="P3820" i="3" s="1"/>
  <c r="O3821" i="3"/>
  <c r="P3821" i="3" s="1"/>
  <c r="Q3821" i="3" s="1"/>
  <c r="R3821" i="3"/>
  <c r="S3821" i="3"/>
  <c r="O3822" i="3"/>
  <c r="P3822" i="3" s="1"/>
  <c r="O3823" i="3"/>
  <c r="P3823" i="3" s="1"/>
  <c r="O3824" i="3"/>
  <c r="P3824" i="3" s="1"/>
  <c r="O3825" i="3"/>
  <c r="P3825" i="3" s="1"/>
  <c r="Q3825" i="3"/>
  <c r="O3826" i="3"/>
  <c r="P3826" i="3"/>
  <c r="O3827" i="3"/>
  <c r="P3827" i="3" s="1"/>
  <c r="O3828" i="3"/>
  <c r="P3828" i="3" s="1"/>
  <c r="Q3828" i="3"/>
  <c r="O3829" i="3"/>
  <c r="P3829" i="3"/>
  <c r="O3830" i="3"/>
  <c r="P3830" i="3"/>
  <c r="O3831" i="3"/>
  <c r="P3831" i="3" s="1"/>
  <c r="O3832" i="3"/>
  <c r="P3832" i="3" s="1"/>
  <c r="Q3832" i="3" s="1"/>
  <c r="R3832" i="3"/>
  <c r="S3832" i="3"/>
  <c r="O3833" i="3"/>
  <c r="P3833" i="3" s="1"/>
  <c r="O3834" i="3"/>
  <c r="P3834" i="3"/>
  <c r="O3835" i="3"/>
  <c r="P3835" i="3" s="1"/>
  <c r="O3836" i="3"/>
  <c r="P3836" i="3" s="1"/>
  <c r="R3836" i="3" s="1"/>
  <c r="V1925" i="2" s="1"/>
  <c r="O3837" i="3"/>
  <c r="P3837" i="3"/>
  <c r="Q3837" i="3"/>
  <c r="O3838" i="3"/>
  <c r="P3838" i="3"/>
  <c r="O3839" i="3"/>
  <c r="P3839" i="3" s="1"/>
  <c r="Q3839" i="3" s="1"/>
  <c r="R3839" i="3"/>
  <c r="S3839" i="3"/>
  <c r="O3840" i="3"/>
  <c r="P3840" i="3" s="1"/>
  <c r="O3841" i="3"/>
  <c r="P3841" i="3" s="1"/>
  <c r="O3842" i="3"/>
  <c r="P3842" i="3"/>
  <c r="S3842" i="3" s="1"/>
  <c r="Q3842" i="3"/>
  <c r="O3843" i="3"/>
  <c r="P3843" i="3" s="1"/>
  <c r="S3843" i="3" s="1"/>
  <c r="O3844" i="3"/>
  <c r="P3844" i="3" s="1"/>
  <c r="Q3844" i="3" s="1"/>
  <c r="O3845" i="3"/>
  <c r="P3845" i="3" s="1"/>
  <c r="O3846" i="3"/>
  <c r="P3846" i="3"/>
  <c r="Q3846" i="3" s="1"/>
  <c r="O3847" i="3"/>
  <c r="P3847" i="3" s="1"/>
  <c r="Q3847" i="3" s="1"/>
  <c r="R3847" i="3"/>
  <c r="S3847" i="3"/>
  <c r="O3848" i="3"/>
  <c r="P3848" i="3" s="1"/>
  <c r="Q3848" i="3" s="1"/>
  <c r="R3848" i="3"/>
  <c r="S3848" i="3"/>
  <c r="O3849" i="3"/>
  <c r="P3849" i="3" s="1"/>
  <c r="O3850" i="3"/>
  <c r="P3850" i="3" s="1"/>
  <c r="O3851" i="3"/>
  <c r="P3851" i="3" s="1"/>
  <c r="O3852" i="3"/>
  <c r="P3852" i="3" s="1"/>
  <c r="T1927" i="2" s="1"/>
  <c r="U1927" i="2" s="1"/>
  <c r="O3853" i="3"/>
  <c r="P3853" i="3" s="1"/>
  <c r="O3854" i="3"/>
  <c r="P3854" i="3" s="1"/>
  <c r="O3855" i="3"/>
  <c r="P3855" i="3"/>
  <c r="Q3855" i="3" s="1"/>
  <c r="O3856" i="3"/>
  <c r="P3856" i="3" s="1"/>
  <c r="R3856" i="3"/>
  <c r="O3857" i="3"/>
  <c r="P3857" i="3" s="1"/>
  <c r="S3857" i="3" s="1"/>
  <c r="Q3857" i="3"/>
  <c r="R3857" i="3"/>
  <c r="O3858" i="3"/>
  <c r="P3858" i="3" s="1"/>
  <c r="Q3858" i="3" s="1"/>
  <c r="O3859" i="3"/>
  <c r="P3859" i="3" s="1"/>
  <c r="O3860" i="3"/>
  <c r="P3860" i="3" s="1"/>
  <c r="Q3860" i="3" s="1"/>
  <c r="O3861" i="3"/>
  <c r="P3861" i="3" s="1"/>
  <c r="O3862" i="3"/>
  <c r="P3862" i="3" s="1"/>
  <c r="O3863" i="3"/>
  <c r="P3863" i="3"/>
  <c r="S3863" i="3" s="1"/>
  <c r="W1933" i="2" s="1"/>
  <c r="O3864" i="3"/>
  <c r="P3864" i="3" s="1"/>
  <c r="O3865" i="3"/>
  <c r="P3865" i="3" s="1"/>
  <c r="O3866" i="3"/>
  <c r="P3866" i="3" s="1"/>
  <c r="S3866" i="3"/>
  <c r="O3867" i="3"/>
  <c r="P3867" i="3" s="1"/>
  <c r="O3868" i="3"/>
  <c r="O3869" i="3"/>
  <c r="P3869" i="3" s="1"/>
  <c r="O3870" i="3"/>
  <c r="P3870" i="3" s="1"/>
  <c r="Q3870" i="3"/>
  <c r="O3871" i="3"/>
  <c r="P3871" i="3" s="1"/>
  <c r="O3872" i="3"/>
  <c r="P3872" i="3" s="1"/>
  <c r="Q3872" i="3" s="1"/>
  <c r="S3872" i="3"/>
  <c r="O3873" i="3"/>
  <c r="P3873" i="3" s="1"/>
  <c r="R3873" i="3"/>
  <c r="O3874" i="3"/>
  <c r="P3874" i="3"/>
  <c r="O3875" i="3"/>
  <c r="P3875" i="3" s="1"/>
  <c r="O3876" i="3"/>
  <c r="P3876" i="3" s="1"/>
  <c r="O3877" i="3"/>
  <c r="P3877" i="3"/>
  <c r="S3877" i="3" s="1"/>
  <c r="W1942" i="2" s="1"/>
  <c r="O3878" i="3"/>
  <c r="P3878" i="3"/>
  <c r="Q3878" i="3" s="1"/>
  <c r="O3879" i="3"/>
  <c r="P3879" i="3" s="1"/>
  <c r="Q3879" i="3" s="1"/>
  <c r="O3880" i="3"/>
  <c r="P3880" i="3" s="1"/>
  <c r="R3880" i="3"/>
  <c r="V1945" i="2" s="1"/>
  <c r="O3881" i="3"/>
  <c r="P3881" i="3"/>
  <c r="S3881" i="3" s="1"/>
  <c r="Q3881" i="3"/>
  <c r="O3882" i="3"/>
  <c r="P3882" i="3"/>
  <c r="Q3882" i="3" s="1"/>
  <c r="O3883" i="3"/>
  <c r="P3883" i="3"/>
  <c r="S3883" i="3" s="1"/>
  <c r="W1948" i="2" s="1"/>
  <c r="O3884" i="3"/>
  <c r="P3884" i="3" s="1"/>
  <c r="Q3884" i="3"/>
  <c r="R3884" i="3"/>
  <c r="S3884" i="3"/>
  <c r="O3885" i="3"/>
  <c r="P3885" i="3" s="1"/>
  <c r="O3886" i="3"/>
  <c r="P3886" i="3" s="1"/>
  <c r="O3887" i="3"/>
  <c r="P3887" i="3" s="1"/>
  <c r="Q3887" i="3" s="1"/>
  <c r="O3888" i="3"/>
  <c r="P3888" i="3" s="1"/>
  <c r="O3889" i="3"/>
  <c r="P3889" i="3" s="1"/>
  <c r="O3890" i="3"/>
  <c r="P3890" i="3"/>
  <c r="O3891" i="3"/>
  <c r="P3891" i="3" s="1"/>
  <c r="O3892" i="3"/>
  <c r="P3892" i="3" s="1"/>
  <c r="O3893" i="3"/>
  <c r="P3893" i="3" s="1"/>
  <c r="O3894" i="3"/>
  <c r="P3894" i="3" s="1"/>
  <c r="O3895" i="3"/>
  <c r="P3895" i="3" s="1"/>
  <c r="Q3895" i="3" s="1"/>
  <c r="R3895" i="3"/>
  <c r="S3895" i="3"/>
  <c r="O3896" i="3"/>
  <c r="P3896" i="3" s="1"/>
  <c r="Q3896" i="3" s="1"/>
  <c r="R3896" i="3"/>
  <c r="S3896" i="3"/>
  <c r="O3897" i="3"/>
  <c r="P3897" i="3" s="1"/>
  <c r="O3898" i="3"/>
  <c r="P3898" i="3" s="1"/>
  <c r="O3899" i="3"/>
  <c r="P3899" i="3"/>
  <c r="O3900" i="3"/>
  <c r="P3900" i="3" s="1"/>
  <c r="O3901" i="3"/>
  <c r="P3901" i="3"/>
  <c r="Q3901" i="3" s="1"/>
  <c r="O3902" i="3"/>
  <c r="P3902" i="3" s="1"/>
  <c r="T1953" i="2" s="1"/>
  <c r="U1953" i="2" s="1"/>
  <c r="O3903" i="3"/>
  <c r="P3903" i="3" s="1"/>
  <c r="O3904" i="3"/>
  <c r="P3904" i="3" s="1"/>
  <c r="Q3904" i="3" s="1"/>
  <c r="S3904" i="3"/>
  <c r="O3905" i="3"/>
  <c r="P3905" i="3"/>
  <c r="O3906" i="3"/>
  <c r="P3906" i="3" s="1"/>
  <c r="R3906" i="3" s="1"/>
  <c r="Q3906" i="3"/>
  <c r="S3906" i="3"/>
  <c r="W1955" i="2" s="1"/>
  <c r="O3907" i="3"/>
  <c r="P3907" i="3"/>
  <c r="R3907" i="3" s="1"/>
  <c r="O3908" i="3"/>
  <c r="P3908" i="3"/>
  <c r="R3908" i="3" s="1"/>
  <c r="Q3908" i="3"/>
  <c r="S3908" i="3"/>
  <c r="O3909" i="3"/>
  <c r="P3909" i="3"/>
  <c r="S3909" i="3" s="1"/>
  <c r="O3910" i="3"/>
  <c r="P3910" i="3" s="1"/>
  <c r="S3910" i="3"/>
  <c r="O3911" i="3"/>
  <c r="P3911" i="3" s="1"/>
  <c r="Q3911" i="3" s="1"/>
  <c r="O3912" i="3"/>
  <c r="P3912" i="3" s="1"/>
  <c r="Q3912" i="3" s="1"/>
  <c r="O3913" i="3"/>
  <c r="P3913" i="3" s="1"/>
  <c r="O3914" i="3"/>
  <c r="P3914" i="3" s="1"/>
  <c r="Q3914" i="3" s="1"/>
  <c r="O3915" i="3"/>
  <c r="P3915" i="3"/>
  <c r="O3916" i="3"/>
  <c r="P3916" i="3"/>
  <c r="Q3916" i="3" s="1"/>
  <c r="O3917" i="3"/>
  <c r="P3917" i="3" s="1"/>
  <c r="O3918" i="3"/>
  <c r="P3918" i="3" s="1"/>
  <c r="S3918" i="3"/>
  <c r="O3919" i="3"/>
  <c r="P3919" i="3" s="1"/>
  <c r="R3919" i="3" s="1"/>
  <c r="V1964" i="2" s="1"/>
  <c r="O3920" i="3"/>
  <c r="P3920" i="3" s="1"/>
  <c r="Q3920" i="3" s="1"/>
  <c r="O3921" i="3"/>
  <c r="P3921" i="3" s="1"/>
  <c r="R3921" i="3" s="1"/>
  <c r="V1966" i="2" s="1"/>
  <c r="O3922" i="3"/>
  <c r="P3922" i="3" s="1"/>
  <c r="Q3922" i="3" s="1"/>
  <c r="R3922" i="3"/>
  <c r="O3923" i="3"/>
  <c r="P3923" i="3" s="1"/>
  <c r="S3923" i="3" s="1"/>
  <c r="W1968" i="2" s="1"/>
  <c r="O3924" i="3"/>
  <c r="P3924" i="3" s="1"/>
  <c r="O3925" i="3"/>
  <c r="P3925" i="3"/>
  <c r="R3925" i="3" s="1"/>
  <c r="O3926" i="3"/>
  <c r="P3926" i="3" s="1"/>
  <c r="Q3926" i="3" s="1"/>
  <c r="O3927" i="3"/>
  <c r="P3927" i="3"/>
  <c r="O3928" i="3"/>
  <c r="P3928" i="3" s="1"/>
  <c r="Q3928" i="3"/>
  <c r="O3929" i="3"/>
  <c r="P3929" i="3" s="1"/>
  <c r="O3930" i="3"/>
  <c r="P3930" i="3" s="1"/>
  <c r="S3930" i="3" s="1"/>
  <c r="O3931" i="3"/>
  <c r="P3931" i="3" s="1"/>
  <c r="S3931" i="3" s="1"/>
  <c r="O3932" i="3"/>
  <c r="P3932" i="3" s="1"/>
  <c r="R3932" i="3" s="1"/>
  <c r="O3933" i="3"/>
  <c r="P3933" i="3" s="1"/>
  <c r="O3934" i="3"/>
  <c r="P3934" i="3"/>
  <c r="O3935" i="3"/>
  <c r="P3935" i="3" s="1"/>
  <c r="Q3935" i="3" s="1"/>
  <c r="O3936" i="3"/>
  <c r="P3936" i="3" s="1"/>
  <c r="O3937" i="3"/>
  <c r="P3937" i="3" s="1"/>
  <c r="O3938" i="3"/>
  <c r="P3938" i="3" s="1"/>
  <c r="S3938" i="3" s="1"/>
  <c r="O3939" i="3"/>
  <c r="P3939" i="3" s="1"/>
  <c r="S3939" i="3"/>
  <c r="O3940" i="3"/>
  <c r="P3940" i="3" s="1"/>
  <c r="Q3940" i="3" s="1"/>
  <c r="O3941" i="3"/>
  <c r="P3941" i="3" s="1"/>
  <c r="O3942" i="3"/>
  <c r="P3942" i="3"/>
  <c r="Q3942" i="3"/>
  <c r="O3943" i="3"/>
  <c r="P3943" i="3" s="1"/>
  <c r="T1976" i="2" s="1"/>
  <c r="U1976" i="2" s="1"/>
  <c r="O3944" i="3"/>
  <c r="P3944" i="3" s="1"/>
  <c r="O3945" i="3"/>
  <c r="P3945" i="3" s="1"/>
  <c r="O3946" i="3"/>
  <c r="P3946" i="3" s="1"/>
  <c r="S3946" i="3" s="1"/>
  <c r="O3947" i="3"/>
  <c r="P3947" i="3" s="1"/>
  <c r="S3947" i="3"/>
  <c r="O3948" i="3"/>
  <c r="P3948" i="3" s="1"/>
  <c r="O3949" i="3"/>
  <c r="P3949" i="3"/>
  <c r="O3950" i="3"/>
  <c r="P3950" i="3"/>
  <c r="O3951" i="3"/>
  <c r="P3951" i="3" s="1"/>
  <c r="Q3951" i="3" s="1"/>
  <c r="O3952" i="3"/>
  <c r="P3952" i="3" s="1"/>
  <c r="O3953" i="3"/>
  <c r="P3953" i="3" s="1"/>
  <c r="T1983" i="2" s="1"/>
  <c r="U1983" i="2" s="1"/>
  <c r="O3954" i="3"/>
  <c r="P3954" i="3" s="1"/>
  <c r="S3954" i="3"/>
  <c r="O3955" i="3"/>
  <c r="P3955" i="3" s="1"/>
  <c r="O3956" i="3"/>
  <c r="P3956" i="3" s="1"/>
  <c r="Q3956" i="3" s="1"/>
  <c r="O3957" i="3"/>
  <c r="P3957" i="3"/>
  <c r="R3957" i="3" s="1"/>
  <c r="O3958" i="3"/>
  <c r="P3958" i="3" s="1"/>
  <c r="Q3958" i="3" s="1"/>
  <c r="O3959" i="3"/>
  <c r="P3959" i="3"/>
  <c r="O3960" i="3"/>
  <c r="P3960" i="3" s="1"/>
  <c r="Q3960" i="3" s="1"/>
  <c r="O3961" i="3"/>
  <c r="P3961" i="3" s="1"/>
  <c r="O3962" i="3"/>
  <c r="P3962" i="3" s="1"/>
  <c r="O3963" i="3"/>
  <c r="P3963" i="3" s="1"/>
  <c r="S3963" i="3" s="1"/>
  <c r="O3964" i="3"/>
  <c r="P3964" i="3" s="1"/>
  <c r="R3964" i="3" s="1"/>
  <c r="O3965" i="3"/>
  <c r="P3965" i="3"/>
  <c r="S3965" i="3" s="1"/>
  <c r="Q3965" i="3"/>
  <c r="O3966" i="3"/>
  <c r="P3966" i="3"/>
  <c r="O3967" i="3"/>
  <c r="P3967" i="3" s="1"/>
  <c r="Q3967" i="3" s="1"/>
  <c r="O3968" i="3"/>
  <c r="P3968" i="3" s="1"/>
  <c r="O3969" i="3"/>
  <c r="P3969" i="3" s="1"/>
  <c r="O3970" i="3"/>
  <c r="P3970" i="3" s="1"/>
  <c r="S3970" i="3"/>
  <c r="O3971" i="3"/>
  <c r="P3971" i="3" s="1"/>
  <c r="S3971" i="3" s="1"/>
  <c r="O3972" i="3"/>
  <c r="P3972" i="3" s="1"/>
  <c r="O3973" i="3"/>
  <c r="P3973" i="3"/>
  <c r="R3973" i="3" s="1"/>
  <c r="Q3973" i="3"/>
  <c r="O3974" i="3"/>
  <c r="P3974" i="3"/>
  <c r="Q3974" i="3" s="1"/>
  <c r="O3975" i="3"/>
  <c r="P3975" i="3" s="1"/>
  <c r="O3976" i="3"/>
  <c r="P3976" i="3" s="1"/>
  <c r="Q3976" i="3" s="1"/>
  <c r="O3977" i="3"/>
  <c r="P3977" i="3" s="1"/>
  <c r="O3978" i="3"/>
  <c r="P3978" i="3" s="1"/>
  <c r="O3979" i="3"/>
  <c r="P3979" i="3" s="1"/>
  <c r="O3980" i="3"/>
  <c r="P3980" i="3"/>
  <c r="R3980" i="3" s="1"/>
  <c r="V1993" i="2" s="1"/>
  <c r="O3981" i="3"/>
  <c r="P3981" i="3"/>
  <c r="Q3981" i="3"/>
  <c r="O3982" i="3"/>
  <c r="P3982" i="3" s="1"/>
  <c r="S3982" i="3" s="1"/>
  <c r="O3983" i="3"/>
  <c r="P3983" i="3" s="1"/>
  <c r="R3983" i="3"/>
  <c r="O3984" i="3"/>
  <c r="P3984" i="3" s="1"/>
  <c r="O3985" i="3"/>
  <c r="P3985" i="3"/>
  <c r="O3986" i="3"/>
  <c r="P3986" i="3"/>
  <c r="S3986" i="3" s="1"/>
  <c r="W1999" i="2" s="1"/>
  <c r="O3987" i="3"/>
  <c r="P3987" i="3" s="1"/>
  <c r="O3988" i="3"/>
  <c r="P3988" i="3"/>
  <c r="O3989" i="3"/>
  <c r="P3989" i="3" s="1"/>
  <c r="O3990" i="3"/>
  <c r="P3990" i="3" s="1"/>
  <c r="S3990" i="3" s="1"/>
  <c r="O3991" i="3"/>
  <c r="P3991" i="3" s="1"/>
  <c r="R3991" i="3" s="1"/>
  <c r="O3992" i="3"/>
  <c r="P3992" i="3"/>
  <c r="R3992" i="3"/>
  <c r="O3993" i="3"/>
  <c r="P3993" i="3"/>
  <c r="O3994" i="3"/>
  <c r="P3994" i="3" s="1"/>
  <c r="O3995" i="3"/>
  <c r="P3995" i="3" s="1"/>
  <c r="Q3995" i="3" s="1"/>
  <c r="R3995" i="3"/>
  <c r="O3996" i="3"/>
  <c r="P3996" i="3" s="1"/>
  <c r="R3996" i="3" s="1"/>
  <c r="O3997" i="3"/>
  <c r="P3997" i="3" s="1"/>
  <c r="O3998" i="3"/>
  <c r="P3998" i="3" s="1"/>
  <c r="S3998" i="3" s="1"/>
  <c r="W2005" i="2" s="1"/>
  <c r="O3999" i="3"/>
  <c r="P3999" i="3" s="1"/>
  <c r="R3999" i="3"/>
  <c r="O4000" i="3"/>
  <c r="P4000" i="3"/>
  <c r="S4000" i="3" s="1"/>
  <c r="R4000" i="3"/>
  <c r="V2007" i="2" s="1"/>
  <c r="O4001" i="3"/>
  <c r="P4001" i="3"/>
  <c r="O4002" i="3"/>
  <c r="P4002" i="3"/>
  <c r="O4003" i="3"/>
  <c r="P4003" i="3" s="1"/>
  <c r="Q4003" i="3" s="1"/>
  <c r="O4004" i="3"/>
  <c r="P4004" i="3" s="1"/>
  <c r="O4005" i="3"/>
  <c r="P4005" i="3"/>
  <c r="Q4005" i="3" s="1"/>
  <c r="O4006" i="3"/>
  <c r="P4006" i="3" s="1"/>
  <c r="S4006" i="3"/>
  <c r="O4007" i="3"/>
  <c r="P4007" i="3" s="1"/>
  <c r="R4007" i="3" s="1"/>
  <c r="V2011" i="2" s="1"/>
  <c r="O4008" i="3"/>
  <c r="P4008" i="3" s="1"/>
  <c r="O4009" i="3"/>
  <c r="P4009" i="3"/>
  <c r="O4010" i="3"/>
  <c r="P4010" i="3" s="1"/>
  <c r="O4011" i="3"/>
  <c r="P4011" i="3" s="1"/>
  <c r="O4012" i="3"/>
  <c r="P4012" i="3" s="1"/>
  <c r="O4013" i="3"/>
  <c r="P4013" i="3"/>
  <c r="Q4013" i="3"/>
  <c r="O4014" i="3"/>
  <c r="P4014" i="3" s="1"/>
  <c r="S4014" i="3" s="1"/>
  <c r="O4015" i="3"/>
  <c r="P4015" i="3" s="1"/>
  <c r="R4015" i="3"/>
  <c r="O4016" i="3"/>
  <c r="P4016" i="3" s="1"/>
  <c r="O4017" i="3"/>
  <c r="P4017" i="3"/>
  <c r="O4018" i="3"/>
  <c r="P4018" i="3"/>
  <c r="S4018" i="3"/>
  <c r="O4019" i="3"/>
  <c r="P4019" i="3" s="1"/>
  <c r="O4020" i="3"/>
  <c r="P4020" i="3"/>
  <c r="O4021" i="3"/>
  <c r="P4021" i="3" s="1"/>
  <c r="Q4021" i="3" s="1"/>
  <c r="O4022" i="3"/>
  <c r="P4022" i="3" s="1"/>
  <c r="S4022" i="3" s="1"/>
  <c r="O4023" i="3"/>
  <c r="P4023" i="3" s="1"/>
  <c r="R4023" i="3" s="1"/>
  <c r="O4024" i="3"/>
  <c r="P4024" i="3"/>
  <c r="R4024" i="3" s="1"/>
  <c r="O4025" i="3"/>
  <c r="P4025" i="3"/>
  <c r="T2018" i="2" s="1"/>
  <c r="U2018" i="2" s="1"/>
  <c r="O4026" i="3"/>
  <c r="P4026" i="3" s="1"/>
  <c r="O4027" i="3"/>
  <c r="P4027" i="3" s="1"/>
  <c r="Q4027" i="3" s="1"/>
  <c r="R4027" i="3"/>
  <c r="O4028" i="3"/>
  <c r="P4028" i="3" s="1"/>
  <c r="R4028" i="3" s="1"/>
  <c r="Q4028" i="3"/>
  <c r="O4029" i="3"/>
  <c r="P4029" i="3" s="1"/>
  <c r="Q4029" i="3" s="1"/>
  <c r="O4030" i="3"/>
  <c r="P4030" i="3" s="1"/>
  <c r="S4030" i="3" s="1"/>
  <c r="O4031" i="3"/>
  <c r="P4031" i="3" s="1"/>
  <c r="R4031" i="3"/>
  <c r="O4032" i="3"/>
  <c r="P4032" i="3"/>
  <c r="S4032" i="3" s="1"/>
  <c r="Q4032" i="3"/>
  <c r="R4032" i="3"/>
  <c r="O4033" i="3"/>
  <c r="P4033" i="3"/>
  <c r="O4034" i="3"/>
  <c r="P4034" i="3"/>
  <c r="O4035" i="3"/>
  <c r="P4035" i="3" s="1"/>
  <c r="Q4035" i="3" s="1"/>
  <c r="O4036" i="3"/>
  <c r="P4036" i="3"/>
  <c r="R4036" i="3" s="1"/>
  <c r="O4037" i="3"/>
  <c r="P4037" i="3"/>
  <c r="Q4037" i="3" s="1"/>
  <c r="O4038" i="3"/>
  <c r="P4038" i="3" s="1"/>
  <c r="S4038" i="3"/>
  <c r="O4039" i="3"/>
  <c r="P4039" i="3" s="1"/>
  <c r="R4039" i="3" s="1"/>
  <c r="V2023" i="2" s="1"/>
  <c r="O4040" i="3"/>
  <c r="P4040" i="3"/>
  <c r="Q4040" i="3" s="1"/>
  <c r="O4041" i="3"/>
  <c r="P4041" i="3"/>
  <c r="O4042" i="3"/>
  <c r="P4042" i="3" s="1"/>
  <c r="O4043" i="3"/>
  <c r="P4043" i="3" s="1"/>
  <c r="O4044" i="3"/>
  <c r="P4044" i="3"/>
  <c r="R4044" i="3" s="1"/>
  <c r="Q4044" i="3"/>
  <c r="O4045" i="3"/>
  <c r="P4045" i="3"/>
  <c r="Q4045" i="3"/>
  <c r="O4046" i="3"/>
  <c r="P4046" i="3" s="1"/>
  <c r="S4046" i="3" s="1"/>
  <c r="O4047" i="3"/>
  <c r="P4047" i="3" s="1"/>
  <c r="R4047" i="3"/>
  <c r="O4048" i="3"/>
  <c r="P4048" i="3"/>
  <c r="O4049" i="3"/>
  <c r="P4049" i="3"/>
  <c r="O4050" i="3"/>
  <c r="P4050" i="3"/>
  <c r="S4050" i="3"/>
  <c r="O4051" i="3"/>
  <c r="P4051" i="3" s="1"/>
  <c r="O4052" i="3"/>
  <c r="P4052" i="3"/>
  <c r="O4053" i="3"/>
  <c r="P4053" i="3" s="1"/>
  <c r="O4054" i="3"/>
  <c r="P4054" i="3" s="1"/>
  <c r="S4054" i="3" s="1"/>
  <c r="W2035" i="2" s="1"/>
  <c r="O4055" i="3"/>
  <c r="P4055" i="3" s="1"/>
  <c r="R4055" i="3" s="1"/>
  <c r="O4056" i="3"/>
  <c r="P4056" i="3"/>
  <c r="R4056" i="3"/>
  <c r="O4057" i="3"/>
  <c r="P4057" i="3" s="1"/>
  <c r="O4058" i="3"/>
  <c r="P4058" i="3" s="1"/>
  <c r="O4059" i="3"/>
  <c r="P4059" i="3" s="1"/>
  <c r="Q4059" i="3" s="1"/>
  <c r="R4059" i="3"/>
  <c r="O4060" i="3"/>
  <c r="P4060" i="3" s="1"/>
  <c r="R4060" i="3" s="1"/>
  <c r="O4061" i="3"/>
  <c r="P4061" i="3"/>
  <c r="Q4061" i="3" s="1"/>
  <c r="O4062" i="3"/>
  <c r="P4062" i="3" s="1"/>
  <c r="S4062" i="3" s="1"/>
  <c r="O4063" i="3"/>
  <c r="P4063" i="3" s="1"/>
  <c r="R4063" i="3"/>
  <c r="V2038" i="2" s="1"/>
  <c r="O4064" i="3"/>
  <c r="P4064" i="3"/>
  <c r="S4064" i="3" s="1"/>
  <c r="R4064" i="3"/>
  <c r="O4065" i="3"/>
  <c r="P4065" i="3"/>
  <c r="O4066" i="3"/>
  <c r="P4066" i="3"/>
  <c r="O4067" i="3"/>
  <c r="P4067" i="3" s="1"/>
  <c r="Q4067" i="3" s="1"/>
  <c r="O4068" i="3"/>
  <c r="P4068" i="3" s="1"/>
  <c r="O4069" i="3"/>
  <c r="P4069" i="3"/>
  <c r="Q4069" i="3" s="1"/>
  <c r="O4070" i="3"/>
  <c r="P4070" i="3" s="1"/>
  <c r="S4070" i="3"/>
  <c r="W2040" i="2" s="1"/>
  <c r="O4071" i="3"/>
  <c r="P4071" i="3" s="1"/>
  <c r="S4071" i="3" s="1"/>
  <c r="O4072" i="3"/>
  <c r="P4072" i="3" s="1"/>
  <c r="O4073" i="3"/>
  <c r="P4073" i="3"/>
  <c r="O4074" i="3"/>
  <c r="P4074" i="3" s="1"/>
  <c r="Q4074" i="3" s="1"/>
  <c r="R4074" i="3"/>
  <c r="O4075" i="3"/>
  <c r="P4075" i="3" s="1"/>
  <c r="Q4075" i="3" s="1"/>
  <c r="O4076" i="3"/>
  <c r="P4076" i="3" s="1"/>
  <c r="Q4076" i="3" s="1"/>
  <c r="O4077" i="3"/>
  <c r="P4077" i="3"/>
  <c r="O4078" i="3"/>
  <c r="P4078" i="3" s="1"/>
  <c r="S4078" i="3" s="1"/>
  <c r="O4079" i="3"/>
  <c r="P4079" i="3" s="1"/>
  <c r="O4080" i="3"/>
  <c r="P4080" i="3"/>
  <c r="R4080" i="3"/>
  <c r="O4081" i="3"/>
  <c r="P4081" i="3" s="1"/>
  <c r="O4082" i="3"/>
  <c r="P4082" i="3" s="1"/>
  <c r="O4083" i="3"/>
  <c r="P4083" i="3" s="1"/>
  <c r="Q4083" i="3" s="1"/>
  <c r="R4083" i="3"/>
  <c r="S4083" i="3"/>
  <c r="O4084" i="3"/>
  <c r="P4084" i="3"/>
  <c r="Q4084" i="3"/>
  <c r="O4085" i="3"/>
  <c r="P4085" i="3" s="1"/>
  <c r="R4085" i="3" s="1"/>
  <c r="O4086" i="3"/>
  <c r="P4086" i="3" s="1"/>
  <c r="Q4086" i="3" s="1"/>
  <c r="O4087" i="3"/>
  <c r="P4087" i="3" s="1"/>
  <c r="O4088" i="3"/>
  <c r="P4088" i="3" s="1"/>
  <c r="S4088" i="3" s="1"/>
  <c r="O4089" i="3"/>
  <c r="P4089" i="3" s="1"/>
  <c r="T2053" i="2" s="1"/>
  <c r="U2053" i="2" s="1"/>
  <c r="O4090" i="3"/>
  <c r="P4090" i="3" s="1"/>
  <c r="O4091" i="3"/>
  <c r="P4091" i="3" s="1"/>
  <c r="Q4091" i="3"/>
  <c r="R4091" i="3"/>
  <c r="S4091" i="3"/>
  <c r="O4092" i="3"/>
  <c r="P4092" i="3"/>
  <c r="Q4092" i="3" s="1"/>
  <c r="O4093" i="3"/>
  <c r="P4093" i="3" s="1"/>
  <c r="S4093" i="3"/>
  <c r="O4094" i="3"/>
  <c r="P4094" i="3" s="1"/>
  <c r="Q4094" i="3" s="1"/>
  <c r="R4094" i="3"/>
  <c r="O4095" i="3"/>
  <c r="P4095" i="3" s="1"/>
  <c r="S4095" i="3" s="1"/>
  <c r="Q4095" i="3"/>
  <c r="O4096" i="3"/>
  <c r="P4096" i="3" s="1"/>
  <c r="O4097" i="3"/>
  <c r="P4097" i="3"/>
  <c r="S4097" i="3"/>
  <c r="O4098" i="3"/>
  <c r="P4098" i="3" s="1"/>
  <c r="Q4098" i="3" s="1"/>
  <c r="O4099" i="3"/>
  <c r="P4099" i="3" s="1"/>
  <c r="Q4099" i="3" s="1"/>
  <c r="S4099" i="3"/>
  <c r="O4100" i="3"/>
  <c r="P4100" i="3"/>
  <c r="Q4100" i="3"/>
  <c r="O4101" i="3"/>
  <c r="P4101" i="3" s="1"/>
  <c r="R4101" i="3" s="1"/>
  <c r="O4102" i="3"/>
  <c r="P4102" i="3" s="1"/>
  <c r="Q4102" i="3" s="1"/>
  <c r="O4103" i="3"/>
  <c r="P4103" i="3" s="1"/>
  <c r="O4104" i="3"/>
  <c r="P4104" i="3" s="1"/>
  <c r="O4105" i="3"/>
  <c r="P4105" i="3"/>
  <c r="O4106" i="3"/>
  <c r="P4106" i="3" s="1"/>
  <c r="O4107" i="3"/>
  <c r="P4107" i="3" s="1"/>
  <c r="S4107" i="3" s="1"/>
  <c r="Q4107" i="3"/>
  <c r="R4107" i="3"/>
  <c r="O4108" i="3"/>
  <c r="P4108" i="3"/>
  <c r="Q4108" i="3"/>
  <c r="O4109" i="3"/>
  <c r="P4109" i="3" s="1"/>
  <c r="O4110" i="3"/>
  <c r="P4110" i="3" s="1"/>
  <c r="Q4110" i="3" s="1"/>
  <c r="O4111" i="3"/>
  <c r="P4111" i="3" s="1"/>
  <c r="O4112" i="3"/>
  <c r="P4112" i="3"/>
  <c r="O4113" i="3"/>
  <c r="P4113" i="3" s="1"/>
  <c r="S4113" i="3"/>
  <c r="W2061" i="2" s="1"/>
  <c r="O4114" i="3"/>
  <c r="P4114" i="3"/>
  <c r="O4115" i="3"/>
  <c r="P4115" i="3" s="1"/>
  <c r="Q4115" i="3" s="1"/>
  <c r="S4115" i="3"/>
  <c r="O4116" i="3"/>
  <c r="P4116" i="3" s="1"/>
  <c r="Q4116" i="3" s="1"/>
  <c r="O4117" i="3"/>
  <c r="P4117" i="3" s="1"/>
  <c r="O4118" i="3"/>
  <c r="P4118" i="3" s="1"/>
  <c r="Q4118" i="3" s="1"/>
  <c r="O4119" i="3"/>
  <c r="O4120" i="3"/>
  <c r="S2068" i="2" s="1"/>
  <c r="P4120" i="3"/>
  <c r="Q4120" i="3"/>
  <c r="O4121" i="3"/>
  <c r="S2069" i="2" s="1"/>
  <c r="P4121" i="3"/>
  <c r="T2069" i="2" s="1"/>
  <c r="U2069" i="2" s="1"/>
  <c r="O4122" i="3"/>
  <c r="O4123" i="3"/>
  <c r="P4123" i="3" s="1"/>
  <c r="O4124" i="3"/>
  <c r="O4125" i="3"/>
  <c r="O4126" i="3"/>
  <c r="P4126" i="3" s="1"/>
  <c r="Q4126" i="3" s="1"/>
  <c r="O4127" i="3"/>
  <c r="O4128" i="3"/>
  <c r="P4128" i="3" s="1"/>
  <c r="O4129" i="3"/>
  <c r="S2074" i="2" s="1"/>
  <c r="O4130" i="3"/>
  <c r="P4130" i="3"/>
  <c r="Q4130" i="3" s="1"/>
  <c r="R4130" i="3"/>
  <c r="O4131" i="3"/>
  <c r="P4131" i="3" s="1"/>
  <c r="O4132" i="3"/>
  <c r="P4132" i="3"/>
  <c r="Q4132" i="3" s="1"/>
  <c r="O4133" i="3"/>
  <c r="P4133" i="3" s="1"/>
  <c r="O4134" i="3"/>
  <c r="P4134" i="3" s="1"/>
  <c r="Q4134" i="3" s="1"/>
  <c r="R4134" i="3"/>
  <c r="S4134" i="3"/>
  <c r="O4135" i="3"/>
  <c r="P4135" i="3" s="1"/>
  <c r="O4136" i="3"/>
  <c r="P4136" i="3"/>
  <c r="O4137" i="3"/>
  <c r="P4137" i="3" s="1"/>
  <c r="O4138" i="3"/>
  <c r="P4138" i="3" s="1"/>
  <c r="O4139" i="3"/>
  <c r="P4139" i="3" s="1"/>
  <c r="Q4139" i="3" s="1"/>
  <c r="S4139" i="3"/>
  <c r="N1583" i="2"/>
  <c r="O1583" i="2"/>
  <c r="R1583" i="2" s="1"/>
  <c r="P1583" i="2"/>
  <c r="Q1583" i="2"/>
  <c r="X1583" i="2"/>
  <c r="Y1583" i="2"/>
  <c r="Z1583" i="2"/>
  <c r="AA1583" i="2"/>
  <c r="N1584" i="2"/>
  <c r="O1584" i="2"/>
  <c r="R1584" i="2" s="1"/>
  <c r="P1584" i="2"/>
  <c r="Q1584" i="2"/>
  <c r="X1584" i="2"/>
  <c r="Y1584" i="2"/>
  <c r="Z1584" i="2"/>
  <c r="AA1584" i="2"/>
  <c r="N1585" i="2"/>
  <c r="O1585" i="2"/>
  <c r="R1585" i="2" s="1"/>
  <c r="P1585" i="2"/>
  <c r="Q1585" i="2"/>
  <c r="X1585" i="2"/>
  <c r="Y1585" i="2"/>
  <c r="Z1585" i="2"/>
  <c r="AA1585" i="2"/>
  <c r="N1586" i="2"/>
  <c r="O1586" i="2"/>
  <c r="R1586" i="2" s="1"/>
  <c r="P1586" i="2"/>
  <c r="Q1586" i="2"/>
  <c r="X1586" i="2"/>
  <c r="Y1586" i="2"/>
  <c r="Z1586" i="2"/>
  <c r="AA1586" i="2"/>
  <c r="N1587" i="2"/>
  <c r="O1587" i="2"/>
  <c r="R1587" i="2" s="1"/>
  <c r="P1587" i="2"/>
  <c r="Q1587" i="2"/>
  <c r="X1587" i="2"/>
  <c r="Y1587" i="2"/>
  <c r="Z1587" i="2"/>
  <c r="AA1587" i="2"/>
  <c r="N1588" i="2"/>
  <c r="O1588" i="2"/>
  <c r="R1588" i="2" s="1"/>
  <c r="P1588" i="2"/>
  <c r="Q1588" i="2"/>
  <c r="X1588" i="2"/>
  <c r="Y1588" i="2"/>
  <c r="Z1588" i="2"/>
  <c r="AA1588" i="2"/>
  <c r="N1589" i="2"/>
  <c r="O1589" i="2"/>
  <c r="R1589" i="2" s="1"/>
  <c r="P1589" i="2"/>
  <c r="Q1589" i="2"/>
  <c r="X1589" i="2"/>
  <c r="Y1589" i="2"/>
  <c r="Z1589" i="2"/>
  <c r="AA1589" i="2"/>
  <c r="N1590" i="2"/>
  <c r="O1590" i="2"/>
  <c r="R1590" i="2" s="1"/>
  <c r="P1590" i="2"/>
  <c r="Q1590" i="2"/>
  <c r="X1590" i="2"/>
  <c r="Y1590" i="2"/>
  <c r="Z1590" i="2"/>
  <c r="AA1590" i="2"/>
  <c r="N1591" i="2"/>
  <c r="O1591" i="2"/>
  <c r="R1591" i="2" s="1"/>
  <c r="P1591" i="2"/>
  <c r="Q1591" i="2"/>
  <c r="X1591" i="2"/>
  <c r="Y1591" i="2"/>
  <c r="Z1591" i="2"/>
  <c r="AA1591" i="2"/>
  <c r="N1592" i="2"/>
  <c r="O1592" i="2"/>
  <c r="R1592" i="2" s="1"/>
  <c r="P1592" i="2"/>
  <c r="Q1592" i="2"/>
  <c r="X1592" i="2"/>
  <c r="Y1592" i="2"/>
  <c r="Z1592" i="2"/>
  <c r="AA1592" i="2"/>
  <c r="N1593" i="2"/>
  <c r="O1593" i="2"/>
  <c r="R1593" i="2" s="1"/>
  <c r="P1593" i="2"/>
  <c r="Q1593" i="2"/>
  <c r="X1593" i="2"/>
  <c r="Y1593" i="2"/>
  <c r="Z1593" i="2"/>
  <c r="AA1593" i="2"/>
  <c r="N1594" i="2"/>
  <c r="O1594" i="2"/>
  <c r="R1594" i="2" s="1"/>
  <c r="P1594" i="2"/>
  <c r="Q1594" i="2"/>
  <c r="X1594" i="2"/>
  <c r="Y1594" i="2"/>
  <c r="Z1594" i="2"/>
  <c r="AA1594" i="2"/>
  <c r="N1595" i="2"/>
  <c r="O1595" i="2"/>
  <c r="R1595" i="2" s="1"/>
  <c r="P1595" i="2"/>
  <c r="Q1595" i="2"/>
  <c r="X1595" i="2"/>
  <c r="Y1595" i="2"/>
  <c r="Z1595" i="2"/>
  <c r="AA1595" i="2"/>
  <c r="N1596" i="2"/>
  <c r="O1596" i="2"/>
  <c r="R1596" i="2" s="1"/>
  <c r="P1596" i="2"/>
  <c r="Q1596" i="2"/>
  <c r="X1596" i="2"/>
  <c r="Y1596" i="2"/>
  <c r="Z1596" i="2"/>
  <c r="AA1596" i="2"/>
  <c r="N1597" i="2"/>
  <c r="O1597" i="2"/>
  <c r="R1597" i="2" s="1"/>
  <c r="P1597" i="2"/>
  <c r="Q1597" i="2"/>
  <c r="X1597" i="2"/>
  <c r="Y1597" i="2"/>
  <c r="Z1597" i="2"/>
  <c r="AA1597" i="2"/>
  <c r="N1598" i="2"/>
  <c r="O1598" i="2"/>
  <c r="R1598" i="2" s="1"/>
  <c r="P1598" i="2"/>
  <c r="Q1598" i="2"/>
  <c r="X1598" i="2"/>
  <c r="Y1598" i="2"/>
  <c r="Z1598" i="2"/>
  <c r="AA1598" i="2"/>
  <c r="N1599" i="2"/>
  <c r="O1599" i="2"/>
  <c r="R1599" i="2" s="1"/>
  <c r="P1599" i="2"/>
  <c r="Q1599" i="2"/>
  <c r="S1599" i="2"/>
  <c r="X1599" i="2"/>
  <c r="Y1599" i="2"/>
  <c r="Z1599" i="2"/>
  <c r="AA1599" i="2"/>
  <c r="N1600" i="2"/>
  <c r="O1600" i="2"/>
  <c r="R1600" i="2" s="1"/>
  <c r="P1600" i="2"/>
  <c r="Q1600" i="2"/>
  <c r="S1600" i="2"/>
  <c r="T1600" i="2"/>
  <c r="U1600" i="2" s="1"/>
  <c r="X1600" i="2"/>
  <c r="Y1600" i="2"/>
  <c r="Z1600" i="2"/>
  <c r="AA1600" i="2"/>
  <c r="N1601" i="2"/>
  <c r="O1601" i="2"/>
  <c r="R1601" i="2" s="1"/>
  <c r="P1601" i="2"/>
  <c r="Q1601" i="2"/>
  <c r="S1601" i="2"/>
  <c r="T1601" i="2"/>
  <c r="U1601" i="2" s="1"/>
  <c r="X1601" i="2"/>
  <c r="Y1601" i="2"/>
  <c r="Z1601" i="2"/>
  <c r="AA1601" i="2"/>
  <c r="N1602" i="2"/>
  <c r="O1602" i="2"/>
  <c r="R1602" i="2" s="1"/>
  <c r="P1602" i="2"/>
  <c r="Q1602" i="2"/>
  <c r="S1602" i="2"/>
  <c r="T1602" i="2"/>
  <c r="U1602" i="2" s="1"/>
  <c r="V1602" i="2"/>
  <c r="X1602" i="2"/>
  <c r="Y1602" i="2"/>
  <c r="Z1602" i="2"/>
  <c r="AA1602" i="2"/>
  <c r="N1603" i="2"/>
  <c r="O1603" i="2"/>
  <c r="R1603" i="2" s="1"/>
  <c r="P1603" i="2"/>
  <c r="Q1603" i="2"/>
  <c r="S1603" i="2"/>
  <c r="T1603" i="2"/>
  <c r="U1603" i="2" s="1"/>
  <c r="X1603" i="2"/>
  <c r="Y1603" i="2"/>
  <c r="Z1603" i="2"/>
  <c r="AA1603" i="2"/>
  <c r="N1604" i="2"/>
  <c r="O1604" i="2"/>
  <c r="R1604" i="2" s="1"/>
  <c r="P1604" i="2"/>
  <c r="Q1604" i="2"/>
  <c r="S1604" i="2"/>
  <c r="T1604" i="2"/>
  <c r="U1604" i="2" s="1"/>
  <c r="W1604" i="2"/>
  <c r="X1604" i="2"/>
  <c r="Y1604" i="2"/>
  <c r="Z1604" i="2"/>
  <c r="AA1604" i="2"/>
  <c r="N1605" i="2"/>
  <c r="O1605" i="2"/>
  <c r="R1605" i="2" s="1"/>
  <c r="P1605" i="2"/>
  <c r="Q1605" i="2"/>
  <c r="S1605" i="2"/>
  <c r="T1605" i="2"/>
  <c r="U1605" i="2" s="1"/>
  <c r="X1605" i="2"/>
  <c r="Y1605" i="2"/>
  <c r="Z1605" i="2"/>
  <c r="AA1605" i="2"/>
  <c r="N1606" i="2"/>
  <c r="O1606" i="2"/>
  <c r="R1606" i="2" s="1"/>
  <c r="P1606" i="2"/>
  <c r="Q1606" i="2"/>
  <c r="S1606" i="2"/>
  <c r="T1606" i="2"/>
  <c r="U1606" i="2" s="1"/>
  <c r="V1606" i="2"/>
  <c r="X1606" i="2"/>
  <c r="Y1606" i="2"/>
  <c r="Z1606" i="2"/>
  <c r="AA1606" i="2"/>
  <c r="N1607" i="2"/>
  <c r="O1607" i="2"/>
  <c r="R1607" i="2" s="1"/>
  <c r="P1607" i="2"/>
  <c r="Q1607" i="2"/>
  <c r="S1607" i="2"/>
  <c r="T1607" i="2"/>
  <c r="U1607" i="2" s="1"/>
  <c r="X1607" i="2"/>
  <c r="Y1607" i="2"/>
  <c r="Z1607" i="2"/>
  <c r="AA1607" i="2"/>
  <c r="N1608" i="2"/>
  <c r="O1608" i="2"/>
  <c r="R1608" i="2" s="1"/>
  <c r="P1608" i="2"/>
  <c r="Q1608" i="2"/>
  <c r="S1608" i="2"/>
  <c r="T1608" i="2"/>
  <c r="U1608" i="2" s="1"/>
  <c r="X1608" i="2"/>
  <c r="Y1608" i="2"/>
  <c r="Z1608" i="2"/>
  <c r="AA1608" i="2"/>
  <c r="N1609" i="2"/>
  <c r="O1609" i="2"/>
  <c r="R1609" i="2" s="1"/>
  <c r="P1609" i="2"/>
  <c r="Q1609" i="2"/>
  <c r="X1609" i="2"/>
  <c r="Y1609" i="2"/>
  <c r="Z1609" i="2"/>
  <c r="AA1609" i="2"/>
  <c r="N1610" i="2"/>
  <c r="O1610" i="2"/>
  <c r="R1610" i="2" s="1"/>
  <c r="P1610" i="2"/>
  <c r="Q1610" i="2"/>
  <c r="S1610" i="2"/>
  <c r="T1610" i="2"/>
  <c r="U1610" i="2" s="1"/>
  <c r="X1610" i="2"/>
  <c r="Y1610" i="2"/>
  <c r="Z1610" i="2"/>
  <c r="AA1610" i="2"/>
  <c r="N1611" i="2"/>
  <c r="O1611" i="2"/>
  <c r="R1611" i="2" s="1"/>
  <c r="P1611" i="2"/>
  <c r="Q1611" i="2"/>
  <c r="S1611" i="2"/>
  <c r="T1611" i="2"/>
  <c r="U1611" i="2" s="1"/>
  <c r="X1611" i="2"/>
  <c r="Y1611" i="2"/>
  <c r="Z1611" i="2"/>
  <c r="AA1611" i="2"/>
  <c r="N1612" i="2"/>
  <c r="O1612" i="2"/>
  <c r="R1612" i="2" s="1"/>
  <c r="P1612" i="2"/>
  <c r="Q1612" i="2"/>
  <c r="S1612" i="2"/>
  <c r="X1612" i="2"/>
  <c r="Y1612" i="2"/>
  <c r="Z1612" i="2"/>
  <c r="AA1612" i="2"/>
  <c r="N1613" i="2"/>
  <c r="O1613" i="2"/>
  <c r="R1613" i="2" s="1"/>
  <c r="P1613" i="2"/>
  <c r="Q1613" i="2"/>
  <c r="S1613" i="2"/>
  <c r="T1613" i="2"/>
  <c r="U1613" i="2" s="1"/>
  <c r="X1613" i="2"/>
  <c r="Y1613" i="2"/>
  <c r="Z1613" i="2"/>
  <c r="AA1613" i="2"/>
  <c r="N1614" i="2"/>
  <c r="O1614" i="2"/>
  <c r="R1614" i="2" s="1"/>
  <c r="P1614" i="2"/>
  <c r="Q1614" i="2"/>
  <c r="S1614" i="2"/>
  <c r="T1614" i="2"/>
  <c r="U1614" i="2" s="1"/>
  <c r="X1614" i="2"/>
  <c r="Y1614" i="2"/>
  <c r="Z1614" i="2"/>
  <c r="AA1614" i="2"/>
  <c r="N1615" i="2"/>
  <c r="O1615" i="2"/>
  <c r="R1615" i="2" s="1"/>
  <c r="P1615" i="2"/>
  <c r="Q1615" i="2"/>
  <c r="S1615" i="2"/>
  <c r="T1615" i="2"/>
  <c r="U1615" i="2" s="1"/>
  <c r="X1615" i="2"/>
  <c r="Y1615" i="2"/>
  <c r="Z1615" i="2"/>
  <c r="AA1615" i="2"/>
  <c r="N1616" i="2"/>
  <c r="O1616" i="2"/>
  <c r="R1616" i="2" s="1"/>
  <c r="P1616" i="2"/>
  <c r="Q1616" i="2"/>
  <c r="S1616" i="2"/>
  <c r="T1616" i="2"/>
  <c r="U1616" i="2" s="1"/>
  <c r="X1616" i="2"/>
  <c r="Y1616" i="2"/>
  <c r="Z1616" i="2"/>
  <c r="AA1616" i="2"/>
  <c r="N1617" i="2"/>
  <c r="O1617" i="2"/>
  <c r="R1617" i="2" s="1"/>
  <c r="P1617" i="2"/>
  <c r="Q1617" i="2"/>
  <c r="S1617" i="2"/>
  <c r="X1617" i="2"/>
  <c r="Y1617" i="2"/>
  <c r="Z1617" i="2"/>
  <c r="AA1617" i="2"/>
  <c r="N1618" i="2"/>
  <c r="O1618" i="2"/>
  <c r="R1618" i="2" s="1"/>
  <c r="P1618" i="2"/>
  <c r="Q1618" i="2"/>
  <c r="X1618" i="2"/>
  <c r="Y1618" i="2"/>
  <c r="Z1618" i="2"/>
  <c r="AA1618" i="2"/>
  <c r="N1619" i="2"/>
  <c r="O1619" i="2"/>
  <c r="R1619" i="2" s="1"/>
  <c r="P1619" i="2"/>
  <c r="Q1619" i="2"/>
  <c r="S1619" i="2"/>
  <c r="T1619" i="2"/>
  <c r="U1619" i="2" s="1"/>
  <c r="X1619" i="2"/>
  <c r="Y1619" i="2"/>
  <c r="Z1619" i="2"/>
  <c r="AA1619" i="2"/>
  <c r="N1620" i="2"/>
  <c r="O1620" i="2"/>
  <c r="R1620" i="2" s="1"/>
  <c r="P1620" i="2"/>
  <c r="Q1620" i="2"/>
  <c r="S1620" i="2"/>
  <c r="T1620" i="2"/>
  <c r="U1620" i="2" s="1"/>
  <c r="V1620" i="2"/>
  <c r="X1620" i="2"/>
  <c r="Y1620" i="2"/>
  <c r="Z1620" i="2"/>
  <c r="AA1620" i="2"/>
  <c r="N1621" i="2"/>
  <c r="O1621" i="2"/>
  <c r="R1621" i="2" s="1"/>
  <c r="P1621" i="2"/>
  <c r="Q1621" i="2"/>
  <c r="S1621" i="2"/>
  <c r="T1621" i="2"/>
  <c r="U1621" i="2" s="1"/>
  <c r="V1621" i="2"/>
  <c r="X1621" i="2"/>
  <c r="Y1621" i="2"/>
  <c r="Z1621" i="2"/>
  <c r="AA1621" i="2"/>
  <c r="N1622" i="2"/>
  <c r="O1622" i="2"/>
  <c r="R1622" i="2" s="1"/>
  <c r="P1622" i="2"/>
  <c r="Q1622" i="2"/>
  <c r="S1622" i="2"/>
  <c r="T1622" i="2"/>
  <c r="U1622" i="2" s="1"/>
  <c r="X1622" i="2"/>
  <c r="Y1622" i="2"/>
  <c r="Z1622" i="2"/>
  <c r="AA1622" i="2"/>
  <c r="N1623" i="2"/>
  <c r="O1623" i="2"/>
  <c r="R1623" i="2" s="1"/>
  <c r="P1623" i="2"/>
  <c r="Q1623" i="2"/>
  <c r="S1623" i="2"/>
  <c r="T1623" i="2"/>
  <c r="U1623" i="2" s="1"/>
  <c r="X1623" i="2"/>
  <c r="Y1623" i="2"/>
  <c r="Z1623" i="2"/>
  <c r="AA1623" i="2"/>
  <c r="N1624" i="2"/>
  <c r="O1624" i="2"/>
  <c r="R1624" i="2" s="1"/>
  <c r="P1624" i="2"/>
  <c r="Q1624" i="2"/>
  <c r="X1624" i="2"/>
  <c r="Y1624" i="2"/>
  <c r="Z1624" i="2"/>
  <c r="AA1624" i="2"/>
  <c r="N1625" i="2"/>
  <c r="O1625" i="2"/>
  <c r="R1625" i="2" s="1"/>
  <c r="P1625" i="2"/>
  <c r="Q1625" i="2"/>
  <c r="S1625" i="2"/>
  <c r="T1625" i="2"/>
  <c r="U1625" i="2" s="1"/>
  <c r="X1625" i="2"/>
  <c r="Y1625" i="2"/>
  <c r="Z1625" i="2"/>
  <c r="AA1625" i="2"/>
  <c r="N1626" i="2"/>
  <c r="O1626" i="2"/>
  <c r="R1626" i="2" s="1"/>
  <c r="P1626" i="2"/>
  <c r="Q1626" i="2"/>
  <c r="S1626" i="2"/>
  <c r="X1626" i="2"/>
  <c r="Y1626" i="2"/>
  <c r="Z1626" i="2"/>
  <c r="AA1626" i="2"/>
  <c r="N1627" i="2"/>
  <c r="O1627" i="2"/>
  <c r="R1627" i="2" s="1"/>
  <c r="P1627" i="2"/>
  <c r="Q1627" i="2"/>
  <c r="S1627" i="2"/>
  <c r="T1627" i="2"/>
  <c r="U1627" i="2" s="1"/>
  <c r="V1627" i="2"/>
  <c r="X1627" i="2"/>
  <c r="Y1627" i="2"/>
  <c r="Z1627" i="2"/>
  <c r="AA1627" i="2"/>
  <c r="N1628" i="2"/>
  <c r="O1628" i="2"/>
  <c r="R1628" i="2" s="1"/>
  <c r="P1628" i="2"/>
  <c r="Q1628" i="2"/>
  <c r="S1628" i="2"/>
  <c r="T1628" i="2"/>
  <c r="U1628" i="2" s="1"/>
  <c r="X1628" i="2"/>
  <c r="Y1628" i="2"/>
  <c r="Z1628" i="2"/>
  <c r="AA1628" i="2"/>
  <c r="N1629" i="2"/>
  <c r="O1629" i="2"/>
  <c r="R1629" i="2" s="1"/>
  <c r="P1629" i="2"/>
  <c r="Q1629" i="2"/>
  <c r="S1629" i="2"/>
  <c r="T1629" i="2"/>
  <c r="U1629" i="2" s="1"/>
  <c r="X1629" i="2"/>
  <c r="Y1629" i="2"/>
  <c r="Z1629" i="2"/>
  <c r="AA1629" i="2"/>
  <c r="N1630" i="2"/>
  <c r="O1630" i="2"/>
  <c r="R1630" i="2" s="1"/>
  <c r="P1630" i="2"/>
  <c r="Q1630" i="2"/>
  <c r="S1630" i="2"/>
  <c r="T1630" i="2"/>
  <c r="U1630" i="2" s="1"/>
  <c r="W1630" i="2"/>
  <c r="X1630" i="2"/>
  <c r="Y1630" i="2"/>
  <c r="Z1630" i="2"/>
  <c r="AA1630" i="2"/>
  <c r="N1631" i="2"/>
  <c r="O1631" i="2"/>
  <c r="R1631" i="2" s="1"/>
  <c r="P1631" i="2"/>
  <c r="Q1631" i="2"/>
  <c r="S1631" i="2"/>
  <c r="T1631" i="2"/>
  <c r="U1631" i="2" s="1"/>
  <c r="X1631" i="2"/>
  <c r="Y1631" i="2"/>
  <c r="Z1631" i="2"/>
  <c r="AA1631" i="2"/>
  <c r="N1632" i="2"/>
  <c r="O1632" i="2"/>
  <c r="R1632" i="2" s="1"/>
  <c r="P1632" i="2"/>
  <c r="Q1632" i="2"/>
  <c r="S1632" i="2"/>
  <c r="T1632" i="2"/>
  <c r="U1632" i="2" s="1"/>
  <c r="X1632" i="2"/>
  <c r="Y1632" i="2"/>
  <c r="Z1632" i="2"/>
  <c r="AA1632" i="2"/>
  <c r="N1633" i="2"/>
  <c r="O1633" i="2"/>
  <c r="R1633" i="2" s="1"/>
  <c r="P1633" i="2"/>
  <c r="Q1633" i="2"/>
  <c r="S1633" i="2"/>
  <c r="T1633" i="2"/>
  <c r="U1633" i="2" s="1"/>
  <c r="X1633" i="2"/>
  <c r="Y1633" i="2"/>
  <c r="Z1633" i="2"/>
  <c r="AA1633" i="2"/>
  <c r="N1634" i="2"/>
  <c r="O1634" i="2"/>
  <c r="R1634" i="2" s="1"/>
  <c r="P1634" i="2"/>
  <c r="Q1634" i="2"/>
  <c r="X1634" i="2"/>
  <c r="Y1634" i="2"/>
  <c r="Z1634" i="2"/>
  <c r="AA1634" i="2"/>
  <c r="N1635" i="2"/>
  <c r="O1635" i="2"/>
  <c r="R1635" i="2" s="1"/>
  <c r="P1635" i="2"/>
  <c r="Q1635" i="2"/>
  <c r="S1635" i="2"/>
  <c r="T1635" i="2"/>
  <c r="U1635" i="2" s="1"/>
  <c r="X1635" i="2"/>
  <c r="Y1635" i="2"/>
  <c r="Z1635" i="2"/>
  <c r="AA1635" i="2"/>
  <c r="N1636" i="2"/>
  <c r="O1636" i="2"/>
  <c r="R1636" i="2" s="1"/>
  <c r="P1636" i="2"/>
  <c r="Q1636" i="2"/>
  <c r="S1636" i="2"/>
  <c r="T1636" i="2"/>
  <c r="U1636" i="2" s="1"/>
  <c r="X1636" i="2"/>
  <c r="Y1636" i="2"/>
  <c r="Z1636" i="2"/>
  <c r="AA1636" i="2"/>
  <c r="N1637" i="2"/>
  <c r="O1637" i="2"/>
  <c r="R1637" i="2" s="1"/>
  <c r="P1637" i="2"/>
  <c r="Q1637" i="2"/>
  <c r="S1637" i="2"/>
  <c r="T1637" i="2"/>
  <c r="U1637" i="2" s="1"/>
  <c r="X1637" i="2"/>
  <c r="Y1637" i="2"/>
  <c r="Z1637" i="2"/>
  <c r="AA1637" i="2"/>
  <c r="N1638" i="2"/>
  <c r="O1638" i="2"/>
  <c r="R1638" i="2" s="1"/>
  <c r="P1638" i="2"/>
  <c r="Q1638" i="2"/>
  <c r="S1638" i="2"/>
  <c r="T1638" i="2"/>
  <c r="U1638" i="2" s="1"/>
  <c r="W1638" i="2"/>
  <c r="X1638" i="2"/>
  <c r="Y1638" i="2"/>
  <c r="Z1638" i="2"/>
  <c r="AA1638" i="2"/>
  <c r="N1639" i="2"/>
  <c r="O1639" i="2"/>
  <c r="R1639" i="2" s="1"/>
  <c r="P1639" i="2"/>
  <c r="Q1639" i="2"/>
  <c r="S1639" i="2"/>
  <c r="T1639" i="2"/>
  <c r="U1639" i="2" s="1"/>
  <c r="X1639" i="2"/>
  <c r="Y1639" i="2"/>
  <c r="Z1639" i="2"/>
  <c r="AA1639" i="2"/>
  <c r="N1640" i="2"/>
  <c r="O1640" i="2"/>
  <c r="R1640" i="2" s="1"/>
  <c r="P1640" i="2"/>
  <c r="Q1640" i="2"/>
  <c r="S1640" i="2"/>
  <c r="T1640" i="2"/>
  <c r="U1640" i="2" s="1"/>
  <c r="X1640" i="2"/>
  <c r="Y1640" i="2"/>
  <c r="Z1640" i="2"/>
  <c r="AA1640" i="2"/>
  <c r="N1641" i="2"/>
  <c r="O1641" i="2"/>
  <c r="R1641" i="2" s="1"/>
  <c r="P1641" i="2"/>
  <c r="Q1641" i="2"/>
  <c r="S1641" i="2"/>
  <c r="T1641" i="2"/>
  <c r="U1641" i="2" s="1"/>
  <c r="V1641" i="2"/>
  <c r="X1641" i="2"/>
  <c r="Y1641" i="2"/>
  <c r="Z1641" i="2"/>
  <c r="AA1641" i="2"/>
  <c r="N1642" i="2"/>
  <c r="O1642" i="2"/>
  <c r="R1642" i="2" s="1"/>
  <c r="P1642" i="2"/>
  <c r="Q1642" i="2"/>
  <c r="S1642" i="2"/>
  <c r="T1642" i="2"/>
  <c r="U1642" i="2" s="1"/>
  <c r="X1642" i="2"/>
  <c r="Y1642" i="2"/>
  <c r="Z1642" i="2"/>
  <c r="AA1642" i="2"/>
  <c r="N1643" i="2"/>
  <c r="O1643" i="2"/>
  <c r="R1643" i="2" s="1"/>
  <c r="P1643" i="2"/>
  <c r="Q1643" i="2"/>
  <c r="S1643" i="2"/>
  <c r="T1643" i="2"/>
  <c r="U1643" i="2" s="1"/>
  <c r="X1643" i="2"/>
  <c r="Y1643" i="2"/>
  <c r="Z1643" i="2"/>
  <c r="AA1643" i="2"/>
  <c r="N1644" i="2"/>
  <c r="O1644" i="2"/>
  <c r="R1644" i="2" s="1"/>
  <c r="P1644" i="2"/>
  <c r="Q1644" i="2"/>
  <c r="S1644" i="2"/>
  <c r="T1644" i="2"/>
  <c r="U1644" i="2" s="1"/>
  <c r="W1644" i="2"/>
  <c r="X1644" i="2"/>
  <c r="Y1644" i="2"/>
  <c r="Z1644" i="2"/>
  <c r="AA1644" i="2"/>
  <c r="N1645" i="2"/>
  <c r="O1645" i="2"/>
  <c r="R1645" i="2" s="1"/>
  <c r="P1645" i="2"/>
  <c r="Q1645" i="2"/>
  <c r="S1645" i="2"/>
  <c r="T1645" i="2"/>
  <c r="U1645" i="2" s="1"/>
  <c r="X1645" i="2"/>
  <c r="Y1645" i="2"/>
  <c r="Z1645" i="2"/>
  <c r="AA1645" i="2"/>
  <c r="N1646" i="2"/>
  <c r="O1646" i="2"/>
  <c r="R1646" i="2" s="1"/>
  <c r="P1646" i="2"/>
  <c r="Q1646" i="2"/>
  <c r="S1646" i="2"/>
  <c r="T1646" i="2"/>
  <c r="U1646" i="2" s="1"/>
  <c r="X1646" i="2"/>
  <c r="Y1646" i="2"/>
  <c r="Z1646" i="2"/>
  <c r="AA1646" i="2"/>
  <c r="N1647" i="2"/>
  <c r="O1647" i="2"/>
  <c r="R1647" i="2" s="1"/>
  <c r="P1647" i="2"/>
  <c r="Q1647" i="2"/>
  <c r="S1647" i="2"/>
  <c r="T1647" i="2"/>
  <c r="U1647" i="2" s="1"/>
  <c r="X1647" i="2"/>
  <c r="Y1647" i="2"/>
  <c r="Z1647" i="2"/>
  <c r="AA1647" i="2"/>
  <c r="N1648" i="2"/>
  <c r="O1648" i="2"/>
  <c r="R1648" i="2" s="1"/>
  <c r="P1648" i="2"/>
  <c r="Q1648" i="2"/>
  <c r="S1648" i="2"/>
  <c r="T1648" i="2"/>
  <c r="U1648" i="2" s="1"/>
  <c r="V1648" i="2"/>
  <c r="X1648" i="2"/>
  <c r="Y1648" i="2"/>
  <c r="Z1648" i="2"/>
  <c r="AA1648" i="2"/>
  <c r="N1649" i="2"/>
  <c r="O1649" i="2"/>
  <c r="P1649" i="2"/>
  <c r="Q1649" i="2"/>
  <c r="R1649" i="2"/>
  <c r="S1649" i="2"/>
  <c r="T1649" i="2"/>
  <c r="U1649" i="2" s="1"/>
  <c r="V1649" i="2"/>
  <c r="W1649" i="2"/>
  <c r="X1649" i="2"/>
  <c r="Y1649" i="2"/>
  <c r="Z1649" i="2"/>
  <c r="AA1649" i="2"/>
  <c r="N1650" i="2"/>
  <c r="O1650" i="2"/>
  <c r="R1650" i="2" s="1"/>
  <c r="P1650" i="2"/>
  <c r="Q1650" i="2"/>
  <c r="S1650" i="2"/>
  <c r="T1650" i="2"/>
  <c r="U1650" i="2" s="1"/>
  <c r="X1650" i="2"/>
  <c r="Y1650" i="2"/>
  <c r="Z1650" i="2"/>
  <c r="AA1650" i="2"/>
  <c r="N1651" i="2"/>
  <c r="O1651" i="2"/>
  <c r="R1651" i="2" s="1"/>
  <c r="P1651" i="2"/>
  <c r="Q1651" i="2"/>
  <c r="S1651" i="2"/>
  <c r="T1651" i="2"/>
  <c r="U1651" i="2" s="1"/>
  <c r="V1651" i="2"/>
  <c r="X1651" i="2"/>
  <c r="Y1651" i="2"/>
  <c r="Z1651" i="2"/>
  <c r="AA1651" i="2"/>
  <c r="N1652" i="2"/>
  <c r="O1652" i="2"/>
  <c r="R1652" i="2" s="1"/>
  <c r="P1652" i="2"/>
  <c r="Q1652" i="2"/>
  <c r="S1652" i="2"/>
  <c r="T1652" i="2"/>
  <c r="U1652" i="2" s="1"/>
  <c r="X1652" i="2"/>
  <c r="Y1652" i="2"/>
  <c r="Z1652" i="2"/>
  <c r="AA1652" i="2"/>
  <c r="N1653" i="2"/>
  <c r="O1653" i="2"/>
  <c r="P1653" i="2"/>
  <c r="Q1653" i="2"/>
  <c r="R1653" i="2"/>
  <c r="S1653" i="2"/>
  <c r="T1653" i="2"/>
  <c r="U1653" i="2" s="1"/>
  <c r="V1653" i="2"/>
  <c r="X1653" i="2"/>
  <c r="Y1653" i="2"/>
  <c r="Z1653" i="2"/>
  <c r="AA1653" i="2"/>
  <c r="N1654" i="2"/>
  <c r="O1654" i="2"/>
  <c r="R1654" i="2" s="1"/>
  <c r="P1654" i="2"/>
  <c r="Q1654" i="2"/>
  <c r="S1654" i="2"/>
  <c r="T1654" i="2"/>
  <c r="U1654" i="2" s="1"/>
  <c r="X1654" i="2"/>
  <c r="Y1654" i="2"/>
  <c r="Z1654" i="2"/>
  <c r="AA1654" i="2"/>
  <c r="N1655" i="2"/>
  <c r="O1655" i="2"/>
  <c r="R1655" i="2" s="1"/>
  <c r="P1655" i="2"/>
  <c r="Q1655" i="2"/>
  <c r="S1655" i="2"/>
  <c r="T1655" i="2"/>
  <c r="U1655" i="2" s="1"/>
  <c r="X1655" i="2"/>
  <c r="Y1655" i="2"/>
  <c r="Z1655" i="2"/>
  <c r="AA1655" i="2"/>
  <c r="N1656" i="2"/>
  <c r="O1656" i="2"/>
  <c r="R1656" i="2" s="1"/>
  <c r="P1656" i="2"/>
  <c r="Q1656" i="2"/>
  <c r="S1656" i="2"/>
  <c r="T1656" i="2"/>
  <c r="U1656" i="2" s="1"/>
  <c r="W1656" i="2"/>
  <c r="X1656" i="2"/>
  <c r="Y1656" i="2"/>
  <c r="Z1656" i="2"/>
  <c r="AA1656" i="2"/>
  <c r="N1657" i="2"/>
  <c r="O1657" i="2"/>
  <c r="R1657" i="2" s="1"/>
  <c r="P1657" i="2"/>
  <c r="Q1657" i="2"/>
  <c r="S1657" i="2"/>
  <c r="T1657" i="2"/>
  <c r="U1657" i="2" s="1"/>
  <c r="V1657" i="2"/>
  <c r="W1657" i="2"/>
  <c r="X1657" i="2"/>
  <c r="Y1657" i="2"/>
  <c r="Z1657" i="2"/>
  <c r="AA1657" i="2"/>
  <c r="N1658" i="2"/>
  <c r="O1658" i="2"/>
  <c r="R1658" i="2" s="1"/>
  <c r="P1658" i="2"/>
  <c r="Q1658" i="2"/>
  <c r="S1658" i="2"/>
  <c r="T1658" i="2"/>
  <c r="U1658" i="2" s="1"/>
  <c r="V1658" i="2"/>
  <c r="X1658" i="2"/>
  <c r="Y1658" i="2"/>
  <c r="Z1658" i="2"/>
  <c r="AA1658" i="2"/>
  <c r="N1659" i="2"/>
  <c r="O1659" i="2"/>
  <c r="R1659" i="2" s="1"/>
  <c r="P1659" i="2"/>
  <c r="Q1659" i="2"/>
  <c r="S1659" i="2"/>
  <c r="T1659" i="2"/>
  <c r="U1659" i="2" s="1"/>
  <c r="X1659" i="2"/>
  <c r="Y1659" i="2"/>
  <c r="Z1659" i="2"/>
  <c r="AA1659" i="2"/>
  <c r="N1660" i="2"/>
  <c r="O1660" i="2"/>
  <c r="R1660" i="2" s="1"/>
  <c r="P1660" i="2"/>
  <c r="Q1660" i="2"/>
  <c r="S1660" i="2"/>
  <c r="T1660" i="2"/>
  <c r="U1660" i="2" s="1"/>
  <c r="W1660" i="2"/>
  <c r="X1660" i="2"/>
  <c r="Y1660" i="2"/>
  <c r="Z1660" i="2"/>
  <c r="AA1660" i="2"/>
  <c r="N1661" i="2"/>
  <c r="O1661" i="2"/>
  <c r="R1661" i="2" s="1"/>
  <c r="P1661" i="2"/>
  <c r="Q1661" i="2"/>
  <c r="S1661" i="2"/>
  <c r="T1661" i="2"/>
  <c r="U1661" i="2" s="1"/>
  <c r="X1661" i="2"/>
  <c r="Y1661" i="2"/>
  <c r="Z1661" i="2"/>
  <c r="AA1661" i="2"/>
  <c r="N1662" i="2"/>
  <c r="O1662" i="2"/>
  <c r="R1662" i="2" s="1"/>
  <c r="P1662" i="2"/>
  <c r="Q1662" i="2"/>
  <c r="S1662" i="2"/>
  <c r="T1662" i="2"/>
  <c r="U1662" i="2" s="1"/>
  <c r="V1662" i="2"/>
  <c r="W1662" i="2"/>
  <c r="X1662" i="2"/>
  <c r="Y1662" i="2"/>
  <c r="Z1662" i="2"/>
  <c r="AA1662" i="2"/>
  <c r="N1663" i="2"/>
  <c r="O1663" i="2"/>
  <c r="R1663" i="2" s="1"/>
  <c r="P1663" i="2"/>
  <c r="Q1663" i="2"/>
  <c r="S1663" i="2"/>
  <c r="T1663" i="2"/>
  <c r="U1663" i="2" s="1"/>
  <c r="X1663" i="2"/>
  <c r="Y1663" i="2"/>
  <c r="Z1663" i="2"/>
  <c r="AA1663" i="2"/>
  <c r="N1664" i="2"/>
  <c r="O1664" i="2"/>
  <c r="R1664" i="2" s="1"/>
  <c r="P1664" i="2"/>
  <c r="Q1664" i="2"/>
  <c r="S1664" i="2"/>
  <c r="T1664" i="2"/>
  <c r="U1664" i="2" s="1"/>
  <c r="X1664" i="2"/>
  <c r="Y1664" i="2"/>
  <c r="Z1664" i="2"/>
  <c r="AA1664" i="2"/>
  <c r="N1665" i="2"/>
  <c r="O1665" i="2"/>
  <c r="R1665" i="2" s="1"/>
  <c r="P1665" i="2"/>
  <c r="Q1665" i="2"/>
  <c r="S1665" i="2"/>
  <c r="T1665" i="2"/>
  <c r="U1665" i="2" s="1"/>
  <c r="V1665" i="2"/>
  <c r="W1665" i="2"/>
  <c r="X1665" i="2"/>
  <c r="Y1665" i="2"/>
  <c r="Z1665" i="2"/>
  <c r="AA1665" i="2"/>
  <c r="N1666" i="2"/>
  <c r="O1666" i="2"/>
  <c r="R1666" i="2" s="1"/>
  <c r="P1666" i="2"/>
  <c r="Q1666" i="2"/>
  <c r="S1666" i="2"/>
  <c r="T1666" i="2"/>
  <c r="U1666" i="2" s="1"/>
  <c r="V1666" i="2"/>
  <c r="X1666" i="2"/>
  <c r="Y1666" i="2"/>
  <c r="Z1666" i="2"/>
  <c r="AA1666" i="2"/>
  <c r="N1667" i="2"/>
  <c r="O1667" i="2"/>
  <c r="R1667" i="2" s="1"/>
  <c r="P1667" i="2"/>
  <c r="Q1667" i="2"/>
  <c r="S1667" i="2"/>
  <c r="T1667" i="2"/>
  <c r="U1667" i="2" s="1"/>
  <c r="V1667" i="2"/>
  <c r="X1667" i="2"/>
  <c r="Y1667" i="2"/>
  <c r="Z1667" i="2"/>
  <c r="AA1667" i="2"/>
  <c r="N1668" i="2"/>
  <c r="O1668" i="2"/>
  <c r="R1668" i="2" s="1"/>
  <c r="P1668" i="2"/>
  <c r="Q1668" i="2"/>
  <c r="S1668" i="2"/>
  <c r="T1668" i="2"/>
  <c r="U1668" i="2" s="1"/>
  <c r="W1668" i="2"/>
  <c r="X1668" i="2"/>
  <c r="Y1668" i="2"/>
  <c r="Z1668" i="2"/>
  <c r="AA1668" i="2"/>
  <c r="N1669" i="2"/>
  <c r="O1669" i="2"/>
  <c r="P1669" i="2"/>
  <c r="Q1669" i="2"/>
  <c r="R1669" i="2"/>
  <c r="S1669" i="2"/>
  <c r="T1669" i="2"/>
  <c r="U1669" i="2" s="1"/>
  <c r="X1669" i="2"/>
  <c r="Y1669" i="2"/>
  <c r="Z1669" i="2"/>
  <c r="AA1669" i="2"/>
  <c r="N1670" i="2"/>
  <c r="O1670" i="2"/>
  <c r="R1670" i="2" s="1"/>
  <c r="P1670" i="2"/>
  <c r="Q1670" i="2"/>
  <c r="S1670" i="2"/>
  <c r="T1670" i="2"/>
  <c r="U1670" i="2" s="1"/>
  <c r="V1670" i="2"/>
  <c r="X1670" i="2"/>
  <c r="Y1670" i="2"/>
  <c r="Z1670" i="2"/>
  <c r="AA1670" i="2"/>
  <c r="N1671" i="2"/>
  <c r="O1671" i="2"/>
  <c r="R1671" i="2" s="1"/>
  <c r="P1671" i="2"/>
  <c r="Q1671" i="2"/>
  <c r="S1671" i="2"/>
  <c r="T1671" i="2"/>
  <c r="U1671" i="2" s="1"/>
  <c r="X1671" i="2"/>
  <c r="Y1671" i="2"/>
  <c r="Z1671" i="2"/>
  <c r="AA1671" i="2"/>
  <c r="N1672" i="2"/>
  <c r="O1672" i="2"/>
  <c r="R1672" i="2" s="1"/>
  <c r="P1672" i="2"/>
  <c r="Q1672" i="2"/>
  <c r="S1672" i="2"/>
  <c r="T1672" i="2"/>
  <c r="U1672" i="2" s="1"/>
  <c r="V1672" i="2"/>
  <c r="X1672" i="2"/>
  <c r="Y1672" i="2"/>
  <c r="Z1672" i="2"/>
  <c r="AA1672" i="2"/>
  <c r="N1673" i="2"/>
  <c r="O1673" i="2"/>
  <c r="R1673" i="2" s="1"/>
  <c r="P1673" i="2"/>
  <c r="Q1673" i="2"/>
  <c r="S1673" i="2"/>
  <c r="T1673" i="2"/>
  <c r="U1673" i="2" s="1"/>
  <c r="X1673" i="2"/>
  <c r="Y1673" i="2"/>
  <c r="Z1673" i="2"/>
  <c r="AA1673" i="2"/>
  <c r="N1674" i="2"/>
  <c r="O1674" i="2"/>
  <c r="R1674" i="2" s="1"/>
  <c r="P1674" i="2"/>
  <c r="Q1674" i="2"/>
  <c r="S1674" i="2"/>
  <c r="T1674" i="2"/>
  <c r="U1674" i="2" s="1"/>
  <c r="X1674" i="2"/>
  <c r="Y1674" i="2"/>
  <c r="Z1674" i="2"/>
  <c r="AA1674" i="2"/>
  <c r="N1675" i="2"/>
  <c r="O1675" i="2"/>
  <c r="R1675" i="2" s="1"/>
  <c r="P1675" i="2"/>
  <c r="Q1675" i="2"/>
  <c r="S1675" i="2"/>
  <c r="T1675" i="2"/>
  <c r="U1675" i="2" s="1"/>
  <c r="W1675" i="2"/>
  <c r="X1675" i="2"/>
  <c r="Y1675" i="2"/>
  <c r="Z1675" i="2"/>
  <c r="AA1675" i="2"/>
  <c r="N1676" i="2"/>
  <c r="O1676" i="2"/>
  <c r="R1676" i="2" s="1"/>
  <c r="P1676" i="2"/>
  <c r="Q1676" i="2"/>
  <c r="S1676" i="2"/>
  <c r="T1676" i="2"/>
  <c r="U1676" i="2" s="1"/>
  <c r="X1676" i="2"/>
  <c r="Y1676" i="2"/>
  <c r="Z1676" i="2"/>
  <c r="AA1676" i="2"/>
  <c r="N1677" i="2"/>
  <c r="O1677" i="2"/>
  <c r="R1677" i="2" s="1"/>
  <c r="P1677" i="2"/>
  <c r="Q1677" i="2"/>
  <c r="S1677" i="2"/>
  <c r="T1677" i="2"/>
  <c r="U1677" i="2" s="1"/>
  <c r="X1677" i="2"/>
  <c r="Y1677" i="2"/>
  <c r="Z1677" i="2"/>
  <c r="AA1677" i="2"/>
  <c r="N1678" i="2"/>
  <c r="O1678" i="2"/>
  <c r="R1678" i="2" s="1"/>
  <c r="P1678" i="2"/>
  <c r="Q1678" i="2"/>
  <c r="S1678" i="2"/>
  <c r="T1678" i="2"/>
  <c r="U1678" i="2" s="1"/>
  <c r="X1678" i="2"/>
  <c r="Y1678" i="2"/>
  <c r="Z1678" i="2"/>
  <c r="AA1678" i="2"/>
  <c r="N1679" i="2"/>
  <c r="O1679" i="2"/>
  <c r="R1679" i="2" s="1"/>
  <c r="P1679" i="2"/>
  <c r="Q1679" i="2"/>
  <c r="S1679" i="2"/>
  <c r="T1679" i="2"/>
  <c r="U1679" i="2" s="1"/>
  <c r="W1679" i="2"/>
  <c r="X1679" i="2"/>
  <c r="Y1679" i="2"/>
  <c r="Z1679" i="2"/>
  <c r="AA1679" i="2"/>
  <c r="N1680" i="2"/>
  <c r="O1680" i="2"/>
  <c r="R1680" i="2" s="1"/>
  <c r="P1680" i="2"/>
  <c r="Q1680" i="2"/>
  <c r="S1680" i="2"/>
  <c r="T1680" i="2"/>
  <c r="U1680" i="2" s="1"/>
  <c r="X1680" i="2"/>
  <c r="Y1680" i="2"/>
  <c r="Z1680" i="2"/>
  <c r="AA1680" i="2"/>
  <c r="N1681" i="2"/>
  <c r="O1681" i="2"/>
  <c r="R1681" i="2" s="1"/>
  <c r="P1681" i="2"/>
  <c r="Q1681" i="2"/>
  <c r="T1681" i="2"/>
  <c r="U1681" i="2" s="1"/>
  <c r="X1681" i="2"/>
  <c r="Y1681" i="2"/>
  <c r="Z1681" i="2"/>
  <c r="AA1681" i="2"/>
  <c r="N1682" i="2"/>
  <c r="O1682" i="2"/>
  <c r="R1682" i="2" s="1"/>
  <c r="P1682" i="2"/>
  <c r="Q1682" i="2"/>
  <c r="S1682" i="2"/>
  <c r="T1682" i="2"/>
  <c r="U1682" i="2" s="1"/>
  <c r="W1682" i="2"/>
  <c r="X1682" i="2"/>
  <c r="Y1682" i="2"/>
  <c r="Z1682" i="2"/>
  <c r="AA1682" i="2"/>
  <c r="N1683" i="2"/>
  <c r="O1683" i="2"/>
  <c r="R1683" i="2" s="1"/>
  <c r="P1683" i="2"/>
  <c r="Q1683" i="2"/>
  <c r="S1683" i="2"/>
  <c r="T1683" i="2"/>
  <c r="U1683" i="2" s="1"/>
  <c r="X1683" i="2"/>
  <c r="Y1683" i="2"/>
  <c r="Z1683" i="2"/>
  <c r="AA1683" i="2"/>
  <c r="N1684" i="2"/>
  <c r="O1684" i="2"/>
  <c r="R1684" i="2" s="1"/>
  <c r="P1684" i="2"/>
  <c r="Q1684" i="2"/>
  <c r="S1684" i="2"/>
  <c r="T1684" i="2"/>
  <c r="U1684" i="2" s="1"/>
  <c r="X1684" i="2"/>
  <c r="Y1684" i="2"/>
  <c r="Z1684" i="2"/>
  <c r="AA1684" i="2"/>
  <c r="N1685" i="2"/>
  <c r="O1685" i="2"/>
  <c r="R1685" i="2" s="1"/>
  <c r="P1685" i="2"/>
  <c r="Q1685" i="2"/>
  <c r="S1685" i="2"/>
  <c r="T1685" i="2"/>
  <c r="U1685" i="2" s="1"/>
  <c r="V1685" i="2"/>
  <c r="X1685" i="2"/>
  <c r="Y1685" i="2"/>
  <c r="Z1685" i="2"/>
  <c r="AA1685" i="2"/>
  <c r="N1686" i="2"/>
  <c r="O1686" i="2"/>
  <c r="R1686" i="2" s="1"/>
  <c r="P1686" i="2"/>
  <c r="Q1686" i="2"/>
  <c r="S1686" i="2"/>
  <c r="T1686" i="2"/>
  <c r="U1686" i="2" s="1"/>
  <c r="V1686" i="2"/>
  <c r="X1686" i="2"/>
  <c r="Y1686" i="2"/>
  <c r="Z1686" i="2"/>
  <c r="AA1686" i="2"/>
  <c r="N1687" i="2"/>
  <c r="O1687" i="2"/>
  <c r="R1687" i="2" s="1"/>
  <c r="P1687" i="2"/>
  <c r="Q1687" i="2"/>
  <c r="X1687" i="2"/>
  <c r="Y1687" i="2"/>
  <c r="Z1687" i="2"/>
  <c r="AA1687" i="2"/>
  <c r="N1688" i="2"/>
  <c r="O1688" i="2"/>
  <c r="R1688" i="2" s="1"/>
  <c r="P1688" i="2"/>
  <c r="Q1688" i="2"/>
  <c r="S1688" i="2"/>
  <c r="T1688" i="2"/>
  <c r="U1688" i="2" s="1"/>
  <c r="W1688" i="2"/>
  <c r="X1688" i="2"/>
  <c r="Y1688" i="2"/>
  <c r="Z1688" i="2"/>
  <c r="AA1688" i="2"/>
  <c r="N1689" i="2"/>
  <c r="O1689" i="2"/>
  <c r="P1689" i="2"/>
  <c r="Q1689" i="2"/>
  <c r="R1689" i="2"/>
  <c r="S1689" i="2"/>
  <c r="T1689" i="2"/>
  <c r="U1689" i="2" s="1"/>
  <c r="X1689" i="2"/>
  <c r="Y1689" i="2"/>
  <c r="Z1689" i="2"/>
  <c r="AA1689" i="2"/>
  <c r="N1690" i="2"/>
  <c r="O1690" i="2"/>
  <c r="R1690" i="2" s="1"/>
  <c r="P1690" i="2"/>
  <c r="Q1690" i="2"/>
  <c r="S1690" i="2"/>
  <c r="W1690" i="2"/>
  <c r="X1690" i="2"/>
  <c r="Y1690" i="2"/>
  <c r="Z1690" i="2"/>
  <c r="AA1690" i="2"/>
  <c r="N1691" i="2"/>
  <c r="O1691" i="2"/>
  <c r="R1691" i="2" s="1"/>
  <c r="P1691" i="2"/>
  <c r="Q1691" i="2"/>
  <c r="S1691" i="2"/>
  <c r="T1691" i="2"/>
  <c r="U1691" i="2" s="1"/>
  <c r="W1691" i="2"/>
  <c r="X1691" i="2"/>
  <c r="Y1691" i="2"/>
  <c r="Z1691" i="2"/>
  <c r="AA1691" i="2"/>
  <c r="N1692" i="2"/>
  <c r="O1692" i="2"/>
  <c r="R1692" i="2" s="1"/>
  <c r="P1692" i="2"/>
  <c r="Q1692" i="2"/>
  <c r="S1692" i="2"/>
  <c r="T1692" i="2"/>
  <c r="U1692" i="2" s="1"/>
  <c r="V1692" i="2"/>
  <c r="X1692" i="2"/>
  <c r="Y1692" i="2"/>
  <c r="Z1692" i="2"/>
  <c r="AA1692" i="2"/>
  <c r="N1693" i="2"/>
  <c r="O1693" i="2"/>
  <c r="R1693" i="2" s="1"/>
  <c r="P1693" i="2"/>
  <c r="Q1693" i="2"/>
  <c r="S1693" i="2"/>
  <c r="T1693" i="2"/>
  <c r="U1693" i="2" s="1"/>
  <c r="X1693" i="2"/>
  <c r="Y1693" i="2"/>
  <c r="Z1693" i="2"/>
  <c r="AA1693" i="2"/>
  <c r="N1694" i="2"/>
  <c r="O1694" i="2"/>
  <c r="R1694" i="2" s="1"/>
  <c r="P1694" i="2"/>
  <c r="Q1694" i="2"/>
  <c r="X1694" i="2"/>
  <c r="Y1694" i="2"/>
  <c r="Z1694" i="2"/>
  <c r="AA1694" i="2"/>
  <c r="N1695" i="2"/>
  <c r="O1695" i="2"/>
  <c r="R1695" i="2" s="1"/>
  <c r="P1695" i="2"/>
  <c r="Q1695" i="2"/>
  <c r="S1695" i="2"/>
  <c r="T1695" i="2"/>
  <c r="U1695" i="2" s="1"/>
  <c r="V1695" i="2"/>
  <c r="X1695" i="2"/>
  <c r="Y1695" i="2"/>
  <c r="Z1695" i="2"/>
  <c r="AA1695" i="2"/>
  <c r="N1696" i="2"/>
  <c r="O1696" i="2"/>
  <c r="R1696" i="2" s="1"/>
  <c r="P1696" i="2"/>
  <c r="Q1696" i="2"/>
  <c r="S1696" i="2"/>
  <c r="T1696" i="2"/>
  <c r="U1696" i="2" s="1"/>
  <c r="V1696" i="2"/>
  <c r="X1696" i="2"/>
  <c r="Y1696" i="2"/>
  <c r="Z1696" i="2"/>
  <c r="AA1696" i="2"/>
  <c r="N1697" i="2"/>
  <c r="O1697" i="2"/>
  <c r="R1697" i="2" s="1"/>
  <c r="P1697" i="2"/>
  <c r="Q1697" i="2"/>
  <c r="S1697" i="2"/>
  <c r="T1697" i="2"/>
  <c r="U1697" i="2" s="1"/>
  <c r="X1697" i="2"/>
  <c r="Y1697" i="2"/>
  <c r="Z1697" i="2"/>
  <c r="AA1697" i="2"/>
  <c r="N1698" i="2"/>
  <c r="O1698" i="2"/>
  <c r="R1698" i="2" s="1"/>
  <c r="P1698" i="2"/>
  <c r="Q1698" i="2"/>
  <c r="S1698" i="2"/>
  <c r="T1698" i="2"/>
  <c r="U1698" i="2" s="1"/>
  <c r="V1698" i="2"/>
  <c r="W1698" i="2"/>
  <c r="X1698" i="2"/>
  <c r="Y1698" i="2"/>
  <c r="Z1698" i="2"/>
  <c r="AA1698" i="2"/>
  <c r="N1699" i="2"/>
  <c r="O1699" i="2"/>
  <c r="R1699" i="2" s="1"/>
  <c r="P1699" i="2"/>
  <c r="Q1699" i="2"/>
  <c r="S1699" i="2"/>
  <c r="T1699" i="2"/>
  <c r="U1699" i="2" s="1"/>
  <c r="X1699" i="2"/>
  <c r="Y1699" i="2"/>
  <c r="Z1699" i="2"/>
  <c r="AA1699" i="2"/>
  <c r="N1700" i="2"/>
  <c r="O1700" i="2"/>
  <c r="P1700" i="2"/>
  <c r="Q1700" i="2"/>
  <c r="R1700" i="2"/>
  <c r="S1700" i="2"/>
  <c r="T1700" i="2"/>
  <c r="U1700" i="2" s="1"/>
  <c r="X1700" i="2"/>
  <c r="Y1700" i="2"/>
  <c r="Z1700" i="2"/>
  <c r="AA1700" i="2"/>
  <c r="N1701" i="2"/>
  <c r="O1701" i="2"/>
  <c r="R1701" i="2" s="1"/>
  <c r="P1701" i="2"/>
  <c r="Q1701" i="2"/>
  <c r="S1701" i="2"/>
  <c r="T1701" i="2"/>
  <c r="U1701" i="2" s="1"/>
  <c r="X1701" i="2"/>
  <c r="Y1701" i="2"/>
  <c r="Z1701" i="2"/>
  <c r="AA1701" i="2"/>
  <c r="N1702" i="2"/>
  <c r="O1702" i="2"/>
  <c r="R1702" i="2" s="1"/>
  <c r="P1702" i="2"/>
  <c r="Q1702" i="2"/>
  <c r="S1702" i="2"/>
  <c r="T1702" i="2"/>
  <c r="U1702" i="2" s="1"/>
  <c r="X1702" i="2"/>
  <c r="Y1702" i="2"/>
  <c r="Z1702" i="2"/>
  <c r="AA1702" i="2"/>
  <c r="N1703" i="2"/>
  <c r="O1703" i="2"/>
  <c r="R1703" i="2" s="1"/>
  <c r="P1703" i="2"/>
  <c r="Q1703" i="2"/>
  <c r="S1703" i="2"/>
  <c r="T1703" i="2"/>
  <c r="U1703" i="2" s="1"/>
  <c r="X1703" i="2"/>
  <c r="Y1703" i="2"/>
  <c r="Z1703" i="2"/>
  <c r="AA1703" i="2"/>
  <c r="N1704" i="2"/>
  <c r="O1704" i="2"/>
  <c r="R1704" i="2" s="1"/>
  <c r="P1704" i="2"/>
  <c r="Q1704" i="2"/>
  <c r="S1704" i="2"/>
  <c r="T1704" i="2"/>
  <c r="U1704" i="2" s="1"/>
  <c r="X1704" i="2"/>
  <c r="Y1704" i="2"/>
  <c r="Z1704" i="2"/>
  <c r="AA1704" i="2"/>
  <c r="N1705" i="2"/>
  <c r="O1705" i="2"/>
  <c r="R1705" i="2" s="1"/>
  <c r="P1705" i="2"/>
  <c r="Q1705" i="2"/>
  <c r="S1705" i="2"/>
  <c r="T1705" i="2"/>
  <c r="U1705" i="2" s="1"/>
  <c r="X1705" i="2"/>
  <c r="Y1705" i="2"/>
  <c r="Z1705" i="2"/>
  <c r="AA1705" i="2"/>
  <c r="N1706" i="2"/>
  <c r="O1706" i="2"/>
  <c r="R1706" i="2" s="1"/>
  <c r="P1706" i="2"/>
  <c r="Q1706" i="2"/>
  <c r="S1706" i="2"/>
  <c r="T1706" i="2"/>
  <c r="U1706" i="2" s="1"/>
  <c r="W1706" i="2"/>
  <c r="X1706" i="2"/>
  <c r="Y1706" i="2"/>
  <c r="Z1706" i="2"/>
  <c r="AA1706" i="2"/>
  <c r="N1707" i="2"/>
  <c r="O1707" i="2"/>
  <c r="R1707" i="2" s="1"/>
  <c r="P1707" i="2"/>
  <c r="Q1707" i="2"/>
  <c r="X1707" i="2"/>
  <c r="Y1707" i="2"/>
  <c r="Z1707" i="2"/>
  <c r="AA1707" i="2"/>
  <c r="N1708" i="2"/>
  <c r="O1708" i="2"/>
  <c r="R1708" i="2" s="1"/>
  <c r="P1708" i="2"/>
  <c r="Q1708" i="2"/>
  <c r="S1708" i="2"/>
  <c r="T1708" i="2"/>
  <c r="U1708" i="2" s="1"/>
  <c r="W1708" i="2"/>
  <c r="X1708" i="2"/>
  <c r="Y1708" i="2"/>
  <c r="Z1708" i="2"/>
  <c r="AA1708" i="2"/>
  <c r="N1709" i="2"/>
  <c r="O1709" i="2"/>
  <c r="R1709" i="2" s="1"/>
  <c r="P1709" i="2"/>
  <c r="Q1709" i="2"/>
  <c r="S1709" i="2"/>
  <c r="T1709" i="2"/>
  <c r="U1709" i="2" s="1"/>
  <c r="X1709" i="2"/>
  <c r="Y1709" i="2"/>
  <c r="Z1709" i="2"/>
  <c r="AA1709" i="2"/>
  <c r="N1710" i="2"/>
  <c r="O1710" i="2"/>
  <c r="R1710" i="2" s="1"/>
  <c r="P1710" i="2"/>
  <c r="Q1710" i="2"/>
  <c r="S1710" i="2"/>
  <c r="T1710" i="2"/>
  <c r="U1710" i="2" s="1"/>
  <c r="X1710" i="2"/>
  <c r="Y1710" i="2"/>
  <c r="Z1710" i="2"/>
  <c r="AA1710" i="2"/>
  <c r="N1711" i="2"/>
  <c r="O1711" i="2"/>
  <c r="R1711" i="2" s="1"/>
  <c r="P1711" i="2"/>
  <c r="Q1711" i="2"/>
  <c r="S1711" i="2"/>
  <c r="T1711" i="2"/>
  <c r="U1711" i="2" s="1"/>
  <c r="X1711" i="2"/>
  <c r="Y1711" i="2"/>
  <c r="Z1711" i="2"/>
  <c r="AA1711" i="2"/>
  <c r="N1712" i="2"/>
  <c r="O1712" i="2"/>
  <c r="R1712" i="2" s="1"/>
  <c r="P1712" i="2"/>
  <c r="Q1712" i="2"/>
  <c r="S1712" i="2"/>
  <c r="T1712" i="2"/>
  <c r="U1712" i="2" s="1"/>
  <c r="X1712" i="2"/>
  <c r="Y1712" i="2"/>
  <c r="Z1712" i="2"/>
  <c r="AA1712" i="2"/>
  <c r="N1713" i="2"/>
  <c r="O1713" i="2"/>
  <c r="R1713" i="2" s="1"/>
  <c r="P1713" i="2"/>
  <c r="Q1713" i="2"/>
  <c r="S1713" i="2"/>
  <c r="T1713" i="2"/>
  <c r="U1713" i="2" s="1"/>
  <c r="X1713" i="2"/>
  <c r="Y1713" i="2"/>
  <c r="Z1713" i="2"/>
  <c r="AA1713" i="2"/>
  <c r="N1714" i="2"/>
  <c r="O1714" i="2"/>
  <c r="R1714" i="2" s="1"/>
  <c r="P1714" i="2"/>
  <c r="Q1714" i="2"/>
  <c r="S1714" i="2"/>
  <c r="T1714" i="2"/>
  <c r="U1714" i="2" s="1"/>
  <c r="X1714" i="2"/>
  <c r="Y1714" i="2"/>
  <c r="Z1714" i="2"/>
  <c r="AA1714" i="2"/>
  <c r="N1715" i="2"/>
  <c r="O1715" i="2"/>
  <c r="R1715" i="2" s="1"/>
  <c r="P1715" i="2"/>
  <c r="Q1715" i="2"/>
  <c r="S1715" i="2"/>
  <c r="T1715" i="2"/>
  <c r="U1715" i="2" s="1"/>
  <c r="V1715" i="2"/>
  <c r="X1715" i="2"/>
  <c r="Y1715" i="2"/>
  <c r="Z1715" i="2"/>
  <c r="AA1715" i="2"/>
  <c r="N1716" i="2"/>
  <c r="O1716" i="2"/>
  <c r="R1716" i="2" s="1"/>
  <c r="P1716" i="2"/>
  <c r="Q1716" i="2"/>
  <c r="S1716" i="2"/>
  <c r="T1716" i="2"/>
  <c r="U1716" i="2" s="1"/>
  <c r="X1716" i="2"/>
  <c r="Y1716" i="2"/>
  <c r="Z1716" i="2"/>
  <c r="AA1716" i="2"/>
  <c r="N1717" i="2"/>
  <c r="O1717" i="2"/>
  <c r="R1717" i="2" s="1"/>
  <c r="P1717" i="2"/>
  <c r="Q1717" i="2"/>
  <c r="X1717" i="2"/>
  <c r="Y1717" i="2"/>
  <c r="Z1717" i="2"/>
  <c r="AA1717" i="2"/>
  <c r="N1718" i="2"/>
  <c r="O1718" i="2"/>
  <c r="R1718" i="2" s="1"/>
  <c r="P1718" i="2"/>
  <c r="Q1718" i="2"/>
  <c r="S1718" i="2"/>
  <c r="T1718" i="2"/>
  <c r="U1718" i="2" s="1"/>
  <c r="X1718" i="2"/>
  <c r="Y1718" i="2"/>
  <c r="Z1718" i="2"/>
  <c r="AA1718" i="2"/>
  <c r="N1719" i="2"/>
  <c r="O1719" i="2"/>
  <c r="R1719" i="2" s="1"/>
  <c r="P1719" i="2"/>
  <c r="Q1719" i="2"/>
  <c r="S1719" i="2"/>
  <c r="T1719" i="2"/>
  <c r="U1719" i="2" s="1"/>
  <c r="W1719" i="2"/>
  <c r="X1719" i="2"/>
  <c r="Y1719" i="2"/>
  <c r="Z1719" i="2"/>
  <c r="AA1719" i="2"/>
  <c r="N1720" i="2"/>
  <c r="O1720" i="2"/>
  <c r="R1720" i="2" s="1"/>
  <c r="P1720" i="2"/>
  <c r="Q1720" i="2"/>
  <c r="S1720" i="2"/>
  <c r="T1720" i="2"/>
  <c r="U1720" i="2" s="1"/>
  <c r="X1720" i="2"/>
  <c r="Y1720" i="2"/>
  <c r="Z1720" i="2"/>
  <c r="AA1720" i="2"/>
  <c r="N1721" i="2"/>
  <c r="O1721" i="2"/>
  <c r="R1721" i="2" s="1"/>
  <c r="P1721" i="2"/>
  <c r="Q1721" i="2"/>
  <c r="S1721" i="2"/>
  <c r="T1721" i="2"/>
  <c r="U1721" i="2" s="1"/>
  <c r="V1721" i="2"/>
  <c r="X1721" i="2"/>
  <c r="Y1721" i="2"/>
  <c r="Z1721" i="2"/>
  <c r="AA1721" i="2"/>
  <c r="N1722" i="2"/>
  <c r="O1722" i="2"/>
  <c r="R1722" i="2" s="1"/>
  <c r="P1722" i="2"/>
  <c r="Q1722" i="2"/>
  <c r="S1722" i="2"/>
  <c r="T1722" i="2"/>
  <c r="U1722" i="2" s="1"/>
  <c r="X1722" i="2"/>
  <c r="Y1722" i="2"/>
  <c r="Z1722" i="2"/>
  <c r="AA1722" i="2"/>
  <c r="N1723" i="2"/>
  <c r="O1723" i="2"/>
  <c r="R1723" i="2" s="1"/>
  <c r="P1723" i="2"/>
  <c r="Q1723" i="2"/>
  <c r="S1723" i="2"/>
  <c r="T1723" i="2"/>
  <c r="U1723" i="2" s="1"/>
  <c r="X1723" i="2"/>
  <c r="Y1723" i="2"/>
  <c r="Z1723" i="2"/>
  <c r="AA1723" i="2"/>
  <c r="N1724" i="2"/>
  <c r="O1724" i="2"/>
  <c r="R1724" i="2" s="1"/>
  <c r="P1724" i="2"/>
  <c r="Q1724" i="2"/>
  <c r="S1724" i="2"/>
  <c r="T1724" i="2"/>
  <c r="U1724" i="2" s="1"/>
  <c r="V1724" i="2"/>
  <c r="W1724" i="2"/>
  <c r="X1724" i="2"/>
  <c r="Y1724" i="2"/>
  <c r="Z1724" i="2"/>
  <c r="AA1724" i="2"/>
  <c r="N1725" i="2"/>
  <c r="O1725" i="2"/>
  <c r="R1725" i="2" s="1"/>
  <c r="P1725" i="2"/>
  <c r="Q1725" i="2"/>
  <c r="S1725" i="2"/>
  <c r="T1725" i="2"/>
  <c r="U1725" i="2" s="1"/>
  <c r="X1725" i="2"/>
  <c r="Y1725" i="2"/>
  <c r="Z1725" i="2"/>
  <c r="AA1725" i="2"/>
  <c r="N1726" i="2"/>
  <c r="O1726" i="2"/>
  <c r="R1726" i="2" s="1"/>
  <c r="P1726" i="2"/>
  <c r="Q1726" i="2"/>
  <c r="S1726" i="2"/>
  <c r="T1726" i="2"/>
  <c r="U1726" i="2" s="1"/>
  <c r="V1726" i="2"/>
  <c r="W1726" i="2"/>
  <c r="X1726" i="2"/>
  <c r="Y1726" i="2"/>
  <c r="Z1726" i="2"/>
  <c r="AA1726" i="2"/>
  <c r="N1727" i="2"/>
  <c r="O1727" i="2"/>
  <c r="R1727" i="2" s="1"/>
  <c r="P1727" i="2"/>
  <c r="Q1727" i="2"/>
  <c r="S1727" i="2"/>
  <c r="T1727" i="2"/>
  <c r="U1727" i="2" s="1"/>
  <c r="X1727" i="2"/>
  <c r="Y1727" i="2"/>
  <c r="Z1727" i="2"/>
  <c r="AA1727" i="2"/>
  <c r="N1728" i="2"/>
  <c r="O1728" i="2"/>
  <c r="R1728" i="2" s="1"/>
  <c r="P1728" i="2"/>
  <c r="Q1728" i="2"/>
  <c r="S1728" i="2"/>
  <c r="T1728" i="2"/>
  <c r="U1728" i="2" s="1"/>
  <c r="X1728" i="2"/>
  <c r="Y1728" i="2"/>
  <c r="Z1728" i="2"/>
  <c r="AA1728" i="2"/>
  <c r="N1729" i="2"/>
  <c r="O1729" i="2"/>
  <c r="R1729" i="2" s="1"/>
  <c r="P1729" i="2"/>
  <c r="Q1729" i="2"/>
  <c r="S1729" i="2"/>
  <c r="X1729" i="2"/>
  <c r="Y1729" i="2"/>
  <c r="Z1729" i="2"/>
  <c r="AA1729" i="2"/>
  <c r="N1730" i="2"/>
  <c r="O1730" i="2"/>
  <c r="R1730" i="2" s="1"/>
  <c r="P1730" i="2"/>
  <c r="Q1730" i="2"/>
  <c r="S1730" i="2"/>
  <c r="T1730" i="2"/>
  <c r="U1730" i="2" s="1"/>
  <c r="V1730" i="2"/>
  <c r="W1730" i="2"/>
  <c r="X1730" i="2"/>
  <c r="Y1730" i="2"/>
  <c r="Z1730" i="2"/>
  <c r="AA1730" i="2"/>
  <c r="N1731" i="2"/>
  <c r="O1731" i="2"/>
  <c r="R1731" i="2" s="1"/>
  <c r="P1731" i="2"/>
  <c r="Q1731" i="2"/>
  <c r="S1731" i="2"/>
  <c r="T1731" i="2"/>
  <c r="U1731" i="2" s="1"/>
  <c r="V1731" i="2"/>
  <c r="X1731" i="2"/>
  <c r="Y1731" i="2"/>
  <c r="Z1731" i="2"/>
  <c r="AA1731" i="2"/>
  <c r="N1732" i="2"/>
  <c r="O1732" i="2"/>
  <c r="R1732" i="2" s="1"/>
  <c r="P1732" i="2"/>
  <c r="Q1732" i="2"/>
  <c r="S1732" i="2"/>
  <c r="T1732" i="2"/>
  <c r="U1732" i="2" s="1"/>
  <c r="V1732" i="2"/>
  <c r="W1732" i="2"/>
  <c r="X1732" i="2"/>
  <c r="Y1732" i="2"/>
  <c r="Z1732" i="2"/>
  <c r="AA1732" i="2"/>
  <c r="N1733" i="2"/>
  <c r="O1733" i="2"/>
  <c r="R1733" i="2" s="1"/>
  <c r="P1733" i="2"/>
  <c r="Q1733" i="2"/>
  <c r="S1733" i="2"/>
  <c r="T1733" i="2"/>
  <c r="U1733" i="2" s="1"/>
  <c r="V1733" i="2"/>
  <c r="X1733" i="2"/>
  <c r="Y1733" i="2"/>
  <c r="Z1733" i="2"/>
  <c r="AA1733" i="2"/>
  <c r="N1734" i="2"/>
  <c r="O1734" i="2"/>
  <c r="R1734" i="2" s="1"/>
  <c r="P1734" i="2"/>
  <c r="Q1734" i="2"/>
  <c r="X1734" i="2"/>
  <c r="Y1734" i="2"/>
  <c r="Z1734" i="2"/>
  <c r="AA1734" i="2"/>
  <c r="N1735" i="2"/>
  <c r="O1735" i="2"/>
  <c r="R1735" i="2" s="1"/>
  <c r="P1735" i="2"/>
  <c r="Q1735" i="2"/>
  <c r="S1735" i="2"/>
  <c r="T1735" i="2"/>
  <c r="U1735" i="2" s="1"/>
  <c r="X1735" i="2"/>
  <c r="Y1735" i="2"/>
  <c r="Z1735" i="2"/>
  <c r="AA1735" i="2"/>
  <c r="N1736" i="2"/>
  <c r="O1736" i="2"/>
  <c r="R1736" i="2" s="1"/>
  <c r="P1736" i="2"/>
  <c r="Q1736" i="2"/>
  <c r="S1736" i="2"/>
  <c r="T1736" i="2"/>
  <c r="U1736" i="2" s="1"/>
  <c r="X1736" i="2"/>
  <c r="Y1736" i="2"/>
  <c r="Z1736" i="2"/>
  <c r="AA1736" i="2"/>
  <c r="N1737" i="2"/>
  <c r="O1737" i="2"/>
  <c r="R1737" i="2" s="1"/>
  <c r="P1737" i="2"/>
  <c r="Q1737" i="2"/>
  <c r="S1737" i="2"/>
  <c r="T1737" i="2"/>
  <c r="U1737" i="2" s="1"/>
  <c r="X1737" i="2"/>
  <c r="Y1737" i="2"/>
  <c r="Z1737" i="2"/>
  <c r="AA1737" i="2"/>
  <c r="N1738" i="2"/>
  <c r="O1738" i="2"/>
  <c r="R1738" i="2" s="1"/>
  <c r="P1738" i="2"/>
  <c r="Q1738" i="2"/>
  <c r="S1738" i="2"/>
  <c r="T1738" i="2"/>
  <c r="U1738" i="2" s="1"/>
  <c r="W1738" i="2"/>
  <c r="X1738" i="2"/>
  <c r="Y1738" i="2"/>
  <c r="Z1738" i="2"/>
  <c r="AA1738" i="2"/>
  <c r="N1739" i="2"/>
  <c r="O1739" i="2"/>
  <c r="R1739" i="2" s="1"/>
  <c r="P1739" i="2"/>
  <c r="Q1739" i="2"/>
  <c r="S1739" i="2"/>
  <c r="X1739" i="2"/>
  <c r="Y1739" i="2"/>
  <c r="Z1739" i="2"/>
  <c r="AA1739" i="2"/>
  <c r="N1740" i="2"/>
  <c r="O1740" i="2"/>
  <c r="R1740" i="2" s="1"/>
  <c r="P1740" i="2"/>
  <c r="Q1740" i="2"/>
  <c r="S1740" i="2"/>
  <c r="T1740" i="2"/>
  <c r="U1740" i="2" s="1"/>
  <c r="X1740" i="2"/>
  <c r="Y1740" i="2"/>
  <c r="Z1740" i="2"/>
  <c r="AA1740" i="2"/>
  <c r="N1741" i="2"/>
  <c r="O1741" i="2"/>
  <c r="R1741" i="2" s="1"/>
  <c r="P1741" i="2"/>
  <c r="Q1741" i="2"/>
  <c r="S1741" i="2"/>
  <c r="T1741" i="2"/>
  <c r="U1741" i="2" s="1"/>
  <c r="X1741" i="2"/>
  <c r="Y1741" i="2"/>
  <c r="Z1741" i="2"/>
  <c r="AA1741" i="2"/>
  <c r="N1742" i="2"/>
  <c r="O1742" i="2"/>
  <c r="R1742" i="2" s="1"/>
  <c r="P1742" i="2"/>
  <c r="Q1742" i="2"/>
  <c r="S1742" i="2"/>
  <c r="T1742" i="2"/>
  <c r="U1742" i="2" s="1"/>
  <c r="X1742" i="2"/>
  <c r="Y1742" i="2"/>
  <c r="Z1742" i="2"/>
  <c r="AA1742" i="2"/>
  <c r="N1743" i="2"/>
  <c r="O1743" i="2"/>
  <c r="R1743" i="2" s="1"/>
  <c r="P1743" i="2"/>
  <c r="Q1743" i="2"/>
  <c r="S1743" i="2"/>
  <c r="T1743" i="2"/>
  <c r="U1743" i="2" s="1"/>
  <c r="X1743" i="2"/>
  <c r="Y1743" i="2"/>
  <c r="Z1743" i="2"/>
  <c r="AA1743" i="2"/>
  <c r="N1744" i="2"/>
  <c r="O1744" i="2"/>
  <c r="R1744" i="2" s="1"/>
  <c r="P1744" i="2"/>
  <c r="Q1744" i="2"/>
  <c r="S1744" i="2"/>
  <c r="T1744" i="2"/>
  <c r="U1744" i="2" s="1"/>
  <c r="X1744" i="2"/>
  <c r="Y1744" i="2"/>
  <c r="Z1744" i="2"/>
  <c r="AA1744" i="2"/>
  <c r="N1745" i="2"/>
  <c r="O1745" i="2"/>
  <c r="R1745" i="2" s="1"/>
  <c r="P1745" i="2"/>
  <c r="Q1745" i="2"/>
  <c r="S1745" i="2"/>
  <c r="T1745" i="2"/>
  <c r="U1745" i="2" s="1"/>
  <c r="X1745" i="2"/>
  <c r="Y1745" i="2"/>
  <c r="Z1745" i="2"/>
  <c r="AA1745" i="2"/>
  <c r="N1746" i="2"/>
  <c r="O1746" i="2"/>
  <c r="R1746" i="2" s="1"/>
  <c r="P1746" i="2"/>
  <c r="Q1746" i="2"/>
  <c r="S1746" i="2"/>
  <c r="T1746" i="2"/>
  <c r="U1746" i="2" s="1"/>
  <c r="X1746" i="2"/>
  <c r="Y1746" i="2"/>
  <c r="Z1746" i="2"/>
  <c r="AA1746" i="2"/>
  <c r="N1747" i="2"/>
  <c r="O1747" i="2"/>
  <c r="R1747" i="2" s="1"/>
  <c r="P1747" i="2"/>
  <c r="Q1747" i="2"/>
  <c r="S1747" i="2"/>
  <c r="T1747" i="2"/>
  <c r="U1747" i="2" s="1"/>
  <c r="X1747" i="2"/>
  <c r="Y1747" i="2"/>
  <c r="Z1747" i="2"/>
  <c r="AA1747" i="2"/>
  <c r="N1748" i="2"/>
  <c r="O1748" i="2"/>
  <c r="R1748" i="2" s="1"/>
  <c r="P1748" i="2"/>
  <c r="Q1748" i="2"/>
  <c r="S1748" i="2"/>
  <c r="T1748" i="2"/>
  <c r="U1748" i="2" s="1"/>
  <c r="W1748" i="2"/>
  <c r="X1748" i="2"/>
  <c r="Y1748" i="2"/>
  <c r="Z1748" i="2"/>
  <c r="AA1748" i="2"/>
  <c r="N1749" i="2"/>
  <c r="O1749" i="2"/>
  <c r="R1749" i="2" s="1"/>
  <c r="P1749" i="2"/>
  <c r="Q1749" i="2"/>
  <c r="S1749" i="2"/>
  <c r="T1749" i="2"/>
  <c r="U1749" i="2" s="1"/>
  <c r="V1749" i="2"/>
  <c r="X1749" i="2"/>
  <c r="Y1749" i="2"/>
  <c r="Z1749" i="2"/>
  <c r="AA1749" i="2"/>
  <c r="N1750" i="2"/>
  <c r="O1750" i="2"/>
  <c r="R1750" i="2" s="1"/>
  <c r="P1750" i="2"/>
  <c r="Q1750" i="2"/>
  <c r="S1750" i="2"/>
  <c r="T1750" i="2"/>
  <c r="U1750" i="2" s="1"/>
  <c r="X1750" i="2"/>
  <c r="Y1750" i="2"/>
  <c r="Z1750" i="2"/>
  <c r="AA1750" i="2"/>
  <c r="N1751" i="2"/>
  <c r="O1751" i="2"/>
  <c r="R1751" i="2" s="1"/>
  <c r="P1751" i="2"/>
  <c r="Q1751" i="2"/>
  <c r="S1751" i="2"/>
  <c r="T1751" i="2"/>
  <c r="U1751" i="2" s="1"/>
  <c r="X1751" i="2"/>
  <c r="Y1751" i="2"/>
  <c r="Z1751" i="2"/>
  <c r="AA1751" i="2"/>
  <c r="N1752" i="2"/>
  <c r="O1752" i="2"/>
  <c r="R1752" i="2" s="1"/>
  <c r="P1752" i="2"/>
  <c r="Q1752" i="2"/>
  <c r="S1752" i="2"/>
  <c r="T1752" i="2"/>
  <c r="U1752" i="2" s="1"/>
  <c r="X1752" i="2"/>
  <c r="Y1752" i="2"/>
  <c r="Z1752" i="2"/>
  <c r="AA1752" i="2"/>
  <c r="N1753" i="2"/>
  <c r="O1753" i="2"/>
  <c r="R1753" i="2" s="1"/>
  <c r="P1753" i="2"/>
  <c r="Q1753" i="2"/>
  <c r="S1753" i="2"/>
  <c r="T1753" i="2"/>
  <c r="U1753" i="2" s="1"/>
  <c r="W1753" i="2"/>
  <c r="X1753" i="2"/>
  <c r="Y1753" i="2"/>
  <c r="Z1753" i="2"/>
  <c r="AA1753" i="2"/>
  <c r="N1754" i="2"/>
  <c r="O1754" i="2"/>
  <c r="R1754" i="2" s="1"/>
  <c r="P1754" i="2"/>
  <c r="Q1754" i="2"/>
  <c r="S1754" i="2"/>
  <c r="T1754" i="2"/>
  <c r="U1754" i="2" s="1"/>
  <c r="W1754" i="2"/>
  <c r="X1754" i="2"/>
  <c r="Y1754" i="2"/>
  <c r="Z1754" i="2"/>
  <c r="AA1754" i="2"/>
  <c r="N1755" i="2"/>
  <c r="O1755" i="2"/>
  <c r="R1755" i="2" s="1"/>
  <c r="P1755" i="2"/>
  <c r="Q1755" i="2"/>
  <c r="S1755" i="2"/>
  <c r="T1755" i="2"/>
  <c r="U1755" i="2" s="1"/>
  <c r="X1755" i="2"/>
  <c r="Y1755" i="2"/>
  <c r="Z1755" i="2"/>
  <c r="AA1755" i="2"/>
  <c r="N1756" i="2"/>
  <c r="O1756" i="2"/>
  <c r="R1756" i="2" s="1"/>
  <c r="P1756" i="2"/>
  <c r="Q1756" i="2"/>
  <c r="S1756" i="2"/>
  <c r="T1756" i="2"/>
  <c r="U1756" i="2" s="1"/>
  <c r="W1756" i="2"/>
  <c r="X1756" i="2"/>
  <c r="Y1756" i="2"/>
  <c r="Z1756" i="2"/>
  <c r="AA1756" i="2"/>
  <c r="N1757" i="2"/>
  <c r="O1757" i="2"/>
  <c r="R1757" i="2" s="1"/>
  <c r="P1757" i="2"/>
  <c r="Q1757" i="2"/>
  <c r="S1757" i="2"/>
  <c r="T1757" i="2"/>
  <c r="U1757" i="2" s="1"/>
  <c r="X1757" i="2"/>
  <c r="Y1757" i="2"/>
  <c r="Z1757" i="2"/>
  <c r="AA1757" i="2"/>
  <c r="N1758" i="2"/>
  <c r="O1758" i="2"/>
  <c r="R1758" i="2" s="1"/>
  <c r="P1758" i="2"/>
  <c r="Q1758" i="2"/>
  <c r="S1758" i="2"/>
  <c r="T1758" i="2"/>
  <c r="U1758" i="2" s="1"/>
  <c r="X1758" i="2"/>
  <c r="Y1758" i="2"/>
  <c r="Z1758" i="2"/>
  <c r="AA1758" i="2"/>
  <c r="N1759" i="2"/>
  <c r="O1759" i="2"/>
  <c r="R1759" i="2" s="1"/>
  <c r="P1759" i="2"/>
  <c r="Q1759" i="2"/>
  <c r="S1759" i="2"/>
  <c r="T1759" i="2"/>
  <c r="U1759" i="2" s="1"/>
  <c r="X1759" i="2"/>
  <c r="Y1759" i="2"/>
  <c r="Z1759" i="2"/>
  <c r="AA1759" i="2"/>
  <c r="N1760" i="2"/>
  <c r="O1760" i="2"/>
  <c r="R1760" i="2" s="1"/>
  <c r="P1760" i="2"/>
  <c r="Q1760" i="2"/>
  <c r="S1760" i="2"/>
  <c r="T1760" i="2"/>
  <c r="U1760" i="2" s="1"/>
  <c r="V1760" i="2"/>
  <c r="X1760" i="2"/>
  <c r="Y1760" i="2"/>
  <c r="Z1760" i="2"/>
  <c r="AA1760" i="2"/>
  <c r="N1761" i="2"/>
  <c r="O1761" i="2"/>
  <c r="R1761" i="2" s="1"/>
  <c r="P1761" i="2"/>
  <c r="Q1761" i="2"/>
  <c r="S1761" i="2"/>
  <c r="T1761" i="2"/>
  <c r="U1761" i="2" s="1"/>
  <c r="X1761" i="2"/>
  <c r="Y1761" i="2"/>
  <c r="Z1761" i="2"/>
  <c r="AA1761" i="2"/>
  <c r="N1762" i="2"/>
  <c r="O1762" i="2"/>
  <c r="R1762" i="2" s="1"/>
  <c r="P1762" i="2"/>
  <c r="Q1762" i="2"/>
  <c r="S1762" i="2"/>
  <c r="T1762" i="2"/>
  <c r="U1762" i="2" s="1"/>
  <c r="X1762" i="2"/>
  <c r="Y1762" i="2"/>
  <c r="Z1762" i="2"/>
  <c r="AA1762" i="2"/>
  <c r="N1763" i="2"/>
  <c r="O1763" i="2"/>
  <c r="R1763" i="2" s="1"/>
  <c r="P1763" i="2"/>
  <c r="Q1763" i="2"/>
  <c r="S1763" i="2"/>
  <c r="T1763" i="2"/>
  <c r="U1763" i="2" s="1"/>
  <c r="W1763" i="2"/>
  <c r="X1763" i="2"/>
  <c r="Y1763" i="2"/>
  <c r="Z1763" i="2"/>
  <c r="AA1763" i="2"/>
  <c r="N1764" i="2"/>
  <c r="O1764" i="2"/>
  <c r="R1764" i="2" s="1"/>
  <c r="P1764" i="2"/>
  <c r="Q1764" i="2"/>
  <c r="S1764" i="2"/>
  <c r="T1764" i="2"/>
  <c r="U1764" i="2" s="1"/>
  <c r="X1764" i="2"/>
  <c r="Y1764" i="2"/>
  <c r="Z1764" i="2"/>
  <c r="AA1764" i="2"/>
  <c r="N1765" i="2"/>
  <c r="O1765" i="2"/>
  <c r="R1765" i="2" s="1"/>
  <c r="P1765" i="2"/>
  <c r="Q1765" i="2"/>
  <c r="S1765" i="2"/>
  <c r="T1765" i="2"/>
  <c r="U1765" i="2" s="1"/>
  <c r="X1765" i="2"/>
  <c r="Y1765" i="2"/>
  <c r="Z1765" i="2"/>
  <c r="AA1765" i="2"/>
  <c r="N1766" i="2"/>
  <c r="O1766" i="2"/>
  <c r="R1766" i="2" s="1"/>
  <c r="P1766" i="2"/>
  <c r="Q1766" i="2"/>
  <c r="S1766" i="2"/>
  <c r="T1766" i="2"/>
  <c r="U1766" i="2" s="1"/>
  <c r="X1766" i="2"/>
  <c r="Y1766" i="2"/>
  <c r="Z1766" i="2"/>
  <c r="AA1766" i="2"/>
  <c r="N1767" i="2"/>
  <c r="O1767" i="2"/>
  <c r="R1767" i="2" s="1"/>
  <c r="P1767" i="2"/>
  <c r="Q1767" i="2"/>
  <c r="S1767" i="2"/>
  <c r="T1767" i="2"/>
  <c r="U1767" i="2" s="1"/>
  <c r="W1767" i="2"/>
  <c r="X1767" i="2"/>
  <c r="Y1767" i="2"/>
  <c r="Z1767" i="2"/>
  <c r="AA1767" i="2"/>
  <c r="N1768" i="2"/>
  <c r="O1768" i="2"/>
  <c r="R1768" i="2" s="1"/>
  <c r="P1768" i="2"/>
  <c r="Q1768" i="2"/>
  <c r="S1768" i="2"/>
  <c r="T1768" i="2"/>
  <c r="U1768" i="2" s="1"/>
  <c r="X1768" i="2"/>
  <c r="Y1768" i="2"/>
  <c r="Z1768" i="2"/>
  <c r="AA1768" i="2"/>
  <c r="N1769" i="2"/>
  <c r="O1769" i="2"/>
  <c r="R1769" i="2" s="1"/>
  <c r="P1769" i="2"/>
  <c r="Q1769" i="2"/>
  <c r="S1769" i="2"/>
  <c r="T1769" i="2"/>
  <c r="U1769" i="2" s="1"/>
  <c r="X1769" i="2"/>
  <c r="Y1769" i="2"/>
  <c r="Z1769" i="2"/>
  <c r="AA1769" i="2"/>
  <c r="N1770" i="2"/>
  <c r="O1770" i="2"/>
  <c r="R1770" i="2" s="1"/>
  <c r="P1770" i="2"/>
  <c r="Q1770" i="2"/>
  <c r="S1770" i="2"/>
  <c r="T1770" i="2"/>
  <c r="U1770" i="2" s="1"/>
  <c r="X1770" i="2"/>
  <c r="Y1770" i="2"/>
  <c r="Z1770" i="2"/>
  <c r="AA1770" i="2"/>
  <c r="N1771" i="2"/>
  <c r="O1771" i="2"/>
  <c r="R1771" i="2" s="1"/>
  <c r="P1771" i="2"/>
  <c r="Q1771" i="2"/>
  <c r="S1771" i="2"/>
  <c r="T1771" i="2"/>
  <c r="U1771" i="2" s="1"/>
  <c r="X1771" i="2"/>
  <c r="Y1771" i="2"/>
  <c r="Z1771" i="2"/>
  <c r="AA1771" i="2"/>
  <c r="N1772" i="2"/>
  <c r="O1772" i="2"/>
  <c r="R1772" i="2" s="1"/>
  <c r="P1772" i="2"/>
  <c r="Q1772" i="2"/>
  <c r="S1772" i="2"/>
  <c r="T1772" i="2"/>
  <c r="U1772" i="2"/>
  <c r="X1772" i="2"/>
  <c r="Y1772" i="2"/>
  <c r="Z1772" i="2"/>
  <c r="AA1772" i="2"/>
  <c r="N1773" i="2"/>
  <c r="O1773" i="2"/>
  <c r="R1773" i="2" s="1"/>
  <c r="P1773" i="2"/>
  <c r="Q1773" i="2"/>
  <c r="S1773" i="2"/>
  <c r="T1773" i="2"/>
  <c r="U1773" i="2" s="1"/>
  <c r="X1773" i="2"/>
  <c r="Y1773" i="2"/>
  <c r="Z1773" i="2"/>
  <c r="AA1773" i="2"/>
  <c r="N1774" i="2"/>
  <c r="O1774" i="2"/>
  <c r="R1774" i="2" s="1"/>
  <c r="P1774" i="2"/>
  <c r="Q1774" i="2"/>
  <c r="S1774" i="2"/>
  <c r="T1774" i="2"/>
  <c r="U1774" i="2" s="1"/>
  <c r="X1774" i="2"/>
  <c r="Y1774" i="2"/>
  <c r="Z1774" i="2"/>
  <c r="AA1774" i="2"/>
  <c r="N1775" i="2"/>
  <c r="O1775" i="2"/>
  <c r="R1775" i="2" s="1"/>
  <c r="P1775" i="2"/>
  <c r="Q1775" i="2"/>
  <c r="T1775" i="2"/>
  <c r="U1775" i="2" s="1"/>
  <c r="X1775" i="2"/>
  <c r="Y1775" i="2"/>
  <c r="Z1775" i="2"/>
  <c r="AA1775" i="2"/>
  <c r="N1776" i="2"/>
  <c r="O1776" i="2"/>
  <c r="R1776" i="2" s="1"/>
  <c r="P1776" i="2"/>
  <c r="Q1776" i="2"/>
  <c r="S1776" i="2"/>
  <c r="T1776" i="2"/>
  <c r="U1776" i="2" s="1"/>
  <c r="X1776" i="2"/>
  <c r="Y1776" i="2"/>
  <c r="Z1776" i="2"/>
  <c r="AA1776" i="2"/>
  <c r="N1777" i="2"/>
  <c r="O1777" i="2"/>
  <c r="R1777" i="2" s="1"/>
  <c r="P1777" i="2"/>
  <c r="Q1777" i="2"/>
  <c r="S1777" i="2"/>
  <c r="T1777" i="2"/>
  <c r="U1777" i="2" s="1"/>
  <c r="W1777" i="2"/>
  <c r="X1777" i="2"/>
  <c r="Y1777" i="2"/>
  <c r="Z1777" i="2"/>
  <c r="AA1777" i="2"/>
  <c r="N1778" i="2"/>
  <c r="O1778" i="2"/>
  <c r="R1778" i="2" s="1"/>
  <c r="P1778" i="2"/>
  <c r="Q1778" i="2"/>
  <c r="S1778" i="2"/>
  <c r="T1778" i="2"/>
  <c r="U1778" i="2" s="1"/>
  <c r="X1778" i="2"/>
  <c r="Y1778" i="2"/>
  <c r="Z1778" i="2"/>
  <c r="AA1778" i="2"/>
  <c r="N1779" i="2"/>
  <c r="O1779" i="2"/>
  <c r="R1779" i="2" s="1"/>
  <c r="P1779" i="2"/>
  <c r="Q1779" i="2"/>
  <c r="S1779" i="2"/>
  <c r="T1779" i="2"/>
  <c r="U1779" i="2" s="1"/>
  <c r="V1779" i="2"/>
  <c r="X1779" i="2"/>
  <c r="Y1779" i="2"/>
  <c r="Z1779" i="2"/>
  <c r="AA1779" i="2"/>
  <c r="N1780" i="2"/>
  <c r="O1780" i="2"/>
  <c r="R1780" i="2" s="1"/>
  <c r="P1780" i="2"/>
  <c r="Q1780" i="2"/>
  <c r="S1780" i="2"/>
  <c r="T1780" i="2"/>
  <c r="U1780" i="2" s="1"/>
  <c r="V1780" i="2"/>
  <c r="X1780" i="2"/>
  <c r="Y1780" i="2"/>
  <c r="Z1780" i="2"/>
  <c r="AA1780" i="2"/>
  <c r="N1781" i="2"/>
  <c r="O1781" i="2"/>
  <c r="R1781" i="2" s="1"/>
  <c r="P1781" i="2"/>
  <c r="Q1781" i="2"/>
  <c r="S1781" i="2"/>
  <c r="T1781" i="2"/>
  <c r="U1781" i="2" s="1"/>
  <c r="X1781" i="2"/>
  <c r="Y1781" i="2"/>
  <c r="Z1781" i="2"/>
  <c r="AA1781" i="2"/>
  <c r="N1782" i="2"/>
  <c r="O1782" i="2"/>
  <c r="R1782" i="2" s="1"/>
  <c r="P1782" i="2"/>
  <c r="Q1782" i="2"/>
  <c r="S1782" i="2"/>
  <c r="T1782" i="2"/>
  <c r="U1782" i="2" s="1"/>
  <c r="V1782" i="2"/>
  <c r="X1782" i="2"/>
  <c r="Y1782" i="2"/>
  <c r="Z1782" i="2"/>
  <c r="AA1782" i="2"/>
  <c r="N1783" i="2"/>
  <c r="O1783" i="2"/>
  <c r="R1783" i="2" s="1"/>
  <c r="P1783" i="2"/>
  <c r="Q1783" i="2"/>
  <c r="S1783" i="2"/>
  <c r="T1783" i="2"/>
  <c r="U1783" i="2" s="1"/>
  <c r="X1783" i="2"/>
  <c r="Y1783" i="2"/>
  <c r="Z1783" i="2"/>
  <c r="AA1783" i="2"/>
  <c r="N1784" i="2"/>
  <c r="O1784" i="2"/>
  <c r="R1784" i="2" s="1"/>
  <c r="P1784" i="2"/>
  <c r="Q1784" i="2"/>
  <c r="S1784" i="2"/>
  <c r="T1784" i="2"/>
  <c r="U1784" i="2" s="1"/>
  <c r="V1784" i="2"/>
  <c r="X1784" i="2"/>
  <c r="Y1784" i="2"/>
  <c r="Z1784" i="2"/>
  <c r="AA1784" i="2"/>
  <c r="N1785" i="2"/>
  <c r="O1785" i="2"/>
  <c r="R1785" i="2" s="1"/>
  <c r="P1785" i="2"/>
  <c r="Q1785" i="2"/>
  <c r="S1785" i="2"/>
  <c r="T1785" i="2"/>
  <c r="U1785" i="2" s="1"/>
  <c r="X1785" i="2"/>
  <c r="Y1785" i="2"/>
  <c r="Z1785" i="2"/>
  <c r="AA1785" i="2"/>
  <c r="N1786" i="2"/>
  <c r="O1786" i="2"/>
  <c r="R1786" i="2" s="1"/>
  <c r="P1786" i="2"/>
  <c r="Q1786" i="2"/>
  <c r="S1786" i="2"/>
  <c r="T1786" i="2"/>
  <c r="U1786" i="2" s="1"/>
  <c r="X1786" i="2"/>
  <c r="Y1786" i="2"/>
  <c r="Z1786" i="2"/>
  <c r="AA1786" i="2"/>
  <c r="N1787" i="2"/>
  <c r="O1787" i="2"/>
  <c r="R1787" i="2" s="1"/>
  <c r="P1787" i="2"/>
  <c r="Q1787" i="2"/>
  <c r="S1787" i="2"/>
  <c r="X1787" i="2"/>
  <c r="Y1787" i="2"/>
  <c r="Z1787" i="2"/>
  <c r="AA1787" i="2"/>
  <c r="N1788" i="2"/>
  <c r="O1788" i="2"/>
  <c r="R1788" i="2" s="1"/>
  <c r="P1788" i="2"/>
  <c r="Q1788" i="2"/>
  <c r="S1788" i="2"/>
  <c r="T1788" i="2"/>
  <c r="U1788" i="2" s="1"/>
  <c r="X1788" i="2"/>
  <c r="Y1788" i="2"/>
  <c r="Z1788" i="2"/>
  <c r="AA1788" i="2"/>
  <c r="N1789" i="2"/>
  <c r="O1789" i="2"/>
  <c r="R1789" i="2" s="1"/>
  <c r="P1789" i="2"/>
  <c r="Q1789" i="2"/>
  <c r="S1789" i="2"/>
  <c r="T1789" i="2"/>
  <c r="U1789" i="2" s="1"/>
  <c r="X1789" i="2"/>
  <c r="Y1789" i="2"/>
  <c r="Z1789" i="2"/>
  <c r="AA1789" i="2"/>
  <c r="N1790" i="2"/>
  <c r="O1790" i="2"/>
  <c r="R1790" i="2" s="1"/>
  <c r="P1790" i="2"/>
  <c r="Q1790" i="2"/>
  <c r="S1790" i="2"/>
  <c r="T1790" i="2"/>
  <c r="U1790" i="2" s="1"/>
  <c r="X1790" i="2"/>
  <c r="Y1790" i="2"/>
  <c r="Z1790" i="2"/>
  <c r="AA1790" i="2"/>
  <c r="N1791" i="2"/>
  <c r="O1791" i="2"/>
  <c r="R1791" i="2" s="1"/>
  <c r="P1791" i="2"/>
  <c r="Q1791" i="2"/>
  <c r="S1791" i="2"/>
  <c r="T1791" i="2"/>
  <c r="U1791" i="2" s="1"/>
  <c r="X1791" i="2"/>
  <c r="Y1791" i="2"/>
  <c r="Z1791" i="2"/>
  <c r="AA1791" i="2"/>
  <c r="N1792" i="2"/>
  <c r="O1792" i="2"/>
  <c r="R1792" i="2" s="1"/>
  <c r="P1792" i="2"/>
  <c r="Q1792" i="2"/>
  <c r="S1792" i="2"/>
  <c r="T1792" i="2"/>
  <c r="U1792" i="2" s="1"/>
  <c r="X1792" i="2"/>
  <c r="Y1792" i="2"/>
  <c r="Z1792" i="2"/>
  <c r="AA1792" i="2"/>
  <c r="N1793" i="2"/>
  <c r="O1793" i="2"/>
  <c r="R1793" i="2" s="1"/>
  <c r="P1793" i="2"/>
  <c r="Q1793" i="2"/>
  <c r="S1793" i="2"/>
  <c r="T1793" i="2"/>
  <c r="U1793" i="2" s="1"/>
  <c r="W1793" i="2"/>
  <c r="X1793" i="2"/>
  <c r="Y1793" i="2"/>
  <c r="Z1793" i="2"/>
  <c r="AA1793" i="2"/>
  <c r="N1794" i="2"/>
  <c r="O1794" i="2"/>
  <c r="R1794" i="2" s="1"/>
  <c r="P1794" i="2"/>
  <c r="Q1794" i="2"/>
  <c r="S1794" i="2"/>
  <c r="T1794" i="2"/>
  <c r="U1794" i="2" s="1"/>
  <c r="X1794" i="2"/>
  <c r="Y1794" i="2"/>
  <c r="Z1794" i="2"/>
  <c r="AA1794" i="2"/>
  <c r="N1795" i="2"/>
  <c r="O1795" i="2"/>
  <c r="R1795" i="2" s="1"/>
  <c r="P1795" i="2"/>
  <c r="Q1795" i="2"/>
  <c r="S1795" i="2"/>
  <c r="T1795" i="2"/>
  <c r="U1795" i="2" s="1"/>
  <c r="W1795" i="2"/>
  <c r="X1795" i="2"/>
  <c r="Y1795" i="2"/>
  <c r="Z1795" i="2"/>
  <c r="AA1795" i="2"/>
  <c r="N1796" i="2"/>
  <c r="O1796" i="2"/>
  <c r="R1796" i="2" s="1"/>
  <c r="P1796" i="2"/>
  <c r="Q1796" i="2"/>
  <c r="S1796" i="2"/>
  <c r="T1796" i="2"/>
  <c r="U1796" i="2" s="1"/>
  <c r="X1796" i="2"/>
  <c r="Y1796" i="2"/>
  <c r="Z1796" i="2"/>
  <c r="AA1796" i="2"/>
  <c r="N1797" i="2"/>
  <c r="O1797" i="2"/>
  <c r="R1797" i="2" s="1"/>
  <c r="P1797" i="2"/>
  <c r="Q1797" i="2"/>
  <c r="S1797" i="2"/>
  <c r="T1797" i="2"/>
  <c r="U1797" i="2" s="1"/>
  <c r="X1797" i="2"/>
  <c r="Y1797" i="2"/>
  <c r="Z1797" i="2"/>
  <c r="AA1797" i="2"/>
  <c r="N1798" i="2"/>
  <c r="O1798" i="2"/>
  <c r="R1798" i="2" s="1"/>
  <c r="P1798" i="2"/>
  <c r="Q1798" i="2"/>
  <c r="S1798" i="2"/>
  <c r="T1798" i="2"/>
  <c r="U1798" i="2" s="1"/>
  <c r="X1798" i="2"/>
  <c r="Y1798" i="2"/>
  <c r="Z1798" i="2"/>
  <c r="AA1798" i="2"/>
  <c r="N1799" i="2"/>
  <c r="O1799" i="2"/>
  <c r="R1799" i="2" s="1"/>
  <c r="P1799" i="2"/>
  <c r="Q1799" i="2"/>
  <c r="S1799" i="2"/>
  <c r="T1799" i="2"/>
  <c r="U1799" i="2" s="1"/>
  <c r="X1799" i="2"/>
  <c r="Y1799" i="2"/>
  <c r="Z1799" i="2"/>
  <c r="AA1799" i="2"/>
  <c r="N1800" i="2"/>
  <c r="O1800" i="2"/>
  <c r="R1800" i="2" s="1"/>
  <c r="P1800" i="2"/>
  <c r="Q1800" i="2"/>
  <c r="S1800" i="2"/>
  <c r="T1800" i="2"/>
  <c r="U1800" i="2" s="1"/>
  <c r="V1800" i="2"/>
  <c r="X1800" i="2"/>
  <c r="Y1800" i="2"/>
  <c r="Z1800" i="2"/>
  <c r="AA1800" i="2"/>
  <c r="N1801" i="2"/>
  <c r="O1801" i="2"/>
  <c r="R1801" i="2" s="1"/>
  <c r="P1801" i="2"/>
  <c r="Q1801" i="2"/>
  <c r="S1801" i="2"/>
  <c r="T1801" i="2"/>
  <c r="U1801" i="2" s="1"/>
  <c r="X1801" i="2"/>
  <c r="Y1801" i="2"/>
  <c r="Z1801" i="2"/>
  <c r="AA1801" i="2"/>
  <c r="N1802" i="2"/>
  <c r="O1802" i="2"/>
  <c r="R1802" i="2" s="1"/>
  <c r="P1802" i="2"/>
  <c r="Q1802" i="2"/>
  <c r="S1802" i="2"/>
  <c r="T1802" i="2"/>
  <c r="U1802" i="2" s="1"/>
  <c r="V1802" i="2"/>
  <c r="W1802" i="2"/>
  <c r="X1802" i="2"/>
  <c r="Y1802" i="2"/>
  <c r="Z1802" i="2"/>
  <c r="AA1802" i="2"/>
  <c r="N1803" i="2"/>
  <c r="O1803" i="2"/>
  <c r="R1803" i="2" s="1"/>
  <c r="P1803" i="2"/>
  <c r="Q1803" i="2"/>
  <c r="S1803" i="2"/>
  <c r="T1803" i="2"/>
  <c r="U1803" i="2" s="1"/>
  <c r="W1803" i="2"/>
  <c r="X1803" i="2"/>
  <c r="Y1803" i="2"/>
  <c r="Z1803" i="2"/>
  <c r="AA1803" i="2"/>
  <c r="N1804" i="2"/>
  <c r="O1804" i="2"/>
  <c r="R1804" i="2" s="1"/>
  <c r="P1804" i="2"/>
  <c r="Q1804" i="2"/>
  <c r="S1804" i="2"/>
  <c r="T1804" i="2"/>
  <c r="U1804" i="2" s="1"/>
  <c r="X1804" i="2"/>
  <c r="Y1804" i="2"/>
  <c r="Z1804" i="2"/>
  <c r="AA1804" i="2"/>
  <c r="N1805" i="2"/>
  <c r="O1805" i="2"/>
  <c r="R1805" i="2" s="1"/>
  <c r="P1805" i="2"/>
  <c r="Q1805" i="2"/>
  <c r="S1805" i="2"/>
  <c r="T1805" i="2"/>
  <c r="U1805" i="2" s="1"/>
  <c r="X1805" i="2"/>
  <c r="Y1805" i="2"/>
  <c r="Z1805" i="2"/>
  <c r="AA1805" i="2"/>
  <c r="N1806" i="2"/>
  <c r="O1806" i="2"/>
  <c r="R1806" i="2" s="1"/>
  <c r="P1806" i="2"/>
  <c r="Q1806" i="2"/>
  <c r="S1806" i="2"/>
  <c r="T1806" i="2"/>
  <c r="U1806" i="2" s="1"/>
  <c r="X1806" i="2"/>
  <c r="Y1806" i="2"/>
  <c r="Z1806" i="2"/>
  <c r="AA1806" i="2"/>
  <c r="N1807" i="2"/>
  <c r="O1807" i="2"/>
  <c r="R1807" i="2" s="1"/>
  <c r="P1807" i="2"/>
  <c r="Q1807" i="2"/>
  <c r="S1807" i="2"/>
  <c r="T1807" i="2"/>
  <c r="U1807" i="2" s="1"/>
  <c r="X1807" i="2"/>
  <c r="Y1807" i="2"/>
  <c r="Z1807" i="2"/>
  <c r="AA1807" i="2"/>
  <c r="N1808" i="2"/>
  <c r="O1808" i="2"/>
  <c r="R1808" i="2" s="1"/>
  <c r="P1808" i="2"/>
  <c r="Q1808" i="2"/>
  <c r="S1808" i="2"/>
  <c r="T1808" i="2"/>
  <c r="U1808" i="2" s="1"/>
  <c r="W1808" i="2"/>
  <c r="X1808" i="2"/>
  <c r="Y1808" i="2"/>
  <c r="Z1808" i="2"/>
  <c r="AA1808" i="2"/>
  <c r="N1809" i="2"/>
  <c r="O1809" i="2"/>
  <c r="R1809" i="2" s="1"/>
  <c r="P1809" i="2"/>
  <c r="Q1809" i="2"/>
  <c r="S1809" i="2"/>
  <c r="T1809" i="2"/>
  <c r="U1809" i="2" s="1"/>
  <c r="V1809" i="2"/>
  <c r="W1809" i="2"/>
  <c r="X1809" i="2"/>
  <c r="Y1809" i="2"/>
  <c r="Z1809" i="2"/>
  <c r="AA1809" i="2"/>
  <c r="N1810" i="2"/>
  <c r="O1810" i="2"/>
  <c r="R1810" i="2" s="1"/>
  <c r="P1810" i="2"/>
  <c r="Q1810" i="2"/>
  <c r="S1810" i="2"/>
  <c r="T1810" i="2"/>
  <c r="U1810" i="2" s="1"/>
  <c r="X1810" i="2"/>
  <c r="Y1810" i="2"/>
  <c r="Z1810" i="2"/>
  <c r="AA1810" i="2"/>
  <c r="N1811" i="2"/>
  <c r="O1811" i="2"/>
  <c r="R1811" i="2" s="1"/>
  <c r="P1811" i="2"/>
  <c r="Q1811" i="2"/>
  <c r="S1811" i="2"/>
  <c r="T1811" i="2"/>
  <c r="U1811" i="2" s="1"/>
  <c r="X1811" i="2"/>
  <c r="Y1811" i="2"/>
  <c r="Z1811" i="2"/>
  <c r="AA1811" i="2"/>
  <c r="N1812" i="2"/>
  <c r="O1812" i="2"/>
  <c r="R1812" i="2" s="1"/>
  <c r="P1812" i="2"/>
  <c r="Q1812" i="2"/>
  <c r="S1812" i="2"/>
  <c r="T1812" i="2"/>
  <c r="U1812" i="2" s="1"/>
  <c r="V1812" i="2"/>
  <c r="X1812" i="2"/>
  <c r="Y1812" i="2"/>
  <c r="Z1812" i="2"/>
  <c r="AA1812" i="2"/>
  <c r="N1813" i="2"/>
  <c r="O1813" i="2"/>
  <c r="R1813" i="2" s="1"/>
  <c r="P1813" i="2"/>
  <c r="Q1813" i="2"/>
  <c r="S1813" i="2"/>
  <c r="T1813" i="2"/>
  <c r="U1813" i="2" s="1"/>
  <c r="X1813" i="2"/>
  <c r="Y1813" i="2"/>
  <c r="Z1813" i="2"/>
  <c r="AA1813" i="2"/>
  <c r="N1814" i="2"/>
  <c r="O1814" i="2"/>
  <c r="R1814" i="2" s="1"/>
  <c r="P1814" i="2"/>
  <c r="Q1814" i="2"/>
  <c r="S1814" i="2"/>
  <c r="T1814" i="2"/>
  <c r="U1814" i="2" s="1"/>
  <c r="X1814" i="2"/>
  <c r="Y1814" i="2"/>
  <c r="Z1814" i="2"/>
  <c r="AA1814" i="2"/>
  <c r="N1815" i="2"/>
  <c r="O1815" i="2"/>
  <c r="R1815" i="2" s="1"/>
  <c r="P1815" i="2"/>
  <c r="Q1815" i="2"/>
  <c r="S1815" i="2"/>
  <c r="T1815" i="2"/>
  <c r="U1815" i="2" s="1"/>
  <c r="X1815" i="2"/>
  <c r="Y1815" i="2"/>
  <c r="Z1815" i="2"/>
  <c r="AA1815" i="2"/>
  <c r="N1816" i="2"/>
  <c r="O1816" i="2"/>
  <c r="R1816" i="2" s="1"/>
  <c r="P1816" i="2"/>
  <c r="Q1816" i="2"/>
  <c r="S1816" i="2"/>
  <c r="T1816" i="2"/>
  <c r="U1816" i="2" s="1"/>
  <c r="W1816" i="2"/>
  <c r="X1816" i="2"/>
  <c r="Y1816" i="2"/>
  <c r="Z1816" i="2"/>
  <c r="AA1816" i="2"/>
  <c r="N1817" i="2"/>
  <c r="O1817" i="2"/>
  <c r="R1817" i="2" s="1"/>
  <c r="P1817" i="2"/>
  <c r="Q1817" i="2"/>
  <c r="S1817" i="2"/>
  <c r="X1817" i="2"/>
  <c r="Y1817" i="2"/>
  <c r="Z1817" i="2"/>
  <c r="AA1817" i="2"/>
  <c r="N1818" i="2"/>
  <c r="O1818" i="2"/>
  <c r="R1818" i="2" s="1"/>
  <c r="P1818" i="2"/>
  <c r="Q1818" i="2"/>
  <c r="S1818" i="2"/>
  <c r="T1818" i="2"/>
  <c r="U1818" i="2" s="1"/>
  <c r="V1818" i="2"/>
  <c r="X1818" i="2"/>
  <c r="Y1818" i="2"/>
  <c r="Z1818" i="2"/>
  <c r="AA1818" i="2"/>
  <c r="N1819" i="2"/>
  <c r="O1819" i="2"/>
  <c r="R1819" i="2" s="1"/>
  <c r="P1819" i="2"/>
  <c r="Q1819" i="2"/>
  <c r="S1819" i="2"/>
  <c r="T1819" i="2"/>
  <c r="U1819" i="2" s="1"/>
  <c r="X1819" i="2"/>
  <c r="Y1819" i="2"/>
  <c r="Z1819" i="2"/>
  <c r="AA1819" i="2"/>
  <c r="N1820" i="2"/>
  <c r="O1820" i="2"/>
  <c r="R1820" i="2" s="1"/>
  <c r="P1820" i="2"/>
  <c r="Q1820" i="2"/>
  <c r="S1820" i="2"/>
  <c r="X1820" i="2"/>
  <c r="Y1820" i="2"/>
  <c r="Z1820" i="2"/>
  <c r="AA1820" i="2"/>
  <c r="N1821" i="2"/>
  <c r="O1821" i="2"/>
  <c r="R1821" i="2" s="1"/>
  <c r="P1821" i="2"/>
  <c r="Q1821" i="2"/>
  <c r="S1821" i="2"/>
  <c r="T1821" i="2"/>
  <c r="U1821" i="2" s="1"/>
  <c r="X1821" i="2"/>
  <c r="Y1821" i="2"/>
  <c r="Z1821" i="2"/>
  <c r="AA1821" i="2"/>
  <c r="N1822" i="2"/>
  <c r="O1822" i="2"/>
  <c r="R1822" i="2" s="1"/>
  <c r="P1822" i="2"/>
  <c r="Q1822" i="2"/>
  <c r="S1822" i="2"/>
  <c r="T1822" i="2"/>
  <c r="U1822" i="2" s="1"/>
  <c r="X1822" i="2"/>
  <c r="Y1822" i="2"/>
  <c r="Z1822" i="2"/>
  <c r="AA1822" i="2"/>
  <c r="N1823" i="2"/>
  <c r="O1823" i="2"/>
  <c r="R1823" i="2" s="1"/>
  <c r="P1823" i="2"/>
  <c r="Q1823" i="2"/>
  <c r="S1823" i="2"/>
  <c r="T1823" i="2"/>
  <c r="U1823" i="2" s="1"/>
  <c r="X1823" i="2"/>
  <c r="Y1823" i="2"/>
  <c r="Z1823" i="2"/>
  <c r="AA1823" i="2"/>
  <c r="N1824" i="2"/>
  <c r="O1824" i="2"/>
  <c r="R1824" i="2" s="1"/>
  <c r="P1824" i="2"/>
  <c r="Q1824" i="2"/>
  <c r="S1824" i="2"/>
  <c r="T1824" i="2"/>
  <c r="U1824" i="2" s="1"/>
  <c r="X1824" i="2"/>
  <c r="Y1824" i="2"/>
  <c r="Z1824" i="2"/>
  <c r="AA1824" i="2"/>
  <c r="N1825" i="2"/>
  <c r="O1825" i="2"/>
  <c r="R1825" i="2" s="1"/>
  <c r="P1825" i="2"/>
  <c r="Q1825" i="2"/>
  <c r="S1825" i="2"/>
  <c r="X1825" i="2"/>
  <c r="Y1825" i="2"/>
  <c r="Z1825" i="2"/>
  <c r="AA1825" i="2"/>
  <c r="N1826" i="2"/>
  <c r="O1826" i="2"/>
  <c r="R1826" i="2" s="1"/>
  <c r="P1826" i="2"/>
  <c r="Q1826" i="2"/>
  <c r="S1826" i="2"/>
  <c r="T1826" i="2"/>
  <c r="U1826" i="2" s="1"/>
  <c r="W1826" i="2"/>
  <c r="X1826" i="2"/>
  <c r="Y1826" i="2"/>
  <c r="Z1826" i="2"/>
  <c r="AA1826" i="2"/>
  <c r="N1827" i="2"/>
  <c r="O1827" i="2"/>
  <c r="R1827" i="2" s="1"/>
  <c r="P1827" i="2"/>
  <c r="Q1827" i="2"/>
  <c r="S1827" i="2"/>
  <c r="T1827" i="2"/>
  <c r="U1827" i="2" s="1"/>
  <c r="X1827" i="2"/>
  <c r="Y1827" i="2"/>
  <c r="Z1827" i="2"/>
  <c r="AA1827" i="2"/>
  <c r="N1828" i="2"/>
  <c r="O1828" i="2"/>
  <c r="R1828" i="2" s="1"/>
  <c r="P1828" i="2"/>
  <c r="Q1828" i="2"/>
  <c r="S1828" i="2"/>
  <c r="T1828" i="2"/>
  <c r="U1828" i="2" s="1"/>
  <c r="X1828" i="2"/>
  <c r="Y1828" i="2"/>
  <c r="Z1828" i="2"/>
  <c r="AA1828" i="2"/>
  <c r="N1829" i="2"/>
  <c r="O1829" i="2"/>
  <c r="R1829" i="2" s="1"/>
  <c r="P1829" i="2"/>
  <c r="Q1829" i="2"/>
  <c r="S1829" i="2"/>
  <c r="T1829" i="2"/>
  <c r="U1829" i="2" s="1"/>
  <c r="W1829" i="2"/>
  <c r="X1829" i="2"/>
  <c r="Y1829" i="2"/>
  <c r="Z1829" i="2"/>
  <c r="AA1829" i="2"/>
  <c r="N1830" i="2"/>
  <c r="O1830" i="2"/>
  <c r="R1830" i="2" s="1"/>
  <c r="P1830" i="2"/>
  <c r="Q1830" i="2"/>
  <c r="S1830" i="2"/>
  <c r="T1830" i="2"/>
  <c r="U1830" i="2" s="1"/>
  <c r="V1830" i="2"/>
  <c r="W1830" i="2"/>
  <c r="X1830" i="2"/>
  <c r="Y1830" i="2"/>
  <c r="Z1830" i="2"/>
  <c r="AA1830" i="2"/>
  <c r="N1831" i="2"/>
  <c r="O1831" i="2"/>
  <c r="R1831" i="2" s="1"/>
  <c r="P1831" i="2"/>
  <c r="Q1831" i="2"/>
  <c r="S1831" i="2"/>
  <c r="T1831" i="2"/>
  <c r="U1831" i="2" s="1"/>
  <c r="V1831" i="2"/>
  <c r="W1831" i="2"/>
  <c r="X1831" i="2"/>
  <c r="Y1831" i="2"/>
  <c r="Z1831" i="2"/>
  <c r="AA1831" i="2"/>
  <c r="N1832" i="2"/>
  <c r="O1832" i="2"/>
  <c r="R1832" i="2" s="1"/>
  <c r="P1832" i="2"/>
  <c r="Q1832" i="2"/>
  <c r="S1832" i="2"/>
  <c r="T1832" i="2"/>
  <c r="U1832" i="2" s="1"/>
  <c r="X1832" i="2"/>
  <c r="Y1832" i="2"/>
  <c r="Z1832" i="2"/>
  <c r="AA1832" i="2"/>
  <c r="N1833" i="2"/>
  <c r="O1833" i="2"/>
  <c r="R1833" i="2" s="1"/>
  <c r="P1833" i="2"/>
  <c r="Q1833" i="2"/>
  <c r="S1833" i="2"/>
  <c r="T1833" i="2"/>
  <c r="U1833" i="2" s="1"/>
  <c r="X1833" i="2"/>
  <c r="Y1833" i="2"/>
  <c r="Z1833" i="2"/>
  <c r="AA1833" i="2"/>
  <c r="N1834" i="2"/>
  <c r="O1834" i="2"/>
  <c r="R1834" i="2" s="1"/>
  <c r="P1834" i="2"/>
  <c r="Q1834" i="2"/>
  <c r="S1834" i="2"/>
  <c r="T1834" i="2"/>
  <c r="U1834" i="2" s="1"/>
  <c r="W1834" i="2"/>
  <c r="X1834" i="2"/>
  <c r="Y1834" i="2"/>
  <c r="Z1834" i="2"/>
  <c r="AA1834" i="2"/>
  <c r="N1835" i="2"/>
  <c r="O1835" i="2"/>
  <c r="R1835" i="2" s="1"/>
  <c r="P1835" i="2"/>
  <c r="Q1835" i="2"/>
  <c r="S1835" i="2"/>
  <c r="T1835" i="2"/>
  <c r="U1835" i="2" s="1"/>
  <c r="X1835" i="2"/>
  <c r="Y1835" i="2"/>
  <c r="Z1835" i="2"/>
  <c r="AA1835" i="2"/>
  <c r="N1836" i="2"/>
  <c r="O1836" i="2"/>
  <c r="R1836" i="2" s="1"/>
  <c r="P1836" i="2"/>
  <c r="Q1836" i="2"/>
  <c r="S1836" i="2"/>
  <c r="T1836" i="2"/>
  <c r="U1836" i="2" s="1"/>
  <c r="X1836" i="2"/>
  <c r="Y1836" i="2"/>
  <c r="Z1836" i="2"/>
  <c r="AA1836" i="2"/>
  <c r="N1837" i="2"/>
  <c r="O1837" i="2"/>
  <c r="R1837" i="2" s="1"/>
  <c r="P1837" i="2"/>
  <c r="Q1837" i="2"/>
  <c r="S1837" i="2"/>
  <c r="T1837" i="2"/>
  <c r="U1837" i="2" s="1"/>
  <c r="V1837" i="2"/>
  <c r="X1837" i="2"/>
  <c r="Y1837" i="2"/>
  <c r="Z1837" i="2"/>
  <c r="AA1837" i="2"/>
  <c r="N1838" i="2"/>
  <c r="O1838" i="2"/>
  <c r="R1838" i="2" s="1"/>
  <c r="P1838" i="2"/>
  <c r="Q1838" i="2"/>
  <c r="S1838" i="2"/>
  <c r="T1838" i="2"/>
  <c r="U1838" i="2" s="1"/>
  <c r="V1838" i="2"/>
  <c r="X1838" i="2"/>
  <c r="Y1838" i="2"/>
  <c r="Z1838" i="2"/>
  <c r="AA1838" i="2"/>
  <c r="N1839" i="2"/>
  <c r="O1839" i="2"/>
  <c r="R1839" i="2" s="1"/>
  <c r="P1839" i="2"/>
  <c r="Q1839" i="2"/>
  <c r="S1839" i="2"/>
  <c r="T1839" i="2"/>
  <c r="U1839" i="2" s="1"/>
  <c r="X1839" i="2"/>
  <c r="Y1839" i="2"/>
  <c r="Z1839" i="2"/>
  <c r="AA1839" i="2"/>
  <c r="N1840" i="2"/>
  <c r="O1840" i="2"/>
  <c r="R1840" i="2" s="1"/>
  <c r="P1840" i="2"/>
  <c r="Q1840" i="2"/>
  <c r="S1840" i="2"/>
  <c r="T1840" i="2"/>
  <c r="U1840" i="2" s="1"/>
  <c r="X1840" i="2"/>
  <c r="Y1840" i="2"/>
  <c r="Z1840" i="2"/>
  <c r="AA1840" i="2"/>
  <c r="N1841" i="2"/>
  <c r="O1841" i="2"/>
  <c r="R1841" i="2" s="1"/>
  <c r="P1841" i="2"/>
  <c r="Q1841" i="2"/>
  <c r="S1841" i="2"/>
  <c r="T1841" i="2"/>
  <c r="U1841" i="2" s="1"/>
  <c r="X1841" i="2"/>
  <c r="Y1841" i="2"/>
  <c r="Z1841" i="2"/>
  <c r="AA1841" i="2"/>
  <c r="N1842" i="2"/>
  <c r="O1842" i="2"/>
  <c r="R1842" i="2" s="1"/>
  <c r="P1842" i="2"/>
  <c r="Q1842" i="2"/>
  <c r="S1842" i="2"/>
  <c r="T1842" i="2"/>
  <c r="U1842" i="2" s="1"/>
  <c r="V1842" i="2"/>
  <c r="X1842" i="2"/>
  <c r="Y1842" i="2"/>
  <c r="Z1842" i="2"/>
  <c r="AA1842" i="2"/>
  <c r="N1843" i="2"/>
  <c r="O1843" i="2"/>
  <c r="R1843" i="2" s="1"/>
  <c r="P1843" i="2"/>
  <c r="Q1843" i="2"/>
  <c r="S1843" i="2"/>
  <c r="T1843" i="2"/>
  <c r="U1843" i="2" s="1"/>
  <c r="X1843" i="2"/>
  <c r="Y1843" i="2"/>
  <c r="Z1843" i="2"/>
  <c r="AA1843" i="2"/>
  <c r="N1844" i="2"/>
  <c r="O1844" i="2"/>
  <c r="R1844" i="2" s="1"/>
  <c r="P1844" i="2"/>
  <c r="Q1844" i="2"/>
  <c r="X1844" i="2"/>
  <c r="Y1844" i="2"/>
  <c r="Z1844" i="2"/>
  <c r="AA1844" i="2"/>
  <c r="N1845" i="2"/>
  <c r="O1845" i="2"/>
  <c r="R1845" i="2" s="1"/>
  <c r="P1845" i="2"/>
  <c r="Q1845" i="2"/>
  <c r="S1845" i="2"/>
  <c r="T1845" i="2"/>
  <c r="U1845" i="2" s="1"/>
  <c r="V1845" i="2"/>
  <c r="W1845" i="2"/>
  <c r="X1845" i="2"/>
  <c r="Y1845" i="2"/>
  <c r="Z1845" i="2"/>
  <c r="AA1845" i="2"/>
  <c r="N1846" i="2"/>
  <c r="O1846" i="2"/>
  <c r="R1846" i="2" s="1"/>
  <c r="P1846" i="2"/>
  <c r="Q1846" i="2"/>
  <c r="S1846" i="2"/>
  <c r="T1846" i="2"/>
  <c r="U1846" i="2" s="1"/>
  <c r="W1846" i="2"/>
  <c r="X1846" i="2"/>
  <c r="Y1846" i="2"/>
  <c r="Z1846" i="2"/>
  <c r="AA1846" i="2"/>
  <c r="N1847" i="2"/>
  <c r="O1847" i="2"/>
  <c r="R1847" i="2" s="1"/>
  <c r="P1847" i="2"/>
  <c r="Q1847" i="2"/>
  <c r="S1847" i="2"/>
  <c r="T1847" i="2"/>
  <c r="U1847" i="2" s="1"/>
  <c r="W1847" i="2"/>
  <c r="X1847" i="2"/>
  <c r="Y1847" i="2"/>
  <c r="Z1847" i="2"/>
  <c r="AA1847" i="2"/>
  <c r="N1848" i="2"/>
  <c r="O1848" i="2"/>
  <c r="R1848" i="2" s="1"/>
  <c r="P1848" i="2"/>
  <c r="Q1848" i="2"/>
  <c r="S1848" i="2"/>
  <c r="T1848" i="2"/>
  <c r="U1848" i="2" s="1"/>
  <c r="X1848" i="2"/>
  <c r="Y1848" i="2"/>
  <c r="Z1848" i="2"/>
  <c r="AA1848" i="2"/>
  <c r="N1849" i="2"/>
  <c r="O1849" i="2"/>
  <c r="R1849" i="2" s="1"/>
  <c r="P1849" i="2"/>
  <c r="Q1849" i="2"/>
  <c r="S1849" i="2"/>
  <c r="T1849" i="2"/>
  <c r="U1849" i="2" s="1"/>
  <c r="X1849" i="2"/>
  <c r="Y1849" i="2"/>
  <c r="Z1849" i="2"/>
  <c r="AA1849" i="2"/>
  <c r="N1850" i="2"/>
  <c r="O1850" i="2"/>
  <c r="R1850" i="2" s="1"/>
  <c r="P1850" i="2"/>
  <c r="Q1850" i="2"/>
  <c r="S1850" i="2"/>
  <c r="T1850" i="2"/>
  <c r="U1850" i="2" s="1"/>
  <c r="X1850" i="2"/>
  <c r="Y1850" i="2"/>
  <c r="Z1850" i="2"/>
  <c r="AA1850" i="2"/>
  <c r="N1851" i="2"/>
  <c r="O1851" i="2"/>
  <c r="R1851" i="2" s="1"/>
  <c r="P1851" i="2"/>
  <c r="Q1851" i="2"/>
  <c r="S1851" i="2"/>
  <c r="T1851" i="2"/>
  <c r="U1851" i="2" s="1"/>
  <c r="X1851" i="2"/>
  <c r="Y1851" i="2"/>
  <c r="Z1851" i="2"/>
  <c r="AA1851" i="2"/>
  <c r="N1852" i="2"/>
  <c r="O1852" i="2"/>
  <c r="R1852" i="2" s="1"/>
  <c r="P1852" i="2"/>
  <c r="Q1852" i="2"/>
  <c r="S1852" i="2"/>
  <c r="T1852" i="2"/>
  <c r="U1852" i="2" s="1"/>
  <c r="W1852" i="2"/>
  <c r="X1852" i="2"/>
  <c r="Y1852" i="2"/>
  <c r="Z1852" i="2"/>
  <c r="AA1852" i="2"/>
  <c r="N1853" i="2"/>
  <c r="O1853" i="2"/>
  <c r="R1853" i="2" s="1"/>
  <c r="P1853" i="2"/>
  <c r="Q1853" i="2"/>
  <c r="S1853" i="2"/>
  <c r="T1853" i="2"/>
  <c r="U1853" i="2" s="1"/>
  <c r="X1853" i="2"/>
  <c r="Y1853" i="2"/>
  <c r="Z1853" i="2"/>
  <c r="AA1853" i="2"/>
  <c r="N1854" i="2"/>
  <c r="O1854" i="2"/>
  <c r="R1854" i="2" s="1"/>
  <c r="P1854" i="2"/>
  <c r="Q1854" i="2"/>
  <c r="S1854" i="2"/>
  <c r="X1854" i="2"/>
  <c r="Y1854" i="2"/>
  <c r="Z1854" i="2"/>
  <c r="AA1854" i="2"/>
  <c r="N1855" i="2"/>
  <c r="O1855" i="2"/>
  <c r="R1855" i="2" s="1"/>
  <c r="P1855" i="2"/>
  <c r="Q1855" i="2"/>
  <c r="S1855" i="2"/>
  <c r="T1855" i="2"/>
  <c r="U1855" i="2" s="1"/>
  <c r="V1855" i="2"/>
  <c r="X1855" i="2"/>
  <c r="Y1855" i="2"/>
  <c r="Z1855" i="2"/>
  <c r="AA1855" i="2"/>
  <c r="N1856" i="2"/>
  <c r="O1856" i="2"/>
  <c r="R1856" i="2" s="1"/>
  <c r="P1856" i="2"/>
  <c r="Q1856" i="2"/>
  <c r="S1856" i="2"/>
  <c r="X1856" i="2"/>
  <c r="Y1856" i="2"/>
  <c r="Z1856" i="2"/>
  <c r="AA1856" i="2"/>
  <c r="N1857" i="2"/>
  <c r="O1857" i="2"/>
  <c r="R1857" i="2" s="1"/>
  <c r="P1857" i="2"/>
  <c r="Q1857" i="2"/>
  <c r="S1857" i="2"/>
  <c r="T1857" i="2"/>
  <c r="U1857" i="2" s="1"/>
  <c r="X1857" i="2"/>
  <c r="Y1857" i="2"/>
  <c r="Z1857" i="2"/>
  <c r="AA1857" i="2"/>
  <c r="N1858" i="2"/>
  <c r="O1858" i="2"/>
  <c r="R1858" i="2" s="1"/>
  <c r="P1858" i="2"/>
  <c r="Q1858" i="2"/>
  <c r="S1858" i="2"/>
  <c r="T1858" i="2"/>
  <c r="U1858" i="2" s="1"/>
  <c r="X1858" i="2"/>
  <c r="Y1858" i="2"/>
  <c r="Z1858" i="2"/>
  <c r="AA1858" i="2"/>
  <c r="N1859" i="2"/>
  <c r="O1859" i="2"/>
  <c r="R1859" i="2" s="1"/>
  <c r="P1859" i="2"/>
  <c r="Q1859" i="2"/>
  <c r="X1859" i="2"/>
  <c r="Y1859" i="2"/>
  <c r="Z1859" i="2"/>
  <c r="AA1859" i="2"/>
  <c r="N1860" i="2"/>
  <c r="O1860" i="2"/>
  <c r="R1860" i="2" s="1"/>
  <c r="P1860" i="2"/>
  <c r="Q1860" i="2"/>
  <c r="S1860" i="2"/>
  <c r="T1860" i="2"/>
  <c r="U1860" i="2" s="1"/>
  <c r="X1860" i="2"/>
  <c r="Y1860" i="2"/>
  <c r="Z1860" i="2"/>
  <c r="AA1860" i="2"/>
  <c r="N1861" i="2"/>
  <c r="O1861" i="2"/>
  <c r="R1861" i="2" s="1"/>
  <c r="P1861" i="2"/>
  <c r="Q1861" i="2"/>
  <c r="S1861" i="2"/>
  <c r="T1861" i="2"/>
  <c r="U1861" i="2" s="1"/>
  <c r="X1861" i="2"/>
  <c r="Y1861" i="2"/>
  <c r="Z1861" i="2"/>
  <c r="AA1861" i="2"/>
  <c r="N1862" i="2"/>
  <c r="O1862" i="2"/>
  <c r="R1862" i="2" s="1"/>
  <c r="P1862" i="2"/>
  <c r="Q1862" i="2"/>
  <c r="S1862" i="2"/>
  <c r="T1862" i="2"/>
  <c r="U1862" i="2" s="1"/>
  <c r="X1862" i="2"/>
  <c r="Y1862" i="2"/>
  <c r="Z1862" i="2"/>
  <c r="AA1862" i="2"/>
  <c r="N1863" i="2"/>
  <c r="O1863" i="2"/>
  <c r="R1863" i="2" s="1"/>
  <c r="P1863" i="2"/>
  <c r="Q1863" i="2"/>
  <c r="S1863" i="2"/>
  <c r="T1863" i="2"/>
  <c r="U1863" i="2" s="1"/>
  <c r="W1863" i="2"/>
  <c r="X1863" i="2"/>
  <c r="Y1863" i="2"/>
  <c r="Z1863" i="2"/>
  <c r="AA1863" i="2"/>
  <c r="N1864" i="2"/>
  <c r="O1864" i="2"/>
  <c r="R1864" i="2" s="1"/>
  <c r="P1864" i="2"/>
  <c r="Q1864" i="2"/>
  <c r="S1864" i="2"/>
  <c r="T1864" i="2"/>
  <c r="U1864" i="2" s="1"/>
  <c r="V1864" i="2"/>
  <c r="W1864" i="2"/>
  <c r="X1864" i="2"/>
  <c r="Y1864" i="2"/>
  <c r="Z1864" i="2"/>
  <c r="AA1864" i="2"/>
  <c r="N1865" i="2"/>
  <c r="O1865" i="2"/>
  <c r="R1865" i="2" s="1"/>
  <c r="P1865" i="2"/>
  <c r="Q1865" i="2"/>
  <c r="S1865" i="2"/>
  <c r="T1865" i="2"/>
  <c r="U1865" i="2" s="1"/>
  <c r="X1865" i="2"/>
  <c r="Y1865" i="2"/>
  <c r="Z1865" i="2"/>
  <c r="AA1865" i="2"/>
  <c r="N1866" i="2"/>
  <c r="O1866" i="2"/>
  <c r="R1866" i="2" s="1"/>
  <c r="P1866" i="2"/>
  <c r="Q1866" i="2"/>
  <c r="S1866" i="2"/>
  <c r="T1866" i="2"/>
  <c r="U1866" i="2"/>
  <c r="W1866" i="2"/>
  <c r="X1866" i="2"/>
  <c r="Y1866" i="2"/>
  <c r="Z1866" i="2"/>
  <c r="AA1866" i="2"/>
  <c r="N1867" i="2"/>
  <c r="O1867" i="2"/>
  <c r="R1867" i="2" s="1"/>
  <c r="P1867" i="2"/>
  <c r="Q1867" i="2"/>
  <c r="S1867" i="2"/>
  <c r="T1867" i="2"/>
  <c r="U1867" i="2" s="1"/>
  <c r="V1867" i="2"/>
  <c r="X1867" i="2"/>
  <c r="Y1867" i="2"/>
  <c r="Z1867" i="2"/>
  <c r="AA1867" i="2"/>
  <c r="N1868" i="2"/>
  <c r="O1868" i="2"/>
  <c r="R1868" i="2" s="1"/>
  <c r="P1868" i="2"/>
  <c r="Q1868" i="2"/>
  <c r="S1868" i="2"/>
  <c r="T1868" i="2"/>
  <c r="U1868" i="2" s="1"/>
  <c r="V1868" i="2"/>
  <c r="X1868" i="2"/>
  <c r="Y1868" i="2"/>
  <c r="Z1868" i="2"/>
  <c r="AA1868" i="2"/>
  <c r="N1869" i="2"/>
  <c r="O1869" i="2"/>
  <c r="R1869" i="2" s="1"/>
  <c r="P1869" i="2"/>
  <c r="Q1869" i="2"/>
  <c r="S1869" i="2"/>
  <c r="T1869" i="2"/>
  <c r="U1869" i="2" s="1"/>
  <c r="V1869" i="2"/>
  <c r="X1869" i="2"/>
  <c r="Y1869" i="2"/>
  <c r="Z1869" i="2"/>
  <c r="AA1869" i="2"/>
  <c r="N1870" i="2"/>
  <c r="O1870" i="2"/>
  <c r="R1870" i="2" s="1"/>
  <c r="P1870" i="2"/>
  <c r="Q1870" i="2"/>
  <c r="S1870" i="2"/>
  <c r="T1870" i="2"/>
  <c r="U1870" i="2" s="1"/>
  <c r="W1870" i="2"/>
  <c r="X1870" i="2"/>
  <c r="Y1870" i="2"/>
  <c r="Z1870" i="2"/>
  <c r="AA1870" i="2"/>
  <c r="N1871" i="2"/>
  <c r="O1871" i="2"/>
  <c r="R1871" i="2" s="1"/>
  <c r="P1871" i="2"/>
  <c r="Q1871" i="2"/>
  <c r="S1871" i="2"/>
  <c r="T1871" i="2"/>
  <c r="U1871" i="2" s="1"/>
  <c r="X1871" i="2"/>
  <c r="Y1871" i="2"/>
  <c r="Z1871" i="2"/>
  <c r="AA1871" i="2"/>
  <c r="N1872" i="2"/>
  <c r="O1872" i="2"/>
  <c r="P1872" i="2"/>
  <c r="Q1872" i="2"/>
  <c r="R1872" i="2"/>
  <c r="S1872" i="2"/>
  <c r="T1872" i="2"/>
  <c r="U1872" i="2" s="1"/>
  <c r="V1872" i="2"/>
  <c r="W1872" i="2"/>
  <c r="X1872" i="2"/>
  <c r="Y1872" i="2"/>
  <c r="Z1872" i="2"/>
  <c r="AA1872" i="2"/>
  <c r="N1873" i="2"/>
  <c r="O1873" i="2"/>
  <c r="R1873" i="2" s="1"/>
  <c r="P1873" i="2"/>
  <c r="Q1873" i="2"/>
  <c r="S1873" i="2"/>
  <c r="T1873" i="2"/>
  <c r="U1873" i="2" s="1"/>
  <c r="V1873" i="2"/>
  <c r="X1873" i="2"/>
  <c r="Y1873" i="2"/>
  <c r="Z1873" i="2"/>
  <c r="AA1873" i="2"/>
  <c r="N1874" i="2"/>
  <c r="O1874" i="2"/>
  <c r="R1874" i="2" s="1"/>
  <c r="P1874" i="2"/>
  <c r="Q1874" i="2"/>
  <c r="S1874" i="2"/>
  <c r="T1874" i="2"/>
  <c r="U1874" i="2" s="1"/>
  <c r="X1874" i="2"/>
  <c r="Y1874" i="2"/>
  <c r="Z1874" i="2"/>
  <c r="AA1874" i="2"/>
  <c r="N1875" i="2"/>
  <c r="O1875" i="2"/>
  <c r="R1875" i="2" s="1"/>
  <c r="P1875" i="2"/>
  <c r="Q1875" i="2"/>
  <c r="S1875" i="2"/>
  <c r="T1875" i="2"/>
  <c r="U1875" i="2" s="1"/>
  <c r="X1875" i="2"/>
  <c r="Y1875" i="2"/>
  <c r="Z1875" i="2"/>
  <c r="AA1875" i="2"/>
  <c r="N1876" i="2"/>
  <c r="O1876" i="2"/>
  <c r="R1876" i="2" s="1"/>
  <c r="P1876" i="2"/>
  <c r="Q1876" i="2"/>
  <c r="S1876" i="2"/>
  <c r="T1876" i="2"/>
  <c r="U1876" i="2" s="1"/>
  <c r="V1876" i="2"/>
  <c r="W1876" i="2"/>
  <c r="X1876" i="2"/>
  <c r="Y1876" i="2"/>
  <c r="Z1876" i="2"/>
  <c r="AA1876" i="2"/>
  <c r="N1877" i="2"/>
  <c r="O1877" i="2"/>
  <c r="R1877" i="2" s="1"/>
  <c r="P1877" i="2"/>
  <c r="Q1877" i="2"/>
  <c r="S1877" i="2"/>
  <c r="T1877" i="2"/>
  <c r="U1877" i="2" s="1"/>
  <c r="X1877" i="2"/>
  <c r="Y1877" i="2"/>
  <c r="Z1877" i="2"/>
  <c r="AA1877" i="2"/>
  <c r="N1878" i="2"/>
  <c r="O1878" i="2"/>
  <c r="R1878" i="2" s="1"/>
  <c r="P1878" i="2"/>
  <c r="Q1878" i="2"/>
  <c r="S1878" i="2"/>
  <c r="T1878" i="2"/>
  <c r="U1878" i="2" s="1"/>
  <c r="X1878" i="2"/>
  <c r="Y1878" i="2"/>
  <c r="Z1878" i="2"/>
  <c r="AA1878" i="2"/>
  <c r="N1879" i="2"/>
  <c r="O1879" i="2"/>
  <c r="R1879" i="2" s="1"/>
  <c r="P1879" i="2"/>
  <c r="Q1879" i="2"/>
  <c r="S1879" i="2"/>
  <c r="T1879" i="2"/>
  <c r="U1879" i="2" s="1"/>
  <c r="X1879" i="2"/>
  <c r="Y1879" i="2"/>
  <c r="Z1879" i="2"/>
  <c r="AA1879" i="2"/>
  <c r="N1880" i="2"/>
  <c r="O1880" i="2"/>
  <c r="R1880" i="2" s="1"/>
  <c r="P1880" i="2"/>
  <c r="Q1880" i="2"/>
  <c r="S1880" i="2"/>
  <c r="T1880" i="2"/>
  <c r="U1880" i="2" s="1"/>
  <c r="X1880" i="2"/>
  <c r="Y1880" i="2"/>
  <c r="Z1880" i="2"/>
  <c r="AA1880" i="2"/>
  <c r="N1881" i="2"/>
  <c r="O1881" i="2"/>
  <c r="R1881" i="2" s="1"/>
  <c r="P1881" i="2"/>
  <c r="Q1881" i="2"/>
  <c r="S1881" i="2"/>
  <c r="T1881" i="2"/>
  <c r="U1881" i="2" s="1"/>
  <c r="X1881" i="2"/>
  <c r="Y1881" i="2"/>
  <c r="Z1881" i="2"/>
  <c r="AA1881" i="2"/>
  <c r="N1882" i="2"/>
  <c r="O1882" i="2"/>
  <c r="R1882" i="2" s="1"/>
  <c r="P1882" i="2"/>
  <c r="Q1882" i="2"/>
  <c r="S1882" i="2"/>
  <c r="T1882" i="2"/>
  <c r="U1882" i="2" s="1"/>
  <c r="W1882" i="2"/>
  <c r="X1882" i="2"/>
  <c r="Y1882" i="2"/>
  <c r="Z1882" i="2"/>
  <c r="AA1882" i="2"/>
  <c r="N1883" i="2"/>
  <c r="O1883" i="2"/>
  <c r="P1883" i="2"/>
  <c r="Q1883" i="2"/>
  <c r="R1883" i="2"/>
  <c r="S1883" i="2"/>
  <c r="T1883" i="2"/>
  <c r="U1883" i="2" s="1"/>
  <c r="X1883" i="2"/>
  <c r="Y1883" i="2"/>
  <c r="Z1883" i="2"/>
  <c r="AA1883" i="2"/>
  <c r="N1884" i="2"/>
  <c r="O1884" i="2"/>
  <c r="R1884" i="2" s="1"/>
  <c r="P1884" i="2"/>
  <c r="Q1884" i="2"/>
  <c r="S1884" i="2"/>
  <c r="T1884" i="2"/>
  <c r="U1884" i="2" s="1"/>
  <c r="X1884" i="2"/>
  <c r="Y1884" i="2"/>
  <c r="Z1884" i="2"/>
  <c r="AA1884" i="2"/>
  <c r="N1885" i="2"/>
  <c r="O1885" i="2"/>
  <c r="R1885" i="2" s="1"/>
  <c r="P1885" i="2"/>
  <c r="Q1885" i="2"/>
  <c r="S1885" i="2"/>
  <c r="T1885" i="2"/>
  <c r="U1885" i="2" s="1"/>
  <c r="X1885" i="2"/>
  <c r="Y1885" i="2"/>
  <c r="Z1885" i="2"/>
  <c r="AA1885" i="2"/>
  <c r="N1886" i="2"/>
  <c r="O1886" i="2"/>
  <c r="R1886" i="2" s="1"/>
  <c r="P1886" i="2"/>
  <c r="Q1886" i="2"/>
  <c r="S1886" i="2"/>
  <c r="T1886" i="2"/>
  <c r="U1886" i="2" s="1"/>
  <c r="V1886" i="2"/>
  <c r="W1886" i="2"/>
  <c r="X1886" i="2"/>
  <c r="Y1886" i="2"/>
  <c r="Z1886" i="2"/>
  <c r="AA1886" i="2"/>
  <c r="N1887" i="2"/>
  <c r="O1887" i="2"/>
  <c r="R1887" i="2" s="1"/>
  <c r="P1887" i="2"/>
  <c r="Q1887" i="2"/>
  <c r="S1887" i="2"/>
  <c r="T1887" i="2"/>
  <c r="U1887" i="2" s="1"/>
  <c r="X1887" i="2"/>
  <c r="Y1887" i="2"/>
  <c r="Z1887" i="2"/>
  <c r="AA1887" i="2"/>
  <c r="N1888" i="2"/>
  <c r="O1888" i="2"/>
  <c r="R1888" i="2" s="1"/>
  <c r="P1888" i="2"/>
  <c r="Q1888" i="2"/>
  <c r="S1888" i="2"/>
  <c r="T1888" i="2"/>
  <c r="U1888" i="2" s="1"/>
  <c r="X1888" i="2"/>
  <c r="Y1888" i="2"/>
  <c r="Z1888" i="2"/>
  <c r="AA1888" i="2"/>
  <c r="N1889" i="2"/>
  <c r="O1889" i="2"/>
  <c r="R1889" i="2" s="1"/>
  <c r="P1889" i="2"/>
  <c r="Q1889" i="2"/>
  <c r="S1889" i="2"/>
  <c r="T1889" i="2"/>
  <c r="U1889" i="2" s="1"/>
  <c r="X1889" i="2"/>
  <c r="Y1889" i="2"/>
  <c r="Z1889" i="2"/>
  <c r="AA1889" i="2"/>
  <c r="N1890" i="2"/>
  <c r="O1890" i="2"/>
  <c r="R1890" i="2" s="1"/>
  <c r="P1890" i="2"/>
  <c r="Q1890" i="2"/>
  <c r="S1890" i="2"/>
  <c r="T1890" i="2"/>
  <c r="U1890" i="2" s="1"/>
  <c r="V1890" i="2"/>
  <c r="W1890" i="2"/>
  <c r="X1890" i="2"/>
  <c r="Y1890" i="2"/>
  <c r="Z1890" i="2"/>
  <c r="AA1890" i="2"/>
  <c r="N1891" i="2"/>
  <c r="O1891" i="2"/>
  <c r="R1891" i="2" s="1"/>
  <c r="P1891" i="2"/>
  <c r="Q1891" i="2"/>
  <c r="S1891" i="2"/>
  <c r="T1891" i="2"/>
  <c r="U1891" i="2" s="1"/>
  <c r="X1891" i="2"/>
  <c r="Y1891" i="2"/>
  <c r="Z1891" i="2"/>
  <c r="AA1891" i="2"/>
  <c r="N1892" i="2"/>
  <c r="O1892" i="2"/>
  <c r="R1892" i="2" s="1"/>
  <c r="P1892" i="2"/>
  <c r="Q1892" i="2"/>
  <c r="S1892" i="2"/>
  <c r="X1892" i="2"/>
  <c r="Y1892" i="2"/>
  <c r="Z1892" i="2"/>
  <c r="AA1892" i="2"/>
  <c r="N1893" i="2"/>
  <c r="O1893" i="2"/>
  <c r="R1893" i="2" s="1"/>
  <c r="P1893" i="2"/>
  <c r="Q1893" i="2"/>
  <c r="S1893" i="2"/>
  <c r="T1893" i="2"/>
  <c r="U1893" i="2" s="1"/>
  <c r="X1893" i="2"/>
  <c r="Y1893" i="2"/>
  <c r="Z1893" i="2"/>
  <c r="AA1893" i="2"/>
  <c r="N1894" i="2"/>
  <c r="O1894" i="2"/>
  <c r="R1894" i="2" s="1"/>
  <c r="P1894" i="2"/>
  <c r="Q1894" i="2"/>
  <c r="S1894" i="2"/>
  <c r="T1894" i="2"/>
  <c r="U1894" i="2" s="1"/>
  <c r="X1894" i="2"/>
  <c r="Y1894" i="2"/>
  <c r="Z1894" i="2"/>
  <c r="AA1894" i="2"/>
  <c r="N1895" i="2"/>
  <c r="O1895" i="2"/>
  <c r="R1895" i="2" s="1"/>
  <c r="P1895" i="2"/>
  <c r="Q1895" i="2"/>
  <c r="S1895" i="2"/>
  <c r="T1895" i="2"/>
  <c r="U1895" i="2" s="1"/>
  <c r="X1895" i="2"/>
  <c r="Y1895" i="2"/>
  <c r="Z1895" i="2"/>
  <c r="AA1895" i="2"/>
  <c r="N1896" i="2"/>
  <c r="O1896" i="2"/>
  <c r="R1896" i="2" s="1"/>
  <c r="P1896" i="2"/>
  <c r="Q1896" i="2"/>
  <c r="S1896" i="2"/>
  <c r="T1896" i="2"/>
  <c r="U1896" i="2" s="1"/>
  <c r="X1896" i="2"/>
  <c r="Y1896" i="2"/>
  <c r="Z1896" i="2"/>
  <c r="AA1896" i="2"/>
  <c r="N1897" i="2"/>
  <c r="O1897" i="2"/>
  <c r="R1897" i="2" s="1"/>
  <c r="P1897" i="2"/>
  <c r="Q1897" i="2"/>
  <c r="S1897" i="2"/>
  <c r="T1897" i="2"/>
  <c r="U1897" i="2" s="1"/>
  <c r="V1897" i="2"/>
  <c r="W1897" i="2"/>
  <c r="X1897" i="2"/>
  <c r="Y1897" i="2"/>
  <c r="Z1897" i="2"/>
  <c r="AA1897" i="2"/>
  <c r="N1898" i="2"/>
  <c r="O1898" i="2"/>
  <c r="R1898" i="2" s="1"/>
  <c r="P1898" i="2"/>
  <c r="Q1898" i="2"/>
  <c r="S1898" i="2"/>
  <c r="T1898" i="2"/>
  <c r="U1898" i="2" s="1"/>
  <c r="X1898" i="2"/>
  <c r="Y1898" i="2"/>
  <c r="Z1898" i="2"/>
  <c r="AA1898" i="2"/>
  <c r="N1899" i="2"/>
  <c r="O1899" i="2"/>
  <c r="R1899" i="2" s="1"/>
  <c r="P1899" i="2"/>
  <c r="Q1899" i="2"/>
  <c r="X1899" i="2"/>
  <c r="Y1899" i="2"/>
  <c r="Z1899" i="2"/>
  <c r="AA1899" i="2"/>
  <c r="N1900" i="2"/>
  <c r="O1900" i="2"/>
  <c r="P1900" i="2"/>
  <c r="Q1900" i="2"/>
  <c r="R1900" i="2"/>
  <c r="S1900" i="2"/>
  <c r="T1900" i="2"/>
  <c r="U1900" i="2" s="1"/>
  <c r="X1900" i="2"/>
  <c r="Y1900" i="2"/>
  <c r="Z1900" i="2"/>
  <c r="AA1900" i="2"/>
  <c r="N1901" i="2"/>
  <c r="O1901" i="2"/>
  <c r="R1901" i="2" s="1"/>
  <c r="P1901" i="2"/>
  <c r="Q1901" i="2"/>
  <c r="S1901" i="2"/>
  <c r="T1901" i="2"/>
  <c r="U1901" i="2" s="1"/>
  <c r="X1901" i="2"/>
  <c r="Y1901" i="2"/>
  <c r="Z1901" i="2"/>
  <c r="AA1901" i="2"/>
  <c r="N1902" i="2"/>
  <c r="O1902" i="2"/>
  <c r="R1902" i="2" s="1"/>
  <c r="P1902" i="2"/>
  <c r="Q1902" i="2"/>
  <c r="S1902" i="2"/>
  <c r="T1902" i="2"/>
  <c r="U1902" i="2" s="1"/>
  <c r="X1902" i="2"/>
  <c r="Y1902" i="2"/>
  <c r="Z1902" i="2"/>
  <c r="AA1902" i="2"/>
  <c r="N1903" i="2"/>
  <c r="O1903" i="2"/>
  <c r="R1903" i="2" s="1"/>
  <c r="P1903" i="2"/>
  <c r="Q1903" i="2"/>
  <c r="S1903" i="2"/>
  <c r="T1903" i="2"/>
  <c r="U1903" i="2" s="1"/>
  <c r="X1903" i="2"/>
  <c r="Y1903" i="2"/>
  <c r="Z1903" i="2"/>
  <c r="AA1903" i="2"/>
  <c r="N1904" i="2"/>
  <c r="O1904" i="2"/>
  <c r="R1904" i="2" s="1"/>
  <c r="P1904" i="2"/>
  <c r="Q1904" i="2"/>
  <c r="S1904" i="2"/>
  <c r="T1904" i="2"/>
  <c r="U1904" i="2" s="1"/>
  <c r="V1904" i="2"/>
  <c r="W1904" i="2"/>
  <c r="X1904" i="2"/>
  <c r="Y1904" i="2"/>
  <c r="Z1904" i="2"/>
  <c r="AA1904" i="2"/>
  <c r="N1905" i="2"/>
  <c r="O1905" i="2"/>
  <c r="R1905" i="2" s="1"/>
  <c r="P1905" i="2"/>
  <c r="Q1905" i="2"/>
  <c r="S1905" i="2"/>
  <c r="T1905" i="2"/>
  <c r="U1905" i="2" s="1"/>
  <c r="X1905" i="2"/>
  <c r="Y1905" i="2"/>
  <c r="Z1905" i="2"/>
  <c r="AA1905" i="2"/>
  <c r="N1906" i="2"/>
  <c r="O1906" i="2"/>
  <c r="R1906" i="2" s="1"/>
  <c r="P1906" i="2"/>
  <c r="Q1906" i="2"/>
  <c r="S1906" i="2"/>
  <c r="T1906" i="2"/>
  <c r="U1906" i="2" s="1"/>
  <c r="X1906" i="2"/>
  <c r="Y1906" i="2"/>
  <c r="Z1906" i="2"/>
  <c r="AA1906" i="2"/>
  <c r="N1907" i="2"/>
  <c r="O1907" i="2"/>
  <c r="R1907" i="2" s="1"/>
  <c r="P1907" i="2"/>
  <c r="Q1907" i="2"/>
  <c r="S1907" i="2"/>
  <c r="T1907" i="2"/>
  <c r="U1907" i="2" s="1"/>
  <c r="X1907" i="2"/>
  <c r="Y1907" i="2"/>
  <c r="Z1907" i="2"/>
  <c r="AA1907" i="2"/>
  <c r="N1908" i="2"/>
  <c r="O1908" i="2"/>
  <c r="P1908" i="2"/>
  <c r="Q1908" i="2"/>
  <c r="R1908" i="2"/>
  <c r="S1908" i="2"/>
  <c r="T1908" i="2"/>
  <c r="U1908" i="2" s="1"/>
  <c r="X1908" i="2"/>
  <c r="Y1908" i="2"/>
  <c r="Z1908" i="2"/>
  <c r="AA1908" i="2"/>
  <c r="N1909" i="2"/>
  <c r="O1909" i="2"/>
  <c r="R1909" i="2" s="1"/>
  <c r="P1909" i="2"/>
  <c r="Q1909" i="2"/>
  <c r="S1909" i="2"/>
  <c r="T1909" i="2"/>
  <c r="U1909" i="2" s="1"/>
  <c r="W1909" i="2"/>
  <c r="X1909" i="2"/>
  <c r="Y1909" i="2"/>
  <c r="Z1909" i="2"/>
  <c r="AA1909" i="2"/>
  <c r="N1910" i="2"/>
  <c r="O1910" i="2"/>
  <c r="R1910" i="2" s="1"/>
  <c r="P1910" i="2"/>
  <c r="Q1910" i="2"/>
  <c r="S1910" i="2"/>
  <c r="T1910" i="2"/>
  <c r="U1910" i="2" s="1"/>
  <c r="X1910" i="2"/>
  <c r="Y1910" i="2"/>
  <c r="Z1910" i="2"/>
  <c r="AA1910" i="2"/>
  <c r="N1911" i="2"/>
  <c r="O1911" i="2"/>
  <c r="R1911" i="2" s="1"/>
  <c r="P1911" i="2"/>
  <c r="Q1911" i="2"/>
  <c r="S1911" i="2"/>
  <c r="T1911" i="2"/>
  <c r="U1911" i="2" s="1"/>
  <c r="X1911" i="2"/>
  <c r="Y1911" i="2"/>
  <c r="Z1911" i="2"/>
  <c r="AA1911" i="2"/>
  <c r="N1912" i="2"/>
  <c r="O1912" i="2"/>
  <c r="R1912" i="2" s="1"/>
  <c r="P1912" i="2"/>
  <c r="Q1912" i="2"/>
  <c r="S1912" i="2"/>
  <c r="T1912" i="2"/>
  <c r="U1912" i="2" s="1"/>
  <c r="W1912" i="2"/>
  <c r="X1912" i="2"/>
  <c r="Y1912" i="2"/>
  <c r="Z1912" i="2"/>
  <c r="AA1912" i="2"/>
  <c r="N1913" i="2"/>
  <c r="O1913" i="2"/>
  <c r="R1913" i="2" s="1"/>
  <c r="P1913" i="2"/>
  <c r="Q1913" i="2"/>
  <c r="S1913" i="2"/>
  <c r="T1913" i="2"/>
  <c r="U1913" i="2" s="1"/>
  <c r="X1913" i="2"/>
  <c r="Y1913" i="2"/>
  <c r="Z1913" i="2"/>
  <c r="AA1913" i="2"/>
  <c r="N1914" i="2"/>
  <c r="O1914" i="2"/>
  <c r="R1914" i="2" s="1"/>
  <c r="P1914" i="2"/>
  <c r="Q1914" i="2"/>
  <c r="S1914" i="2"/>
  <c r="T1914" i="2"/>
  <c r="U1914" i="2" s="1"/>
  <c r="X1914" i="2"/>
  <c r="Y1914" i="2"/>
  <c r="Z1914" i="2"/>
  <c r="AA1914" i="2"/>
  <c r="N1915" i="2"/>
  <c r="O1915" i="2"/>
  <c r="R1915" i="2" s="1"/>
  <c r="P1915" i="2"/>
  <c r="Q1915" i="2"/>
  <c r="S1915" i="2"/>
  <c r="T1915" i="2"/>
  <c r="U1915" i="2" s="1"/>
  <c r="X1915" i="2"/>
  <c r="Y1915" i="2"/>
  <c r="Z1915" i="2"/>
  <c r="AA1915" i="2"/>
  <c r="N1916" i="2"/>
  <c r="O1916" i="2"/>
  <c r="R1916" i="2" s="1"/>
  <c r="P1916" i="2"/>
  <c r="Q1916" i="2"/>
  <c r="S1916" i="2"/>
  <c r="T1916" i="2"/>
  <c r="U1916" i="2" s="1"/>
  <c r="X1916" i="2"/>
  <c r="Y1916" i="2"/>
  <c r="Z1916" i="2"/>
  <c r="AA1916" i="2"/>
  <c r="N1917" i="2"/>
  <c r="O1917" i="2"/>
  <c r="R1917" i="2" s="1"/>
  <c r="P1917" i="2"/>
  <c r="Q1917" i="2"/>
  <c r="S1917" i="2"/>
  <c r="T1917" i="2"/>
  <c r="U1917" i="2" s="1"/>
  <c r="X1917" i="2"/>
  <c r="Y1917" i="2"/>
  <c r="Z1917" i="2"/>
  <c r="AA1917" i="2"/>
  <c r="N1918" i="2"/>
  <c r="O1918" i="2"/>
  <c r="R1918" i="2" s="1"/>
  <c r="P1918" i="2"/>
  <c r="Q1918" i="2"/>
  <c r="S1918" i="2"/>
  <c r="T1918" i="2"/>
  <c r="U1918" i="2" s="1"/>
  <c r="X1918" i="2"/>
  <c r="Y1918" i="2"/>
  <c r="Z1918" i="2"/>
  <c r="AA1918" i="2"/>
  <c r="N1919" i="2"/>
  <c r="O1919" i="2"/>
  <c r="R1919" i="2" s="1"/>
  <c r="P1919" i="2"/>
  <c r="Q1919" i="2"/>
  <c r="S1919" i="2"/>
  <c r="T1919" i="2"/>
  <c r="U1919" i="2" s="1"/>
  <c r="X1919" i="2"/>
  <c r="Y1919" i="2"/>
  <c r="Z1919" i="2"/>
  <c r="AA1919" i="2"/>
  <c r="N1920" i="2"/>
  <c r="O1920" i="2"/>
  <c r="R1920" i="2" s="1"/>
  <c r="P1920" i="2"/>
  <c r="Q1920" i="2"/>
  <c r="S1920" i="2"/>
  <c r="T1920" i="2"/>
  <c r="U1920" i="2" s="1"/>
  <c r="X1920" i="2"/>
  <c r="Y1920" i="2"/>
  <c r="Z1920" i="2"/>
  <c r="AA1920" i="2"/>
  <c r="N1921" i="2"/>
  <c r="O1921" i="2"/>
  <c r="R1921" i="2" s="1"/>
  <c r="P1921" i="2"/>
  <c r="Q1921" i="2"/>
  <c r="S1921" i="2"/>
  <c r="T1921" i="2"/>
  <c r="U1921" i="2" s="1"/>
  <c r="V1921" i="2"/>
  <c r="W1921" i="2"/>
  <c r="X1921" i="2"/>
  <c r="Y1921" i="2"/>
  <c r="Z1921" i="2"/>
  <c r="AA1921" i="2"/>
  <c r="N1922" i="2"/>
  <c r="O1922" i="2"/>
  <c r="R1922" i="2" s="1"/>
  <c r="P1922" i="2"/>
  <c r="Q1922" i="2"/>
  <c r="S1922" i="2"/>
  <c r="T1922" i="2"/>
  <c r="U1922" i="2" s="1"/>
  <c r="X1922" i="2"/>
  <c r="Y1922" i="2"/>
  <c r="Z1922" i="2"/>
  <c r="AA1922" i="2"/>
  <c r="N1923" i="2"/>
  <c r="O1923" i="2"/>
  <c r="R1923" i="2" s="1"/>
  <c r="P1923" i="2"/>
  <c r="Q1923" i="2"/>
  <c r="S1923" i="2"/>
  <c r="T1923" i="2"/>
  <c r="U1923" i="2" s="1"/>
  <c r="X1923" i="2"/>
  <c r="Y1923" i="2"/>
  <c r="Z1923" i="2"/>
  <c r="AA1923" i="2"/>
  <c r="N1924" i="2"/>
  <c r="O1924" i="2"/>
  <c r="R1924" i="2" s="1"/>
  <c r="P1924" i="2"/>
  <c r="Q1924" i="2"/>
  <c r="S1924" i="2"/>
  <c r="X1924" i="2"/>
  <c r="Y1924" i="2"/>
  <c r="Z1924" i="2"/>
  <c r="AA1924" i="2"/>
  <c r="N1925" i="2"/>
  <c r="O1925" i="2"/>
  <c r="R1925" i="2" s="1"/>
  <c r="P1925" i="2"/>
  <c r="Q1925" i="2"/>
  <c r="S1925" i="2"/>
  <c r="T1925" i="2"/>
  <c r="U1925" i="2" s="1"/>
  <c r="X1925" i="2"/>
  <c r="Y1925" i="2"/>
  <c r="Z1925" i="2"/>
  <c r="AA1925" i="2"/>
  <c r="N1926" i="2"/>
  <c r="O1926" i="2"/>
  <c r="R1926" i="2" s="1"/>
  <c r="P1926" i="2"/>
  <c r="Q1926" i="2"/>
  <c r="S1926" i="2"/>
  <c r="T1926" i="2"/>
  <c r="U1926" i="2" s="1"/>
  <c r="X1926" i="2"/>
  <c r="Y1926" i="2"/>
  <c r="Z1926" i="2"/>
  <c r="AA1926" i="2"/>
  <c r="N1927" i="2"/>
  <c r="O1927" i="2"/>
  <c r="R1927" i="2" s="1"/>
  <c r="P1927" i="2"/>
  <c r="Q1927" i="2"/>
  <c r="X1927" i="2"/>
  <c r="Y1927" i="2"/>
  <c r="Z1927" i="2"/>
  <c r="AA1927" i="2"/>
  <c r="N1928" i="2"/>
  <c r="O1928" i="2"/>
  <c r="R1928" i="2" s="1"/>
  <c r="P1928" i="2"/>
  <c r="Q1928" i="2"/>
  <c r="S1928" i="2"/>
  <c r="T1928" i="2"/>
  <c r="U1928" i="2" s="1"/>
  <c r="X1928" i="2"/>
  <c r="Y1928" i="2"/>
  <c r="Z1928" i="2"/>
  <c r="AA1928" i="2"/>
  <c r="N1929" i="2"/>
  <c r="O1929" i="2"/>
  <c r="P1929" i="2"/>
  <c r="Q1929" i="2"/>
  <c r="R1929" i="2"/>
  <c r="S1929" i="2"/>
  <c r="T1929" i="2"/>
  <c r="U1929" i="2" s="1"/>
  <c r="X1929" i="2"/>
  <c r="Y1929" i="2"/>
  <c r="Z1929" i="2"/>
  <c r="AA1929" i="2"/>
  <c r="N1930" i="2"/>
  <c r="O1930" i="2"/>
  <c r="R1930" i="2" s="1"/>
  <c r="P1930" i="2"/>
  <c r="Q1930" i="2"/>
  <c r="S1930" i="2"/>
  <c r="T1930" i="2"/>
  <c r="U1930" i="2" s="1"/>
  <c r="V1930" i="2"/>
  <c r="W1930" i="2"/>
  <c r="X1930" i="2"/>
  <c r="Y1930" i="2"/>
  <c r="Z1930" i="2"/>
  <c r="AA1930" i="2"/>
  <c r="N1931" i="2"/>
  <c r="O1931" i="2"/>
  <c r="P1931" i="2"/>
  <c r="Q1931" i="2"/>
  <c r="R1931" i="2"/>
  <c r="S1931" i="2"/>
  <c r="T1931" i="2"/>
  <c r="U1931" i="2" s="1"/>
  <c r="X1931" i="2"/>
  <c r="Y1931" i="2"/>
  <c r="Z1931" i="2"/>
  <c r="AA1931" i="2"/>
  <c r="N1932" i="2"/>
  <c r="O1932" i="2"/>
  <c r="R1932" i="2" s="1"/>
  <c r="P1932" i="2"/>
  <c r="Q1932" i="2"/>
  <c r="S1932" i="2"/>
  <c r="T1932" i="2"/>
  <c r="U1932" i="2" s="1"/>
  <c r="X1932" i="2"/>
  <c r="Y1932" i="2"/>
  <c r="Z1932" i="2"/>
  <c r="AA1932" i="2"/>
  <c r="N1933" i="2"/>
  <c r="O1933" i="2"/>
  <c r="R1933" i="2" s="1"/>
  <c r="P1933" i="2"/>
  <c r="Q1933" i="2"/>
  <c r="S1933" i="2"/>
  <c r="T1933" i="2"/>
  <c r="U1933" i="2" s="1"/>
  <c r="X1933" i="2"/>
  <c r="Y1933" i="2"/>
  <c r="Z1933" i="2"/>
  <c r="AA1933" i="2"/>
  <c r="N1934" i="2"/>
  <c r="O1934" i="2"/>
  <c r="P1934" i="2"/>
  <c r="Q1934" i="2"/>
  <c r="R1934" i="2"/>
  <c r="S1934" i="2"/>
  <c r="T1934" i="2"/>
  <c r="U1934" i="2" s="1"/>
  <c r="X1934" i="2"/>
  <c r="Y1934" i="2"/>
  <c r="Z1934" i="2"/>
  <c r="AA1934" i="2"/>
  <c r="N1935" i="2"/>
  <c r="O1935" i="2"/>
  <c r="P1935" i="2"/>
  <c r="Q1935" i="2"/>
  <c r="R1935" i="2"/>
  <c r="S1935" i="2"/>
  <c r="T1935" i="2"/>
  <c r="U1935" i="2" s="1"/>
  <c r="X1935" i="2"/>
  <c r="Y1935" i="2"/>
  <c r="Z1935" i="2"/>
  <c r="AA1935" i="2"/>
  <c r="N1936" i="2"/>
  <c r="O1936" i="2"/>
  <c r="R1936" i="2" s="1"/>
  <c r="P1936" i="2"/>
  <c r="Q1936" i="2"/>
  <c r="X1936" i="2"/>
  <c r="Y1936" i="2"/>
  <c r="Z1936" i="2"/>
  <c r="AA1936" i="2"/>
  <c r="N1937" i="2"/>
  <c r="O1937" i="2"/>
  <c r="R1937" i="2" s="1"/>
  <c r="P1937" i="2"/>
  <c r="Q1937" i="2"/>
  <c r="S1937" i="2"/>
  <c r="T1937" i="2"/>
  <c r="U1937" i="2" s="1"/>
  <c r="W1937" i="2"/>
  <c r="X1937" i="2"/>
  <c r="Y1937" i="2"/>
  <c r="Z1937" i="2"/>
  <c r="AA1937" i="2"/>
  <c r="N1938" i="2"/>
  <c r="O1938" i="2"/>
  <c r="R1938" i="2" s="1"/>
  <c r="P1938" i="2"/>
  <c r="Q1938" i="2"/>
  <c r="S1938" i="2"/>
  <c r="T1938" i="2"/>
  <c r="U1938" i="2" s="1"/>
  <c r="V1938" i="2"/>
  <c r="X1938" i="2"/>
  <c r="Y1938" i="2"/>
  <c r="Z1938" i="2"/>
  <c r="AA1938" i="2"/>
  <c r="N1939" i="2"/>
  <c r="O1939" i="2"/>
  <c r="R1939" i="2" s="1"/>
  <c r="P1939" i="2"/>
  <c r="Q1939" i="2"/>
  <c r="S1939" i="2"/>
  <c r="T1939" i="2"/>
  <c r="U1939" i="2" s="1"/>
  <c r="X1939" i="2"/>
  <c r="Y1939" i="2"/>
  <c r="Z1939" i="2"/>
  <c r="AA1939" i="2"/>
  <c r="N1940" i="2"/>
  <c r="O1940" i="2"/>
  <c r="R1940" i="2" s="1"/>
  <c r="P1940" i="2"/>
  <c r="Q1940" i="2"/>
  <c r="S1940" i="2"/>
  <c r="T1940" i="2"/>
  <c r="U1940" i="2" s="1"/>
  <c r="X1940" i="2"/>
  <c r="Y1940" i="2"/>
  <c r="Z1940" i="2"/>
  <c r="AA1940" i="2"/>
  <c r="N1941" i="2"/>
  <c r="O1941" i="2"/>
  <c r="R1941" i="2" s="1"/>
  <c r="P1941" i="2"/>
  <c r="Q1941" i="2"/>
  <c r="S1941" i="2"/>
  <c r="T1941" i="2"/>
  <c r="U1941" i="2" s="1"/>
  <c r="X1941" i="2"/>
  <c r="Y1941" i="2"/>
  <c r="Z1941" i="2"/>
  <c r="AA1941" i="2"/>
  <c r="N1942" i="2"/>
  <c r="O1942" i="2"/>
  <c r="R1942" i="2" s="1"/>
  <c r="P1942" i="2"/>
  <c r="Q1942" i="2"/>
  <c r="S1942" i="2"/>
  <c r="X1942" i="2"/>
  <c r="Y1942" i="2"/>
  <c r="Z1942" i="2"/>
  <c r="AA1942" i="2"/>
  <c r="N1943" i="2"/>
  <c r="O1943" i="2"/>
  <c r="R1943" i="2" s="1"/>
  <c r="P1943" i="2"/>
  <c r="Q1943" i="2"/>
  <c r="S1943" i="2"/>
  <c r="T1943" i="2"/>
  <c r="U1943" i="2" s="1"/>
  <c r="X1943" i="2"/>
  <c r="Y1943" i="2"/>
  <c r="Z1943" i="2"/>
  <c r="AA1943" i="2"/>
  <c r="N1944" i="2"/>
  <c r="O1944" i="2"/>
  <c r="R1944" i="2" s="1"/>
  <c r="P1944" i="2"/>
  <c r="Q1944" i="2"/>
  <c r="S1944" i="2"/>
  <c r="T1944" i="2"/>
  <c r="U1944" i="2" s="1"/>
  <c r="X1944" i="2"/>
  <c r="Y1944" i="2"/>
  <c r="Z1944" i="2"/>
  <c r="AA1944" i="2"/>
  <c r="N1945" i="2"/>
  <c r="O1945" i="2"/>
  <c r="R1945" i="2" s="1"/>
  <c r="P1945" i="2"/>
  <c r="Q1945" i="2"/>
  <c r="S1945" i="2"/>
  <c r="T1945" i="2"/>
  <c r="U1945" i="2" s="1"/>
  <c r="X1945" i="2"/>
  <c r="Y1945" i="2"/>
  <c r="Z1945" i="2"/>
  <c r="AA1945" i="2"/>
  <c r="N1946" i="2"/>
  <c r="O1946" i="2"/>
  <c r="P1946" i="2"/>
  <c r="Q1946" i="2"/>
  <c r="R1946" i="2"/>
  <c r="S1946" i="2"/>
  <c r="T1946" i="2"/>
  <c r="U1946" i="2" s="1"/>
  <c r="W1946" i="2"/>
  <c r="X1946" i="2"/>
  <c r="Y1946" i="2"/>
  <c r="Z1946" i="2"/>
  <c r="AA1946" i="2"/>
  <c r="N1947" i="2"/>
  <c r="O1947" i="2"/>
  <c r="R1947" i="2" s="1"/>
  <c r="P1947" i="2"/>
  <c r="Q1947" i="2"/>
  <c r="S1947" i="2"/>
  <c r="T1947" i="2"/>
  <c r="U1947" i="2" s="1"/>
  <c r="X1947" i="2"/>
  <c r="Y1947" i="2"/>
  <c r="Z1947" i="2"/>
  <c r="AA1947" i="2"/>
  <c r="N1948" i="2"/>
  <c r="O1948" i="2"/>
  <c r="R1948" i="2" s="1"/>
  <c r="P1948" i="2"/>
  <c r="Q1948" i="2"/>
  <c r="S1948" i="2"/>
  <c r="T1948" i="2"/>
  <c r="U1948" i="2" s="1"/>
  <c r="X1948" i="2"/>
  <c r="Y1948" i="2"/>
  <c r="Z1948" i="2"/>
  <c r="AA1948" i="2"/>
  <c r="N1949" i="2"/>
  <c r="O1949" i="2"/>
  <c r="R1949" i="2" s="1"/>
  <c r="P1949" i="2"/>
  <c r="Q1949" i="2"/>
  <c r="S1949" i="2"/>
  <c r="T1949" i="2"/>
  <c r="U1949" i="2" s="1"/>
  <c r="V1949" i="2"/>
  <c r="W1949" i="2"/>
  <c r="X1949" i="2"/>
  <c r="Y1949" i="2"/>
  <c r="Z1949" i="2"/>
  <c r="AA1949" i="2"/>
  <c r="N1950" i="2"/>
  <c r="O1950" i="2"/>
  <c r="P1950" i="2"/>
  <c r="Q1950" i="2"/>
  <c r="R1950" i="2"/>
  <c r="S1950" i="2"/>
  <c r="T1950" i="2"/>
  <c r="U1950" i="2" s="1"/>
  <c r="X1950" i="2"/>
  <c r="Y1950" i="2"/>
  <c r="Z1950" i="2"/>
  <c r="AA1950" i="2"/>
  <c r="N1951" i="2"/>
  <c r="O1951" i="2"/>
  <c r="R1951" i="2" s="1"/>
  <c r="P1951" i="2"/>
  <c r="Q1951" i="2"/>
  <c r="S1951" i="2"/>
  <c r="T1951" i="2"/>
  <c r="U1951" i="2" s="1"/>
  <c r="X1951" i="2"/>
  <c r="Y1951" i="2"/>
  <c r="Z1951" i="2"/>
  <c r="AA1951" i="2"/>
  <c r="N1952" i="2"/>
  <c r="O1952" i="2"/>
  <c r="R1952" i="2" s="1"/>
  <c r="P1952" i="2"/>
  <c r="Q1952" i="2"/>
  <c r="S1952" i="2"/>
  <c r="T1952" i="2"/>
  <c r="U1952" i="2" s="1"/>
  <c r="X1952" i="2"/>
  <c r="Y1952" i="2"/>
  <c r="Z1952" i="2"/>
  <c r="AA1952" i="2"/>
  <c r="N1953" i="2"/>
  <c r="O1953" i="2"/>
  <c r="R1953" i="2" s="1"/>
  <c r="P1953" i="2"/>
  <c r="Q1953" i="2"/>
  <c r="S1953" i="2"/>
  <c r="X1953" i="2"/>
  <c r="Y1953" i="2"/>
  <c r="Z1953" i="2"/>
  <c r="AA1953" i="2"/>
  <c r="N1954" i="2"/>
  <c r="O1954" i="2"/>
  <c r="R1954" i="2" s="1"/>
  <c r="P1954" i="2"/>
  <c r="Q1954" i="2"/>
  <c r="S1954" i="2"/>
  <c r="T1954" i="2"/>
  <c r="U1954" i="2" s="1"/>
  <c r="X1954" i="2"/>
  <c r="Y1954" i="2"/>
  <c r="Z1954" i="2"/>
  <c r="AA1954" i="2"/>
  <c r="N1955" i="2"/>
  <c r="O1955" i="2"/>
  <c r="R1955" i="2" s="1"/>
  <c r="P1955" i="2"/>
  <c r="Q1955" i="2"/>
  <c r="S1955" i="2"/>
  <c r="T1955" i="2"/>
  <c r="U1955" i="2" s="1"/>
  <c r="V1955" i="2"/>
  <c r="X1955" i="2"/>
  <c r="Y1955" i="2"/>
  <c r="Z1955" i="2"/>
  <c r="AA1955" i="2"/>
  <c r="N1956" i="2"/>
  <c r="O1956" i="2"/>
  <c r="R1956" i="2" s="1"/>
  <c r="P1956" i="2"/>
  <c r="Q1956" i="2"/>
  <c r="S1956" i="2"/>
  <c r="T1956" i="2"/>
  <c r="U1956" i="2" s="1"/>
  <c r="V1956" i="2"/>
  <c r="W1956" i="2"/>
  <c r="X1956" i="2"/>
  <c r="Y1956" i="2"/>
  <c r="Z1956" i="2"/>
  <c r="AA1956" i="2"/>
  <c r="N1957" i="2"/>
  <c r="O1957" i="2"/>
  <c r="P1957" i="2"/>
  <c r="Q1957" i="2"/>
  <c r="R1957" i="2"/>
  <c r="S1957" i="2"/>
  <c r="T1957" i="2"/>
  <c r="U1957" i="2" s="1"/>
  <c r="X1957" i="2"/>
  <c r="Y1957" i="2"/>
  <c r="Z1957" i="2"/>
  <c r="AA1957" i="2"/>
  <c r="N1958" i="2"/>
  <c r="O1958" i="2"/>
  <c r="R1958" i="2" s="1"/>
  <c r="P1958" i="2"/>
  <c r="Q1958" i="2"/>
  <c r="S1958" i="2"/>
  <c r="T1958" i="2"/>
  <c r="U1958" i="2" s="1"/>
  <c r="X1958" i="2"/>
  <c r="Y1958" i="2"/>
  <c r="Z1958" i="2"/>
  <c r="AA1958" i="2"/>
  <c r="N1959" i="2"/>
  <c r="O1959" i="2"/>
  <c r="P1959" i="2"/>
  <c r="Q1959" i="2"/>
  <c r="R1959" i="2"/>
  <c r="S1959" i="2"/>
  <c r="T1959" i="2"/>
  <c r="U1959" i="2" s="1"/>
  <c r="X1959" i="2"/>
  <c r="Y1959" i="2"/>
  <c r="Z1959" i="2"/>
  <c r="AA1959" i="2"/>
  <c r="N1960" i="2"/>
  <c r="O1960" i="2"/>
  <c r="R1960" i="2" s="1"/>
  <c r="P1960" i="2"/>
  <c r="Q1960" i="2"/>
  <c r="S1960" i="2"/>
  <c r="T1960" i="2"/>
  <c r="U1960" i="2" s="1"/>
  <c r="X1960" i="2"/>
  <c r="Y1960" i="2"/>
  <c r="Z1960" i="2"/>
  <c r="AA1960" i="2"/>
  <c r="N1961" i="2"/>
  <c r="O1961" i="2"/>
  <c r="R1961" i="2" s="1"/>
  <c r="P1961" i="2"/>
  <c r="Q1961" i="2"/>
  <c r="S1961" i="2"/>
  <c r="T1961" i="2"/>
  <c r="U1961" i="2" s="1"/>
  <c r="X1961" i="2"/>
  <c r="Y1961" i="2"/>
  <c r="Z1961" i="2"/>
  <c r="AA1961" i="2"/>
  <c r="N1962" i="2"/>
  <c r="O1962" i="2"/>
  <c r="R1962" i="2" s="1"/>
  <c r="P1962" i="2"/>
  <c r="Q1962" i="2"/>
  <c r="S1962" i="2"/>
  <c r="T1962" i="2"/>
  <c r="U1962" i="2" s="1"/>
  <c r="X1962" i="2"/>
  <c r="Y1962" i="2"/>
  <c r="Z1962" i="2"/>
  <c r="AA1962" i="2"/>
  <c r="N1963" i="2"/>
  <c r="O1963" i="2"/>
  <c r="R1963" i="2" s="1"/>
  <c r="P1963" i="2"/>
  <c r="Q1963" i="2"/>
  <c r="S1963" i="2"/>
  <c r="T1963" i="2"/>
  <c r="U1963" i="2" s="1"/>
  <c r="W1963" i="2"/>
  <c r="X1963" i="2"/>
  <c r="Y1963" i="2"/>
  <c r="Z1963" i="2"/>
  <c r="AA1963" i="2"/>
  <c r="N1964" i="2"/>
  <c r="O1964" i="2"/>
  <c r="R1964" i="2" s="1"/>
  <c r="P1964" i="2"/>
  <c r="Q1964" i="2"/>
  <c r="S1964" i="2"/>
  <c r="T1964" i="2"/>
  <c r="U1964" i="2" s="1"/>
  <c r="X1964" i="2"/>
  <c r="Y1964" i="2"/>
  <c r="Z1964" i="2"/>
  <c r="AA1964" i="2"/>
  <c r="N1965" i="2"/>
  <c r="O1965" i="2"/>
  <c r="P1965" i="2"/>
  <c r="Q1965" i="2"/>
  <c r="R1965" i="2"/>
  <c r="X1965" i="2"/>
  <c r="Y1965" i="2"/>
  <c r="Z1965" i="2"/>
  <c r="AA1965" i="2"/>
  <c r="N1966" i="2"/>
  <c r="O1966" i="2"/>
  <c r="R1966" i="2" s="1"/>
  <c r="P1966" i="2"/>
  <c r="Q1966" i="2"/>
  <c r="S1966" i="2"/>
  <c r="T1966" i="2"/>
  <c r="U1966" i="2" s="1"/>
  <c r="X1966" i="2"/>
  <c r="Y1966" i="2"/>
  <c r="Z1966" i="2"/>
  <c r="AA1966" i="2"/>
  <c r="N1967" i="2"/>
  <c r="O1967" i="2"/>
  <c r="P1967" i="2"/>
  <c r="Q1967" i="2"/>
  <c r="R1967" i="2"/>
  <c r="S1967" i="2"/>
  <c r="T1967" i="2"/>
  <c r="U1967" i="2" s="1"/>
  <c r="V1967" i="2"/>
  <c r="X1967" i="2"/>
  <c r="Y1967" i="2"/>
  <c r="Z1967" i="2"/>
  <c r="AA1967" i="2"/>
  <c r="N1968" i="2"/>
  <c r="O1968" i="2"/>
  <c r="R1968" i="2" s="1"/>
  <c r="P1968" i="2"/>
  <c r="Q1968" i="2"/>
  <c r="S1968" i="2"/>
  <c r="T1968" i="2"/>
  <c r="U1968" i="2" s="1"/>
  <c r="X1968" i="2"/>
  <c r="Y1968" i="2"/>
  <c r="Z1968" i="2"/>
  <c r="AA1968" i="2"/>
  <c r="N1969" i="2"/>
  <c r="O1969" i="2"/>
  <c r="R1969" i="2" s="1"/>
  <c r="P1969" i="2"/>
  <c r="Q1969" i="2"/>
  <c r="X1969" i="2"/>
  <c r="Y1969" i="2"/>
  <c r="Z1969" i="2"/>
  <c r="AA1969" i="2"/>
  <c r="N1970" i="2"/>
  <c r="O1970" i="2"/>
  <c r="R1970" i="2" s="1"/>
  <c r="P1970" i="2"/>
  <c r="Q1970" i="2"/>
  <c r="S1970" i="2"/>
  <c r="T1970" i="2"/>
  <c r="U1970" i="2" s="1"/>
  <c r="V1970" i="2"/>
  <c r="X1970" i="2"/>
  <c r="Y1970" i="2"/>
  <c r="Z1970" i="2"/>
  <c r="AA1970" i="2"/>
  <c r="N1971" i="2"/>
  <c r="O1971" i="2"/>
  <c r="R1971" i="2" s="1"/>
  <c r="P1971" i="2"/>
  <c r="Q1971" i="2"/>
  <c r="S1971" i="2"/>
  <c r="T1971" i="2"/>
  <c r="U1971" i="2" s="1"/>
  <c r="X1971" i="2"/>
  <c r="Y1971" i="2"/>
  <c r="Z1971" i="2"/>
  <c r="AA1971" i="2"/>
  <c r="N1972" i="2"/>
  <c r="O1972" i="2"/>
  <c r="R1972" i="2" s="1"/>
  <c r="P1972" i="2"/>
  <c r="Q1972" i="2"/>
  <c r="S1972" i="2"/>
  <c r="T1972" i="2"/>
  <c r="U1972" i="2" s="1"/>
  <c r="X1972" i="2"/>
  <c r="Y1972" i="2"/>
  <c r="Z1972" i="2"/>
  <c r="AA1972" i="2"/>
  <c r="N1973" i="2"/>
  <c r="O1973" i="2"/>
  <c r="R1973" i="2" s="1"/>
  <c r="P1973" i="2"/>
  <c r="Q1973" i="2"/>
  <c r="S1973" i="2"/>
  <c r="X1973" i="2"/>
  <c r="Y1973" i="2"/>
  <c r="Z1973" i="2"/>
  <c r="AA1973" i="2"/>
  <c r="N1974" i="2"/>
  <c r="O1974" i="2"/>
  <c r="R1974" i="2" s="1"/>
  <c r="P1974" i="2"/>
  <c r="Q1974" i="2"/>
  <c r="S1974" i="2"/>
  <c r="T1974" i="2"/>
  <c r="U1974" i="2" s="1"/>
  <c r="W1974" i="2"/>
  <c r="X1974" i="2"/>
  <c r="Y1974" i="2"/>
  <c r="Z1974" i="2"/>
  <c r="AA1974" i="2"/>
  <c r="N1975" i="2"/>
  <c r="O1975" i="2"/>
  <c r="R1975" i="2" s="1"/>
  <c r="P1975" i="2"/>
  <c r="Q1975" i="2"/>
  <c r="S1975" i="2"/>
  <c r="T1975" i="2"/>
  <c r="U1975" i="2" s="1"/>
  <c r="X1975" i="2"/>
  <c r="Y1975" i="2"/>
  <c r="Z1975" i="2"/>
  <c r="AA1975" i="2"/>
  <c r="N1976" i="2"/>
  <c r="O1976" i="2"/>
  <c r="R1976" i="2" s="1"/>
  <c r="P1976" i="2"/>
  <c r="Q1976" i="2"/>
  <c r="S1976" i="2"/>
  <c r="X1976" i="2"/>
  <c r="Y1976" i="2"/>
  <c r="Z1976" i="2"/>
  <c r="AA1976" i="2"/>
  <c r="N1977" i="2"/>
  <c r="O1977" i="2"/>
  <c r="R1977" i="2" s="1"/>
  <c r="P1977" i="2"/>
  <c r="Q1977" i="2"/>
  <c r="S1977" i="2"/>
  <c r="T1977" i="2"/>
  <c r="U1977" i="2" s="1"/>
  <c r="X1977" i="2"/>
  <c r="Y1977" i="2"/>
  <c r="Z1977" i="2"/>
  <c r="AA1977" i="2"/>
  <c r="N1978" i="2"/>
  <c r="O1978" i="2"/>
  <c r="P1978" i="2"/>
  <c r="Q1978" i="2"/>
  <c r="R1978" i="2"/>
  <c r="S1978" i="2"/>
  <c r="T1978" i="2"/>
  <c r="U1978" i="2" s="1"/>
  <c r="X1978" i="2"/>
  <c r="Y1978" i="2"/>
  <c r="Z1978" i="2"/>
  <c r="AA1978" i="2"/>
  <c r="N1979" i="2"/>
  <c r="O1979" i="2"/>
  <c r="P1979" i="2"/>
  <c r="Q1979" i="2"/>
  <c r="R1979" i="2"/>
  <c r="S1979" i="2"/>
  <c r="X1979" i="2"/>
  <c r="Y1979" i="2"/>
  <c r="Z1979" i="2"/>
  <c r="AA1979" i="2"/>
  <c r="N1980" i="2"/>
  <c r="O1980" i="2"/>
  <c r="R1980" i="2" s="1"/>
  <c r="P1980" i="2"/>
  <c r="Q1980" i="2"/>
  <c r="S1980" i="2"/>
  <c r="T1980" i="2"/>
  <c r="U1980" i="2" s="1"/>
  <c r="X1980" i="2"/>
  <c r="Y1980" i="2"/>
  <c r="Z1980" i="2"/>
  <c r="AA1980" i="2"/>
  <c r="N1981" i="2"/>
  <c r="O1981" i="2"/>
  <c r="R1981" i="2" s="1"/>
  <c r="P1981" i="2"/>
  <c r="Q1981" i="2"/>
  <c r="S1981" i="2"/>
  <c r="T1981" i="2"/>
  <c r="U1981" i="2" s="1"/>
  <c r="X1981" i="2"/>
  <c r="Y1981" i="2"/>
  <c r="Z1981" i="2"/>
  <c r="AA1981" i="2"/>
  <c r="N1982" i="2"/>
  <c r="O1982" i="2"/>
  <c r="R1982" i="2" s="1"/>
  <c r="P1982" i="2"/>
  <c r="Q1982" i="2"/>
  <c r="S1982" i="2"/>
  <c r="T1982" i="2"/>
  <c r="U1982" i="2" s="1"/>
  <c r="X1982" i="2"/>
  <c r="Y1982" i="2"/>
  <c r="Z1982" i="2"/>
  <c r="AA1982" i="2"/>
  <c r="N1983" i="2"/>
  <c r="O1983" i="2"/>
  <c r="P1983" i="2"/>
  <c r="Q1983" i="2"/>
  <c r="R1983" i="2"/>
  <c r="S1983" i="2"/>
  <c r="X1983" i="2"/>
  <c r="Y1983" i="2"/>
  <c r="Z1983" i="2"/>
  <c r="AA1983" i="2"/>
  <c r="N1984" i="2"/>
  <c r="O1984" i="2"/>
  <c r="R1984" i="2" s="1"/>
  <c r="P1984" i="2"/>
  <c r="Q1984" i="2"/>
  <c r="S1984" i="2"/>
  <c r="T1984" i="2"/>
  <c r="U1984" i="2" s="1"/>
  <c r="W1984" i="2"/>
  <c r="X1984" i="2"/>
  <c r="Y1984" i="2"/>
  <c r="Z1984" i="2"/>
  <c r="AA1984" i="2"/>
  <c r="N1985" i="2"/>
  <c r="O1985" i="2"/>
  <c r="R1985" i="2" s="1"/>
  <c r="P1985" i="2"/>
  <c r="Q1985" i="2"/>
  <c r="S1985" i="2"/>
  <c r="T1985" i="2"/>
  <c r="U1985" i="2" s="1"/>
  <c r="X1985" i="2"/>
  <c r="Y1985" i="2"/>
  <c r="Z1985" i="2"/>
  <c r="AA1985" i="2"/>
  <c r="N1986" i="2"/>
  <c r="O1986" i="2"/>
  <c r="P1986" i="2"/>
  <c r="Q1986" i="2"/>
  <c r="R1986" i="2"/>
  <c r="S1986" i="2"/>
  <c r="T1986" i="2"/>
  <c r="U1986" i="2" s="1"/>
  <c r="X1986" i="2"/>
  <c r="Y1986" i="2"/>
  <c r="Z1986" i="2"/>
  <c r="AA1986" i="2"/>
  <c r="N1987" i="2"/>
  <c r="O1987" i="2"/>
  <c r="R1987" i="2" s="1"/>
  <c r="P1987" i="2"/>
  <c r="Q1987" i="2"/>
  <c r="S1987" i="2"/>
  <c r="T1987" i="2"/>
  <c r="U1987" i="2" s="1"/>
  <c r="X1987" i="2"/>
  <c r="Y1987" i="2"/>
  <c r="Z1987" i="2"/>
  <c r="AA1987" i="2"/>
  <c r="N1988" i="2"/>
  <c r="O1988" i="2"/>
  <c r="R1988" i="2" s="1"/>
  <c r="P1988" i="2"/>
  <c r="Q1988" i="2"/>
  <c r="S1988" i="2"/>
  <c r="T1988" i="2"/>
  <c r="U1988" i="2" s="1"/>
  <c r="X1988" i="2"/>
  <c r="Y1988" i="2"/>
  <c r="Z1988" i="2"/>
  <c r="AA1988" i="2"/>
  <c r="N1989" i="2"/>
  <c r="O1989" i="2"/>
  <c r="R1989" i="2" s="1"/>
  <c r="P1989" i="2"/>
  <c r="Q1989" i="2"/>
  <c r="S1989" i="2"/>
  <c r="T1989" i="2"/>
  <c r="U1989" i="2" s="1"/>
  <c r="V1989" i="2"/>
  <c r="X1989" i="2"/>
  <c r="Y1989" i="2"/>
  <c r="Z1989" i="2"/>
  <c r="AA1989" i="2"/>
  <c r="N1990" i="2"/>
  <c r="O1990" i="2"/>
  <c r="R1990" i="2" s="1"/>
  <c r="P1990" i="2"/>
  <c r="Q1990" i="2"/>
  <c r="S1990" i="2"/>
  <c r="T1990" i="2"/>
  <c r="U1990" i="2" s="1"/>
  <c r="X1990" i="2"/>
  <c r="Y1990" i="2"/>
  <c r="Z1990" i="2"/>
  <c r="AA1990" i="2"/>
  <c r="N1991" i="2"/>
  <c r="O1991" i="2"/>
  <c r="P1991" i="2"/>
  <c r="Q1991" i="2"/>
  <c r="R1991" i="2"/>
  <c r="S1991" i="2"/>
  <c r="T1991" i="2"/>
  <c r="U1991" i="2" s="1"/>
  <c r="X1991" i="2"/>
  <c r="Y1991" i="2"/>
  <c r="Z1991" i="2"/>
  <c r="AA1991" i="2"/>
  <c r="N1992" i="2"/>
  <c r="O1992" i="2"/>
  <c r="R1992" i="2" s="1"/>
  <c r="P1992" i="2"/>
  <c r="Q1992" i="2"/>
  <c r="S1992" i="2"/>
  <c r="X1992" i="2"/>
  <c r="Y1992" i="2"/>
  <c r="Z1992" i="2"/>
  <c r="AA1992" i="2"/>
  <c r="N1993" i="2"/>
  <c r="O1993" i="2"/>
  <c r="R1993" i="2" s="1"/>
  <c r="P1993" i="2"/>
  <c r="Q1993" i="2"/>
  <c r="S1993" i="2"/>
  <c r="X1993" i="2"/>
  <c r="Y1993" i="2"/>
  <c r="Z1993" i="2"/>
  <c r="AA1993" i="2"/>
  <c r="N1994" i="2"/>
  <c r="O1994" i="2"/>
  <c r="R1994" i="2" s="1"/>
  <c r="P1994" i="2"/>
  <c r="Q1994" i="2"/>
  <c r="S1994" i="2"/>
  <c r="T1994" i="2"/>
  <c r="U1994" i="2" s="1"/>
  <c r="X1994" i="2"/>
  <c r="Y1994" i="2"/>
  <c r="Z1994" i="2"/>
  <c r="AA1994" i="2"/>
  <c r="N1995" i="2"/>
  <c r="O1995" i="2"/>
  <c r="R1995" i="2" s="1"/>
  <c r="P1995" i="2"/>
  <c r="Q1995" i="2"/>
  <c r="S1995" i="2"/>
  <c r="T1995" i="2"/>
  <c r="U1995" i="2" s="1"/>
  <c r="W1995" i="2"/>
  <c r="X1995" i="2"/>
  <c r="Y1995" i="2"/>
  <c r="Z1995" i="2"/>
  <c r="AA1995" i="2"/>
  <c r="N1996" i="2"/>
  <c r="O1996" i="2"/>
  <c r="R1996" i="2" s="1"/>
  <c r="P1996" i="2"/>
  <c r="Q1996" i="2"/>
  <c r="S1996" i="2"/>
  <c r="T1996" i="2"/>
  <c r="U1996" i="2" s="1"/>
  <c r="V1996" i="2"/>
  <c r="X1996" i="2"/>
  <c r="Y1996" i="2"/>
  <c r="Z1996" i="2"/>
  <c r="AA1996" i="2"/>
  <c r="N1997" i="2"/>
  <c r="O1997" i="2"/>
  <c r="P1997" i="2"/>
  <c r="Q1997" i="2"/>
  <c r="R1997" i="2"/>
  <c r="X1997" i="2"/>
  <c r="Y1997" i="2"/>
  <c r="Z1997" i="2"/>
  <c r="AA1997" i="2"/>
  <c r="N1998" i="2"/>
  <c r="O1998" i="2"/>
  <c r="R1998" i="2" s="1"/>
  <c r="P1998" i="2"/>
  <c r="Q1998" i="2"/>
  <c r="S1998" i="2"/>
  <c r="T1998" i="2"/>
  <c r="U1998" i="2" s="1"/>
  <c r="X1998" i="2"/>
  <c r="Y1998" i="2"/>
  <c r="Z1998" i="2"/>
  <c r="AA1998" i="2"/>
  <c r="N1999" i="2"/>
  <c r="O1999" i="2"/>
  <c r="R1999" i="2" s="1"/>
  <c r="P1999" i="2"/>
  <c r="Q1999" i="2"/>
  <c r="S1999" i="2"/>
  <c r="T1999" i="2"/>
  <c r="U1999" i="2" s="1"/>
  <c r="X1999" i="2"/>
  <c r="Y1999" i="2"/>
  <c r="Z1999" i="2"/>
  <c r="AA1999" i="2"/>
  <c r="N2000" i="2"/>
  <c r="O2000" i="2"/>
  <c r="R2000" i="2" s="1"/>
  <c r="P2000" i="2"/>
  <c r="Q2000" i="2"/>
  <c r="S2000" i="2"/>
  <c r="T2000" i="2"/>
  <c r="U2000" i="2" s="1"/>
  <c r="X2000" i="2"/>
  <c r="Y2000" i="2"/>
  <c r="Z2000" i="2"/>
  <c r="AA2000" i="2"/>
  <c r="N2001" i="2"/>
  <c r="O2001" i="2"/>
  <c r="R2001" i="2" s="1"/>
  <c r="P2001" i="2"/>
  <c r="Q2001" i="2"/>
  <c r="S2001" i="2"/>
  <c r="T2001" i="2"/>
  <c r="U2001" i="2" s="1"/>
  <c r="X2001" i="2"/>
  <c r="Y2001" i="2"/>
  <c r="Z2001" i="2"/>
  <c r="AA2001" i="2"/>
  <c r="N2002" i="2"/>
  <c r="O2002" i="2"/>
  <c r="R2002" i="2" s="1"/>
  <c r="P2002" i="2"/>
  <c r="Q2002" i="2"/>
  <c r="S2002" i="2"/>
  <c r="X2002" i="2"/>
  <c r="Y2002" i="2"/>
  <c r="Z2002" i="2"/>
  <c r="AA2002" i="2"/>
  <c r="N2003" i="2"/>
  <c r="O2003" i="2"/>
  <c r="R2003" i="2" s="1"/>
  <c r="P2003" i="2"/>
  <c r="Q2003" i="2"/>
  <c r="S2003" i="2"/>
  <c r="T2003" i="2"/>
  <c r="U2003" i="2" s="1"/>
  <c r="W2003" i="2"/>
  <c r="X2003" i="2"/>
  <c r="Y2003" i="2"/>
  <c r="Z2003" i="2"/>
  <c r="AA2003" i="2"/>
  <c r="N2004" i="2"/>
  <c r="O2004" i="2"/>
  <c r="R2004" i="2" s="1"/>
  <c r="P2004" i="2"/>
  <c r="Q2004" i="2"/>
  <c r="X2004" i="2"/>
  <c r="Y2004" i="2"/>
  <c r="Z2004" i="2"/>
  <c r="AA2004" i="2"/>
  <c r="N2005" i="2"/>
  <c r="O2005" i="2"/>
  <c r="R2005" i="2" s="1"/>
  <c r="P2005" i="2"/>
  <c r="Q2005" i="2"/>
  <c r="S2005" i="2"/>
  <c r="T2005" i="2"/>
  <c r="U2005" i="2" s="1"/>
  <c r="X2005" i="2"/>
  <c r="Y2005" i="2"/>
  <c r="Z2005" i="2"/>
  <c r="AA2005" i="2"/>
  <c r="N2006" i="2"/>
  <c r="O2006" i="2"/>
  <c r="R2006" i="2" s="1"/>
  <c r="P2006" i="2"/>
  <c r="Q2006" i="2"/>
  <c r="S2006" i="2"/>
  <c r="T2006" i="2"/>
  <c r="U2006" i="2" s="1"/>
  <c r="V2006" i="2"/>
  <c r="X2006" i="2"/>
  <c r="Y2006" i="2"/>
  <c r="Z2006" i="2"/>
  <c r="AA2006" i="2"/>
  <c r="N2007" i="2"/>
  <c r="O2007" i="2"/>
  <c r="R2007" i="2" s="1"/>
  <c r="P2007" i="2"/>
  <c r="Q2007" i="2"/>
  <c r="S2007" i="2"/>
  <c r="T2007" i="2"/>
  <c r="U2007" i="2" s="1"/>
  <c r="W2007" i="2"/>
  <c r="X2007" i="2"/>
  <c r="Y2007" i="2"/>
  <c r="Z2007" i="2"/>
  <c r="AA2007" i="2"/>
  <c r="N2008" i="2"/>
  <c r="O2008" i="2"/>
  <c r="R2008" i="2" s="1"/>
  <c r="P2008" i="2"/>
  <c r="Q2008" i="2"/>
  <c r="S2008" i="2"/>
  <c r="T2008" i="2"/>
  <c r="U2008" i="2" s="1"/>
  <c r="X2008" i="2"/>
  <c r="Y2008" i="2"/>
  <c r="Z2008" i="2"/>
  <c r="AA2008" i="2"/>
  <c r="N2009" i="2"/>
  <c r="O2009" i="2"/>
  <c r="R2009" i="2" s="1"/>
  <c r="P2009" i="2"/>
  <c r="Q2009" i="2"/>
  <c r="S2009" i="2"/>
  <c r="T2009" i="2"/>
  <c r="U2009" i="2" s="1"/>
  <c r="X2009" i="2"/>
  <c r="Y2009" i="2"/>
  <c r="Z2009" i="2"/>
  <c r="AA2009" i="2"/>
  <c r="N2010" i="2"/>
  <c r="O2010" i="2"/>
  <c r="P2010" i="2"/>
  <c r="Q2010" i="2"/>
  <c r="R2010" i="2"/>
  <c r="S2010" i="2"/>
  <c r="T2010" i="2"/>
  <c r="U2010" i="2" s="1"/>
  <c r="W2010" i="2"/>
  <c r="X2010" i="2"/>
  <c r="Y2010" i="2"/>
  <c r="Z2010" i="2"/>
  <c r="AA2010" i="2"/>
  <c r="N2011" i="2"/>
  <c r="O2011" i="2"/>
  <c r="R2011" i="2" s="1"/>
  <c r="P2011" i="2"/>
  <c r="Q2011" i="2"/>
  <c r="S2011" i="2"/>
  <c r="T2011" i="2"/>
  <c r="U2011" i="2" s="1"/>
  <c r="X2011" i="2"/>
  <c r="Y2011" i="2"/>
  <c r="Z2011" i="2"/>
  <c r="AA2011" i="2"/>
  <c r="N2012" i="2"/>
  <c r="O2012" i="2"/>
  <c r="R2012" i="2" s="1"/>
  <c r="P2012" i="2"/>
  <c r="Q2012" i="2"/>
  <c r="S2012" i="2"/>
  <c r="X2012" i="2"/>
  <c r="Y2012" i="2"/>
  <c r="Z2012" i="2"/>
  <c r="AA2012" i="2"/>
  <c r="N2013" i="2"/>
  <c r="O2013" i="2"/>
  <c r="P2013" i="2"/>
  <c r="Q2013" i="2"/>
  <c r="R2013" i="2"/>
  <c r="S2013" i="2"/>
  <c r="T2013" i="2"/>
  <c r="U2013" i="2" s="1"/>
  <c r="X2013" i="2"/>
  <c r="Y2013" i="2"/>
  <c r="Z2013" i="2"/>
  <c r="AA2013" i="2"/>
  <c r="N2014" i="2"/>
  <c r="O2014" i="2"/>
  <c r="R2014" i="2" s="1"/>
  <c r="P2014" i="2"/>
  <c r="Q2014" i="2"/>
  <c r="S2014" i="2"/>
  <c r="T2014" i="2"/>
  <c r="U2014" i="2" s="1"/>
  <c r="X2014" i="2"/>
  <c r="Y2014" i="2"/>
  <c r="Z2014" i="2"/>
  <c r="AA2014" i="2"/>
  <c r="N2015" i="2"/>
  <c r="O2015" i="2"/>
  <c r="R2015" i="2" s="1"/>
  <c r="P2015" i="2"/>
  <c r="Q2015" i="2"/>
  <c r="S2015" i="2"/>
  <c r="T2015" i="2"/>
  <c r="U2015" i="2" s="1"/>
  <c r="W2015" i="2"/>
  <c r="X2015" i="2"/>
  <c r="Y2015" i="2"/>
  <c r="Z2015" i="2"/>
  <c r="AA2015" i="2"/>
  <c r="N2016" i="2"/>
  <c r="O2016" i="2"/>
  <c r="R2016" i="2" s="1"/>
  <c r="P2016" i="2"/>
  <c r="Q2016" i="2"/>
  <c r="S2016" i="2"/>
  <c r="T2016" i="2"/>
  <c r="U2016" i="2" s="1"/>
  <c r="V2016" i="2"/>
  <c r="X2016" i="2"/>
  <c r="Y2016" i="2"/>
  <c r="Z2016" i="2"/>
  <c r="AA2016" i="2"/>
  <c r="N2017" i="2"/>
  <c r="O2017" i="2"/>
  <c r="R2017" i="2" s="1"/>
  <c r="P2017" i="2"/>
  <c r="Q2017" i="2"/>
  <c r="S2017" i="2"/>
  <c r="X2017" i="2"/>
  <c r="Y2017" i="2"/>
  <c r="Z2017" i="2"/>
  <c r="AA2017" i="2"/>
  <c r="N2018" i="2"/>
  <c r="O2018" i="2"/>
  <c r="R2018" i="2" s="1"/>
  <c r="P2018" i="2"/>
  <c r="Q2018" i="2"/>
  <c r="S2018" i="2"/>
  <c r="X2018" i="2"/>
  <c r="Y2018" i="2"/>
  <c r="Z2018" i="2"/>
  <c r="AA2018" i="2"/>
  <c r="N2019" i="2"/>
  <c r="O2019" i="2"/>
  <c r="P2019" i="2"/>
  <c r="Q2019" i="2"/>
  <c r="R2019" i="2"/>
  <c r="S2019" i="2"/>
  <c r="X2019" i="2"/>
  <c r="Y2019" i="2"/>
  <c r="Z2019" i="2"/>
  <c r="AA2019" i="2"/>
  <c r="N2020" i="2"/>
  <c r="O2020" i="2"/>
  <c r="R2020" i="2" s="1"/>
  <c r="P2020" i="2"/>
  <c r="Q2020" i="2"/>
  <c r="S2020" i="2"/>
  <c r="T2020" i="2"/>
  <c r="U2020" i="2" s="1"/>
  <c r="V2020" i="2"/>
  <c r="X2020" i="2"/>
  <c r="Y2020" i="2"/>
  <c r="Z2020" i="2"/>
  <c r="AA2020" i="2"/>
  <c r="N2021" i="2"/>
  <c r="O2021" i="2"/>
  <c r="R2021" i="2" s="1"/>
  <c r="P2021" i="2"/>
  <c r="Q2021" i="2"/>
  <c r="S2021" i="2"/>
  <c r="T2021" i="2"/>
  <c r="U2021" i="2" s="1"/>
  <c r="X2021" i="2"/>
  <c r="Y2021" i="2"/>
  <c r="Z2021" i="2"/>
  <c r="AA2021" i="2"/>
  <c r="N2022" i="2"/>
  <c r="O2022" i="2"/>
  <c r="P2022" i="2"/>
  <c r="Q2022" i="2"/>
  <c r="R2022" i="2"/>
  <c r="S2022" i="2"/>
  <c r="T2022" i="2"/>
  <c r="U2022" i="2" s="1"/>
  <c r="W2022" i="2"/>
  <c r="X2022" i="2"/>
  <c r="Y2022" i="2"/>
  <c r="Z2022" i="2"/>
  <c r="AA2022" i="2"/>
  <c r="N2023" i="2"/>
  <c r="O2023" i="2"/>
  <c r="P2023" i="2"/>
  <c r="Q2023" i="2"/>
  <c r="R2023" i="2"/>
  <c r="S2023" i="2"/>
  <c r="T2023" i="2"/>
  <c r="U2023" i="2" s="1"/>
  <c r="X2023" i="2"/>
  <c r="Y2023" i="2"/>
  <c r="Z2023" i="2"/>
  <c r="AA2023" i="2"/>
  <c r="N2024" i="2"/>
  <c r="O2024" i="2"/>
  <c r="R2024" i="2" s="1"/>
  <c r="P2024" i="2"/>
  <c r="Q2024" i="2"/>
  <c r="S2024" i="2"/>
  <c r="T2024" i="2"/>
  <c r="U2024" i="2" s="1"/>
  <c r="X2024" i="2"/>
  <c r="Y2024" i="2"/>
  <c r="Z2024" i="2"/>
  <c r="AA2024" i="2"/>
  <c r="N2025" i="2"/>
  <c r="O2025" i="2"/>
  <c r="R2025" i="2" s="1"/>
  <c r="P2025" i="2"/>
  <c r="Q2025" i="2"/>
  <c r="S2025" i="2"/>
  <c r="T2025" i="2"/>
  <c r="U2025" i="2" s="1"/>
  <c r="X2025" i="2"/>
  <c r="Y2025" i="2"/>
  <c r="Z2025" i="2"/>
  <c r="AA2025" i="2"/>
  <c r="N2026" i="2"/>
  <c r="O2026" i="2"/>
  <c r="R2026" i="2" s="1"/>
  <c r="P2026" i="2"/>
  <c r="Q2026" i="2"/>
  <c r="S2026" i="2"/>
  <c r="T2026" i="2"/>
  <c r="U2026" i="2" s="1"/>
  <c r="X2026" i="2"/>
  <c r="Y2026" i="2"/>
  <c r="Z2026" i="2"/>
  <c r="AA2026" i="2"/>
  <c r="N2027" i="2"/>
  <c r="O2027" i="2"/>
  <c r="R2027" i="2" s="1"/>
  <c r="P2027" i="2"/>
  <c r="Q2027" i="2"/>
  <c r="S2027" i="2"/>
  <c r="X2027" i="2"/>
  <c r="Y2027" i="2"/>
  <c r="Z2027" i="2"/>
  <c r="AA2027" i="2"/>
  <c r="N2028" i="2"/>
  <c r="O2028" i="2"/>
  <c r="R2028" i="2" s="1"/>
  <c r="P2028" i="2"/>
  <c r="Q2028" i="2"/>
  <c r="S2028" i="2"/>
  <c r="T2028" i="2"/>
  <c r="U2028" i="2" s="1"/>
  <c r="V2028" i="2"/>
  <c r="X2028" i="2"/>
  <c r="Y2028" i="2"/>
  <c r="Z2028" i="2"/>
  <c r="AA2028" i="2"/>
  <c r="N2029" i="2"/>
  <c r="O2029" i="2"/>
  <c r="R2029" i="2" s="1"/>
  <c r="P2029" i="2"/>
  <c r="Q2029" i="2"/>
  <c r="S2029" i="2"/>
  <c r="T2029" i="2"/>
  <c r="U2029" i="2" s="1"/>
  <c r="X2029" i="2"/>
  <c r="Y2029" i="2"/>
  <c r="Z2029" i="2"/>
  <c r="AA2029" i="2"/>
  <c r="N2030" i="2"/>
  <c r="O2030" i="2"/>
  <c r="P2030" i="2"/>
  <c r="Q2030" i="2"/>
  <c r="R2030" i="2"/>
  <c r="S2030" i="2"/>
  <c r="T2030" i="2"/>
  <c r="U2030" i="2" s="1"/>
  <c r="W2030" i="2"/>
  <c r="X2030" i="2"/>
  <c r="Y2030" i="2"/>
  <c r="Z2030" i="2"/>
  <c r="AA2030" i="2"/>
  <c r="N2031" i="2"/>
  <c r="O2031" i="2"/>
  <c r="R2031" i="2" s="1"/>
  <c r="P2031" i="2"/>
  <c r="Q2031" i="2"/>
  <c r="S2031" i="2"/>
  <c r="T2031" i="2"/>
  <c r="U2031" i="2"/>
  <c r="V2031" i="2"/>
  <c r="X2031" i="2"/>
  <c r="Y2031" i="2"/>
  <c r="Z2031" i="2"/>
  <c r="AA2031" i="2"/>
  <c r="N2032" i="2"/>
  <c r="O2032" i="2"/>
  <c r="R2032" i="2" s="1"/>
  <c r="P2032" i="2"/>
  <c r="Q2032" i="2"/>
  <c r="S2032" i="2"/>
  <c r="T2032" i="2"/>
  <c r="U2032" i="2" s="1"/>
  <c r="X2032" i="2"/>
  <c r="Y2032" i="2"/>
  <c r="Z2032" i="2"/>
  <c r="AA2032" i="2"/>
  <c r="N2033" i="2"/>
  <c r="O2033" i="2"/>
  <c r="R2033" i="2" s="1"/>
  <c r="P2033" i="2"/>
  <c r="Q2033" i="2"/>
  <c r="S2033" i="2"/>
  <c r="T2033" i="2"/>
  <c r="U2033" i="2" s="1"/>
  <c r="X2033" i="2"/>
  <c r="Y2033" i="2"/>
  <c r="Z2033" i="2"/>
  <c r="AA2033" i="2"/>
  <c r="N2034" i="2"/>
  <c r="O2034" i="2"/>
  <c r="R2034" i="2" s="1"/>
  <c r="P2034" i="2"/>
  <c r="Q2034" i="2"/>
  <c r="S2034" i="2"/>
  <c r="X2034" i="2"/>
  <c r="Y2034" i="2"/>
  <c r="Z2034" i="2"/>
  <c r="AA2034" i="2"/>
  <c r="N2035" i="2"/>
  <c r="O2035" i="2"/>
  <c r="R2035" i="2" s="1"/>
  <c r="P2035" i="2"/>
  <c r="Q2035" i="2"/>
  <c r="S2035" i="2"/>
  <c r="X2035" i="2"/>
  <c r="Y2035" i="2"/>
  <c r="Z2035" i="2"/>
  <c r="AA2035" i="2"/>
  <c r="N2036" i="2"/>
  <c r="O2036" i="2"/>
  <c r="R2036" i="2" s="1"/>
  <c r="P2036" i="2"/>
  <c r="Q2036" i="2"/>
  <c r="S2036" i="2"/>
  <c r="T2036" i="2"/>
  <c r="U2036" i="2" s="1"/>
  <c r="V2036" i="2"/>
  <c r="X2036" i="2"/>
  <c r="Y2036" i="2"/>
  <c r="Z2036" i="2"/>
  <c r="AA2036" i="2"/>
  <c r="N2037" i="2"/>
  <c r="O2037" i="2"/>
  <c r="R2037" i="2" s="1"/>
  <c r="P2037" i="2"/>
  <c r="Q2037" i="2"/>
  <c r="S2037" i="2"/>
  <c r="T2037" i="2"/>
  <c r="U2037" i="2" s="1"/>
  <c r="V2037" i="2"/>
  <c r="X2037" i="2"/>
  <c r="Y2037" i="2"/>
  <c r="Z2037" i="2"/>
  <c r="AA2037" i="2"/>
  <c r="N2038" i="2"/>
  <c r="O2038" i="2"/>
  <c r="R2038" i="2" s="1"/>
  <c r="P2038" i="2"/>
  <c r="Q2038" i="2"/>
  <c r="S2038" i="2"/>
  <c r="T2038" i="2"/>
  <c r="U2038" i="2" s="1"/>
  <c r="X2038" i="2"/>
  <c r="Y2038" i="2"/>
  <c r="Z2038" i="2"/>
  <c r="AA2038" i="2"/>
  <c r="N2039" i="2"/>
  <c r="O2039" i="2"/>
  <c r="R2039" i="2" s="1"/>
  <c r="P2039" i="2"/>
  <c r="Q2039" i="2"/>
  <c r="S2039" i="2"/>
  <c r="T2039" i="2"/>
  <c r="U2039" i="2" s="1"/>
  <c r="V2039" i="2"/>
  <c r="W2039" i="2"/>
  <c r="X2039" i="2"/>
  <c r="Y2039" i="2"/>
  <c r="Z2039" i="2"/>
  <c r="AA2039" i="2"/>
  <c r="N2040" i="2"/>
  <c r="O2040" i="2"/>
  <c r="R2040" i="2" s="1"/>
  <c r="P2040" i="2"/>
  <c r="Q2040" i="2"/>
  <c r="S2040" i="2"/>
  <c r="T2040" i="2"/>
  <c r="U2040" i="2" s="1"/>
  <c r="X2040" i="2"/>
  <c r="Y2040" i="2"/>
  <c r="Z2040" i="2"/>
  <c r="AA2040" i="2"/>
  <c r="N2041" i="2"/>
  <c r="O2041" i="2"/>
  <c r="R2041" i="2" s="1"/>
  <c r="P2041" i="2"/>
  <c r="Q2041" i="2"/>
  <c r="S2041" i="2"/>
  <c r="T2041" i="2"/>
  <c r="U2041" i="2" s="1"/>
  <c r="W2041" i="2"/>
  <c r="X2041" i="2"/>
  <c r="Y2041" i="2"/>
  <c r="Z2041" i="2"/>
  <c r="AA2041" i="2"/>
  <c r="N2042" i="2"/>
  <c r="O2042" i="2"/>
  <c r="R2042" i="2" s="1"/>
  <c r="P2042" i="2"/>
  <c r="Q2042" i="2"/>
  <c r="S2042" i="2"/>
  <c r="X2042" i="2"/>
  <c r="Y2042" i="2"/>
  <c r="Z2042" i="2"/>
  <c r="AA2042" i="2"/>
  <c r="N2043" i="2"/>
  <c r="O2043" i="2"/>
  <c r="P2043" i="2"/>
  <c r="Q2043" i="2"/>
  <c r="R2043" i="2"/>
  <c r="S2043" i="2"/>
  <c r="T2043" i="2"/>
  <c r="U2043" i="2" s="1"/>
  <c r="X2043" i="2"/>
  <c r="Y2043" i="2"/>
  <c r="Z2043" i="2"/>
  <c r="AA2043" i="2"/>
  <c r="N2044" i="2"/>
  <c r="O2044" i="2"/>
  <c r="R2044" i="2" s="1"/>
  <c r="P2044" i="2"/>
  <c r="Q2044" i="2"/>
  <c r="S2044" i="2"/>
  <c r="T2044" i="2"/>
  <c r="U2044" i="2" s="1"/>
  <c r="V2044" i="2"/>
  <c r="X2044" i="2"/>
  <c r="Y2044" i="2"/>
  <c r="Z2044" i="2"/>
  <c r="AA2044" i="2"/>
  <c r="N2045" i="2"/>
  <c r="O2045" i="2"/>
  <c r="R2045" i="2" s="1"/>
  <c r="P2045" i="2"/>
  <c r="Q2045" i="2"/>
  <c r="S2045" i="2"/>
  <c r="T2045" i="2"/>
  <c r="U2045" i="2" s="1"/>
  <c r="X2045" i="2"/>
  <c r="Y2045" i="2"/>
  <c r="Z2045" i="2"/>
  <c r="AA2045" i="2"/>
  <c r="N2046" i="2"/>
  <c r="O2046" i="2"/>
  <c r="R2046" i="2" s="1"/>
  <c r="P2046" i="2"/>
  <c r="Q2046" i="2"/>
  <c r="S2046" i="2"/>
  <c r="T2046" i="2"/>
  <c r="U2046" i="2" s="1"/>
  <c r="X2046" i="2"/>
  <c r="Y2046" i="2"/>
  <c r="Z2046" i="2"/>
  <c r="AA2046" i="2"/>
  <c r="N2047" i="2"/>
  <c r="O2047" i="2"/>
  <c r="R2047" i="2" s="1"/>
  <c r="P2047" i="2"/>
  <c r="Q2047" i="2"/>
  <c r="S2047" i="2"/>
  <c r="T2047" i="2"/>
  <c r="U2047" i="2" s="1"/>
  <c r="X2047" i="2"/>
  <c r="Y2047" i="2"/>
  <c r="Z2047" i="2"/>
  <c r="AA2047" i="2"/>
  <c r="N2048" i="2"/>
  <c r="O2048" i="2"/>
  <c r="R2048" i="2" s="1"/>
  <c r="P2048" i="2"/>
  <c r="Q2048" i="2"/>
  <c r="S2048" i="2"/>
  <c r="T2048" i="2"/>
  <c r="U2048" i="2" s="1"/>
  <c r="V2048" i="2"/>
  <c r="X2048" i="2"/>
  <c r="Y2048" i="2"/>
  <c r="Z2048" i="2"/>
  <c r="AA2048" i="2"/>
  <c r="N2049" i="2"/>
  <c r="O2049" i="2"/>
  <c r="R2049" i="2" s="1"/>
  <c r="P2049" i="2"/>
  <c r="Q2049" i="2"/>
  <c r="S2049" i="2"/>
  <c r="T2049" i="2"/>
  <c r="U2049" i="2" s="1"/>
  <c r="X2049" i="2"/>
  <c r="Y2049" i="2"/>
  <c r="Z2049" i="2"/>
  <c r="AA2049" i="2"/>
  <c r="N2050" i="2"/>
  <c r="O2050" i="2"/>
  <c r="R2050" i="2" s="1"/>
  <c r="P2050" i="2"/>
  <c r="Q2050" i="2"/>
  <c r="S2050" i="2"/>
  <c r="T2050" i="2"/>
  <c r="U2050" i="2" s="1"/>
  <c r="X2050" i="2"/>
  <c r="Y2050" i="2"/>
  <c r="Z2050" i="2"/>
  <c r="AA2050" i="2"/>
  <c r="N2051" i="2"/>
  <c r="O2051" i="2"/>
  <c r="R2051" i="2" s="1"/>
  <c r="P2051" i="2"/>
  <c r="Q2051" i="2"/>
  <c r="S2051" i="2"/>
  <c r="T2051" i="2"/>
  <c r="U2051" i="2" s="1"/>
  <c r="X2051" i="2"/>
  <c r="Y2051" i="2"/>
  <c r="Z2051" i="2"/>
  <c r="AA2051" i="2"/>
  <c r="N2052" i="2"/>
  <c r="O2052" i="2"/>
  <c r="R2052" i="2" s="1"/>
  <c r="P2052" i="2"/>
  <c r="Q2052" i="2"/>
  <c r="S2052" i="2"/>
  <c r="T2052" i="2"/>
  <c r="U2052" i="2" s="1"/>
  <c r="W2052" i="2"/>
  <c r="X2052" i="2"/>
  <c r="Y2052" i="2"/>
  <c r="Z2052" i="2"/>
  <c r="AA2052" i="2"/>
  <c r="N2053" i="2"/>
  <c r="O2053" i="2"/>
  <c r="R2053" i="2" s="1"/>
  <c r="P2053" i="2"/>
  <c r="Q2053" i="2"/>
  <c r="X2053" i="2"/>
  <c r="Y2053" i="2"/>
  <c r="Z2053" i="2"/>
  <c r="AA2053" i="2"/>
  <c r="N2054" i="2"/>
  <c r="O2054" i="2"/>
  <c r="R2054" i="2" s="1"/>
  <c r="P2054" i="2"/>
  <c r="Q2054" i="2"/>
  <c r="S2054" i="2"/>
  <c r="T2054" i="2"/>
  <c r="U2054" i="2" s="1"/>
  <c r="X2054" i="2"/>
  <c r="Y2054" i="2"/>
  <c r="Z2054" i="2"/>
  <c r="AA2054" i="2"/>
  <c r="N2055" i="2"/>
  <c r="O2055" i="2"/>
  <c r="R2055" i="2" s="1"/>
  <c r="P2055" i="2"/>
  <c r="Q2055" i="2"/>
  <c r="S2055" i="2"/>
  <c r="X2055" i="2"/>
  <c r="Y2055" i="2"/>
  <c r="Z2055" i="2"/>
  <c r="AA2055" i="2"/>
  <c r="N2056" i="2"/>
  <c r="O2056" i="2"/>
  <c r="R2056" i="2" s="1"/>
  <c r="P2056" i="2"/>
  <c r="Q2056" i="2"/>
  <c r="S2056" i="2"/>
  <c r="T2056" i="2"/>
  <c r="U2056" i="2" s="1"/>
  <c r="X2056" i="2"/>
  <c r="Y2056" i="2"/>
  <c r="Z2056" i="2"/>
  <c r="AA2056" i="2"/>
  <c r="N2057" i="2"/>
  <c r="O2057" i="2"/>
  <c r="P2057" i="2"/>
  <c r="Q2057" i="2"/>
  <c r="R2057" i="2"/>
  <c r="S2057" i="2"/>
  <c r="X2057" i="2"/>
  <c r="Y2057" i="2"/>
  <c r="Z2057" i="2"/>
  <c r="AA2057" i="2"/>
  <c r="N2058" i="2"/>
  <c r="O2058" i="2"/>
  <c r="R2058" i="2" s="1"/>
  <c r="P2058" i="2"/>
  <c r="Q2058" i="2"/>
  <c r="S2058" i="2"/>
  <c r="T2058" i="2"/>
  <c r="U2058" i="2" s="1"/>
  <c r="X2058" i="2"/>
  <c r="Y2058" i="2"/>
  <c r="Z2058" i="2"/>
  <c r="AA2058" i="2"/>
  <c r="N2059" i="2"/>
  <c r="O2059" i="2"/>
  <c r="R2059" i="2" s="1"/>
  <c r="P2059" i="2"/>
  <c r="Q2059" i="2"/>
  <c r="S2059" i="2"/>
  <c r="T2059" i="2"/>
  <c r="U2059" i="2" s="1"/>
  <c r="X2059" i="2"/>
  <c r="Y2059" i="2"/>
  <c r="Z2059" i="2"/>
  <c r="AA2059" i="2"/>
  <c r="N2060" i="2"/>
  <c r="O2060" i="2"/>
  <c r="R2060" i="2" s="1"/>
  <c r="P2060" i="2"/>
  <c r="Q2060" i="2"/>
  <c r="S2060" i="2"/>
  <c r="T2060" i="2"/>
  <c r="U2060" i="2" s="1"/>
  <c r="X2060" i="2"/>
  <c r="Y2060" i="2"/>
  <c r="Z2060" i="2"/>
  <c r="AA2060" i="2"/>
  <c r="N2061" i="2"/>
  <c r="O2061" i="2"/>
  <c r="P2061" i="2"/>
  <c r="Q2061" i="2"/>
  <c r="R2061" i="2"/>
  <c r="S2061" i="2"/>
  <c r="T2061" i="2"/>
  <c r="U2061" i="2" s="1"/>
  <c r="X2061" i="2"/>
  <c r="Y2061" i="2"/>
  <c r="Z2061" i="2"/>
  <c r="AA2061" i="2"/>
  <c r="N2062" i="2"/>
  <c r="O2062" i="2"/>
  <c r="R2062" i="2" s="1"/>
  <c r="P2062" i="2"/>
  <c r="Q2062" i="2"/>
  <c r="S2062" i="2"/>
  <c r="T2062" i="2"/>
  <c r="U2062" i="2" s="1"/>
  <c r="X2062" i="2"/>
  <c r="Y2062" i="2"/>
  <c r="Z2062" i="2"/>
  <c r="AA2062" i="2"/>
  <c r="N2063" i="2"/>
  <c r="O2063" i="2"/>
  <c r="P2063" i="2"/>
  <c r="Q2063" i="2"/>
  <c r="R2063" i="2"/>
  <c r="S2063" i="2"/>
  <c r="T2063" i="2"/>
  <c r="U2063" i="2" s="1"/>
  <c r="X2063" i="2"/>
  <c r="Y2063" i="2"/>
  <c r="Z2063" i="2"/>
  <c r="AA2063" i="2"/>
  <c r="N2064" i="2"/>
  <c r="O2064" i="2"/>
  <c r="R2064" i="2" s="1"/>
  <c r="P2064" i="2"/>
  <c r="Q2064" i="2"/>
  <c r="S2064" i="2"/>
  <c r="T2064" i="2"/>
  <c r="U2064" i="2" s="1"/>
  <c r="X2064" i="2"/>
  <c r="Y2064" i="2"/>
  <c r="Z2064" i="2"/>
  <c r="AA2064" i="2"/>
  <c r="N2065" i="2"/>
  <c r="O2065" i="2"/>
  <c r="P2065" i="2"/>
  <c r="Q2065" i="2"/>
  <c r="R2065" i="2"/>
  <c r="S2065" i="2"/>
  <c r="T2065" i="2"/>
  <c r="U2065" i="2" s="1"/>
  <c r="X2065" i="2"/>
  <c r="Y2065" i="2"/>
  <c r="Z2065" i="2"/>
  <c r="AA2065" i="2"/>
  <c r="N2066" i="2"/>
  <c r="O2066" i="2"/>
  <c r="P2066" i="2"/>
  <c r="Q2066" i="2"/>
  <c r="R2066" i="2"/>
  <c r="T2066" i="2"/>
  <c r="U2066" i="2" s="1"/>
  <c r="X2066" i="2"/>
  <c r="Y2066" i="2"/>
  <c r="Z2066" i="2"/>
  <c r="AA2066" i="2"/>
  <c r="AI37" i="8"/>
  <c r="AJ37" i="8"/>
  <c r="AK37" i="8"/>
  <c r="AI38" i="8"/>
  <c r="AJ38" i="8"/>
  <c r="AK38" i="8"/>
  <c r="O3012" i="3"/>
  <c r="P3012" i="3" s="1"/>
  <c r="O3013" i="3"/>
  <c r="P3013" i="3" s="1"/>
  <c r="Q3013" i="3" s="1"/>
  <c r="O3014" i="3"/>
  <c r="P3014" i="3" s="1"/>
  <c r="S3014" i="3" s="1"/>
  <c r="O3015" i="3"/>
  <c r="P3015" i="3" s="1"/>
  <c r="O3016" i="3"/>
  <c r="P3016" i="3"/>
  <c r="R3016" i="3" s="1"/>
  <c r="O3017" i="3"/>
  <c r="P3017" i="3"/>
  <c r="Q3017" i="3" s="1"/>
  <c r="O3018" i="3"/>
  <c r="P3018" i="3" s="1"/>
  <c r="O3019" i="3"/>
  <c r="P3019" i="3" s="1"/>
  <c r="R3019" i="3" s="1"/>
  <c r="S3019" i="3"/>
  <c r="O3020" i="3"/>
  <c r="P3020" i="3" s="1"/>
  <c r="O3021" i="3"/>
  <c r="P3021" i="3"/>
  <c r="Q3021" i="3" s="1"/>
  <c r="O3022" i="3"/>
  <c r="P3022" i="3" s="1"/>
  <c r="S3022" i="3"/>
  <c r="O3023" i="3"/>
  <c r="P3023" i="3" s="1"/>
  <c r="O3024" i="3"/>
  <c r="P3024" i="3"/>
  <c r="R3024" i="3" s="1"/>
  <c r="O3025" i="3"/>
  <c r="P3025" i="3" s="1"/>
  <c r="Q3025" i="3" s="1"/>
  <c r="O3026" i="3"/>
  <c r="S1517" i="2" s="1"/>
  <c r="O3027" i="3"/>
  <c r="S1518" i="2" s="1"/>
  <c r="O3028" i="3"/>
  <c r="P3028" i="3" s="1"/>
  <c r="Q3028" i="3" s="1"/>
  <c r="O3029" i="3"/>
  <c r="P3029" i="3" s="1"/>
  <c r="Q3029" i="3" s="1"/>
  <c r="O3030" i="3"/>
  <c r="P3030" i="3" s="1"/>
  <c r="S3030" i="3" s="1"/>
  <c r="W1520" i="2" s="1"/>
  <c r="O3031" i="3"/>
  <c r="P3031" i="3" s="1"/>
  <c r="T1521" i="2" s="1"/>
  <c r="U1521" i="2" s="1"/>
  <c r="O3032" i="3"/>
  <c r="P3032" i="3" s="1"/>
  <c r="R3032" i="3" s="1"/>
  <c r="V1522" i="2" s="1"/>
  <c r="O3033" i="3"/>
  <c r="P3033" i="3" s="1"/>
  <c r="O3034" i="3"/>
  <c r="S1524" i="2" s="1"/>
  <c r="O3035" i="3"/>
  <c r="S1525" i="2" s="1"/>
  <c r="O3036" i="3"/>
  <c r="P3036" i="3" s="1"/>
  <c r="T1526" i="2" s="1"/>
  <c r="U1526" i="2" s="1"/>
  <c r="O3037" i="3"/>
  <c r="P3037" i="3" s="1"/>
  <c r="Q3037" i="3" s="1"/>
  <c r="O3038" i="3"/>
  <c r="P3038" i="3" s="1"/>
  <c r="O3039" i="3"/>
  <c r="P3039" i="3" s="1"/>
  <c r="O3040" i="3"/>
  <c r="P3040" i="3" s="1"/>
  <c r="R3040" i="3" s="1"/>
  <c r="O3041" i="3"/>
  <c r="P3041" i="3" s="1"/>
  <c r="O3042" i="3"/>
  <c r="P3042" i="3" s="1"/>
  <c r="O3043" i="3"/>
  <c r="P3043" i="3"/>
  <c r="Q3043" i="3" s="1"/>
  <c r="O3044" i="3"/>
  <c r="P3044" i="3" s="1"/>
  <c r="Q3044" i="3" s="1"/>
  <c r="O3045" i="3"/>
  <c r="P3045" i="3" s="1"/>
  <c r="Q3045" i="3" s="1"/>
  <c r="O3046" i="3"/>
  <c r="P3046" i="3" s="1"/>
  <c r="S3046" i="3" s="1"/>
  <c r="O3047" i="3"/>
  <c r="P3047" i="3" s="1"/>
  <c r="O3048" i="3"/>
  <c r="P3048" i="3"/>
  <c r="R3048" i="3" s="1"/>
  <c r="O3049" i="3"/>
  <c r="P3049" i="3"/>
  <c r="Q3049" i="3" s="1"/>
  <c r="O3050" i="3"/>
  <c r="P3050" i="3" s="1"/>
  <c r="O3051" i="3"/>
  <c r="P3051" i="3" s="1"/>
  <c r="O3052" i="3"/>
  <c r="P3052" i="3" s="1"/>
  <c r="Q3052" i="3" s="1"/>
  <c r="O3053" i="3"/>
  <c r="P3053" i="3" s="1"/>
  <c r="T1528" i="2" s="1"/>
  <c r="U1528" i="2" s="1"/>
  <c r="O3054" i="3"/>
  <c r="P3054" i="3" s="1"/>
  <c r="T1529" i="2" s="1"/>
  <c r="U1529" i="2" s="1"/>
  <c r="O3055" i="3"/>
  <c r="O3056" i="3"/>
  <c r="P3056" i="3" s="1"/>
  <c r="R3056" i="3" s="1"/>
  <c r="O3057" i="3"/>
  <c r="P3057" i="3" s="1"/>
  <c r="Q3057" i="3" s="1"/>
  <c r="O3058" i="3"/>
  <c r="P3058" i="3" s="1"/>
  <c r="O3059" i="3"/>
  <c r="P3059" i="3" s="1"/>
  <c r="R3059" i="3" s="1"/>
  <c r="V1532" i="2" s="1"/>
  <c r="O3060" i="3"/>
  <c r="O3061" i="3"/>
  <c r="P3061" i="3" s="1"/>
  <c r="Q3061" i="3" s="1"/>
  <c r="O3062" i="3"/>
  <c r="P3062" i="3" s="1"/>
  <c r="T1535" i="2" s="1"/>
  <c r="U1535" i="2" s="1"/>
  <c r="O3063" i="3"/>
  <c r="O3064" i="3"/>
  <c r="S1537" i="2" s="1"/>
  <c r="O3065" i="3"/>
  <c r="P3065" i="3"/>
  <c r="S3065" i="3" s="1"/>
  <c r="W1538" i="2" s="1"/>
  <c r="O3066" i="3"/>
  <c r="P3066" i="3" s="1"/>
  <c r="T1539" i="2" s="1"/>
  <c r="U1539" i="2" s="1"/>
  <c r="O3067" i="3"/>
  <c r="P3067" i="3" s="1"/>
  <c r="O3068" i="3"/>
  <c r="P3068" i="3" s="1"/>
  <c r="T1541" i="2" s="1"/>
  <c r="U1541" i="2" s="1"/>
  <c r="O3069" i="3"/>
  <c r="P3069" i="3" s="1"/>
  <c r="T1542" i="2" s="1"/>
  <c r="U1542" i="2" s="1"/>
  <c r="O3070" i="3"/>
  <c r="P3070" i="3" s="1"/>
  <c r="S3070" i="3" s="1"/>
  <c r="W1543" i="2" s="1"/>
  <c r="O3071" i="3"/>
  <c r="P3071" i="3" s="1"/>
  <c r="T1544" i="2" s="1"/>
  <c r="U1544" i="2" s="1"/>
  <c r="O3072" i="3"/>
  <c r="P3072" i="3"/>
  <c r="R3072" i="3" s="1"/>
  <c r="O3073" i="3"/>
  <c r="P3073" i="3" s="1"/>
  <c r="O3074" i="3"/>
  <c r="P3074" i="3" s="1"/>
  <c r="O3075" i="3"/>
  <c r="P3075" i="3" s="1"/>
  <c r="Q3075" i="3" s="1"/>
  <c r="O3076" i="3"/>
  <c r="P3076" i="3" s="1"/>
  <c r="S3076" i="3" s="1"/>
  <c r="O3077" i="3"/>
  <c r="P3077" i="3" s="1"/>
  <c r="Q3077" i="3" s="1"/>
  <c r="O3078" i="3"/>
  <c r="P3078" i="3" s="1"/>
  <c r="S3078" i="3"/>
  <c r="O3079" i="3"/>
  <c r="P3079" i="3" s="1"/>
  <c r="O3080" i="3"/>
  <c r="P3080" i="3" s="1"/>
  <c r="Q3080" i="3" s="1"/>
  <c r="O3081" i="3"/>
  <c r="P3081" i="3" s="1"/>
  <c r="R3081" i="3" s="1"/>
  <c r="O3082" i="3"/>
  <c r="P3082" i="3" s="1"/>
  <c r="O3083" i="3"/>
  <c r="P3083" i="3" s="1"/>
  <c r="Q3083" i="3" s="1"/>
  <c r="O3084" i="3"/>
  <c r="P3084" i="3" s="1"/>
  <c r="Q3084" i="3" s="1"/>
  <c r="O3085" i="3"/>
  <c r="P3085" i="3" s="1"/>
  <c r="T1545" i="2" s="1"/>
  <c r="U1545" i="2" s="1"/>
  <c r="O3086" i="3"/>
  <c r="P3086" i="3" s="1"/>
  <c r="T1546" i="2" s="1"/>
  <c r="U1546" i="2" s="1"/>
  <c r="O3087" i="3"/>
  <c r="P3087" i="3" s="1"/>
  <c r="O3088" i="3"/>
  <c r="S1547" i="2" s="1"/>
  <c r="O3089" i="3"/>
  <c r="P3089" i="3"/>
  <c r="Q3089" i="3" s="1"/>
  <c r="O3090" i="3"/>
  <c r="S1549" i="2" s="1"/>
  <c r="O3091" i="3"/>
  <c r="P3091" i="3" s="1"/>
  <c r="Q3091" i="3" s="1"/>
  <c r="O3092" i="3"/>
  <c r="P3092" i="3" s="1"/>
  <c r="Q3092" i="3" s="1"/>
  <c r="O3093" i="3"/>
  <c r="P3093" i="3" s="1"/>
  <c r="Q3093" i="3" s="1"/>
  <c r="O3094" i="3"/>
  <c r="P3094" i="3" s="1"/>
  <c r="S3094" i="3" s="1"/>
  <c r="W1553" i="2" s="1"/>
  <c r="O3095" i="3"/>
  <c r="P3095" i="3" s="1"/>
  <c r="T1554" i="2" s="1"/>
  <c r="U1554" i="2" s="1"/>
  <c r="O3096" i="3"/>
  <c r="P3096" i="3" s="1"/>
  <c r="S3096" i="3" s="1"/>
  <c r="W1555" i="2" s="1"/>
  <c r="O3097" i="3"/>
  <c r="P3097" i="3" s="1"/>
  <c r="Q3097" i="3" s="1"/>
  <c r="O3098" i="3"/>
  <c r="P3098" i="3" s="1"/>
  <c r="O3099" i="3"/>
  <c r="P3099" i="3" s="1"/>
  <c r="R3099" i="3" s="1"/>
  <c r="V1558" i="2" s="1"/>
  <c r="O3100" i="3"/>
  <c r="P3100" i="3" s="1"/>
  <c r="O3101" i="3"/>
  <c r="P3101" i="3" s="1"/>
  <c r="Q3101" i="3" s="1"/>
  <c r="O3102" i="3"/>
  <c r="P3102" i="3" s="1"/>
  <c r="S3102" i="3" s="1"/>
  <c r="O3103" i="3"/>
  <c r="P3103" i="3" s="1"/>
  <c r="T1559" i="2" s="1"/>
  <c r="U1559" i="2" s="1"/>
  <c r="O3104" i="3"/>
  <c r="O3105" i="3"/>
  <c r="S1561" i="2" s="1"/>
  <c r="O3106" i="3"/>
  <c r="P3106" i="3" s="1"/>
  <c r="O3107" i="3"/>
  <c r="P3107" i="3" s="1"/>
  <c r="S3107" i="3" s="1"/>
  <c r="O3108" i="3"/>
  <c r="P3108" i="3"/>
  <c r="S3108" i="3" s="1"/>
  <c r="O3109" i="3"/>
  <c r="P3109" i="3" s="1"/>
  <c r="Q3109" i="3" s="1"/>
  <c r="O3110" i="3"/>
  <c r="P3110" i="3" s="1"/>
  <c r="S3110" i="3" s="1"/>
  <c r="O3111" i="3"/>
  <c r="O3112" i="3"/>
  <c r="P3112" i="3" s="1"/>
  <c r="T1564" i="2" s="1"/>
  <c r="U1564" i="2" s="1"/>
  <c r="O3113" i="3"/>
  <c r="P3113" i="3" s="1"/>
  <c r="R3113" i="3" s="1"/>
  <c r="V1565" i="2" s="1"/>
  <c r="O3114" i="3"/>
  <c r="S1566" i="2" s="1"/>
  <c r="O3115" i="3"/>
  <c r="P3115" i="3" s="1"/>
  <c r="O3116" i="3"/>
  <c r="P3116" i="3" s="1"/>
  <c r="O3117" i="3"/>
  <c r="P3117" i="3"/>
  <c r="Q3117" i="3" s="1"/>
  <c r="O3118" i="3"/>
  <c r="P3118" i="3" s="1"/>
  <c r="O3119" i="3"/>
  <c r="P3119" i="3" s="1"/>
  <c r="O3120" i="3"/>
  <c r="P3120" i="3" s="1"/>
  <c r="O3121" i="3"/>
  <c r="P3121" i="3" s="1"/>
  <c r="O3122" i="3"/>
  <c r="P3122" i="3" s="1"/>
  <c r="O3123" i="3"/>
  <c r="P3123" i="3" s="1"/>
  <c r="R3123" i="3" s="1"/>
  <c r="O3124" i="3"/>
  <c r="P3124" i="3" s="1"/>
  <c r="O3125" i="3"/>
  <c r="P3125" i="3" s="1"/>
  <c r="Q3125" i="3" s="1"/>
  <c r="O3126" i="3"/>
  <c r="P3126" i="3" s="1"/>
  <c r="S3126" i="3" s="1"/>
  <c r="O3127" i="3"/>
  <c r="P3127" i="3" s="1"/>
  <c r="T1573" i="2" s="1"/>
  <c r="U1573" i="2" s="1"/>
  <c r="O3128" i="3"/>
  <c r="P3128" i="3" s="1"/>
  <c r="S3128" i="3" s="1"/>
  <c r="W1574" i="2" s="1"/>
  <c r="O3129" i="3"/>
  <c r="P3129" i="3" s="1"/>
  <c r="O3130" i="3"/>
  <c r="P3130" i="3" s="1"/>
  <c r="O3131" i="3"/>
  <c r="P3131" i="3" s="1"/>
  <c r="Q3131" i="3" s="1"/>
  <c r="O3132" i="3"/>
  <c r="P3132" i="3" s="1"/>
  <c r="Q3132" i="3" s="1"/>
  <c r="O3133" i="3"/>
  <c r="P3133" i="3" s="1"/>
  <c r="Q3133" i="3" s="1"/>
  <c r="O3134" i="3"/>
  <c r="P3134" i="3" s="1"/>
  <c r="Q3134" i="3" s="1"/>
  <c r="O3135" i="3"/>
  <c r="P3135" i="3" s="1"/>
  <c r="O3136" i="3"/>
  <c r="P3136" i="3" s="1"/>
  <c r="S3136" i="3" s="1"/>
  <c r="O3137" i="3"/>
  <c r="P3137" i="3" s="1"/>
  <c r="Q3137" i="3" s="1"/>
  <c r="R3137" i="3"/>
  <c r="S3137" i="3"/>
  <c r="O3138" i="3"/>
  <c r="P3138" i="3" s="1"/>
  <c r="O3139" i="3"/>
  <c r="P3139" i="3" s="1"/>
  <c r="O3140" i="3"/>
  <c r="P3140" i="3" s="1"/>
  <c r="R3140" i="3" s="1"/>
  <c r="O3141" i="3"/>
  <c r="P3141" i="3" s="1"/>
  <c r="Q3141" i="3" s="1"/>
  <c r="O3142" i="3"/>
  <c r="P3142" i="3" s="1"/>
  <c r="R3142" i="3" s="1"/>
  <c r="V1576" i="2" s="1"/>
  <c r="O3143" i="3"/>
  <c r="P3143" i="3" s="1"/>
  <c r="O3144" i="3"/>
  <c r="P3144" i="3" s="1"/>
  <c r="S3144" i="3" s="1"/>
  <c r="W1578" i="2" s="1"/>
  <c r="O3145" i="3"/>
  <c r="S1579" i="2" s="1"/>
  <c r="O3146" i="3"/>
  <c r="P3146" i="3" s="1"/>
  <c r="O3147" i="3"/>
  <c r="S1581" i="2" s="1"/>
  <c r="O3148" i="3"/>
  <c r="P3148" i="3" s="1"/>
  <c r="Q3148" i="3" s="1"/>
  <c r="O3149" i="3"/>
  <c r="P3149" i="3" s="1"/>
  <c r="Q3149" i="3" s="1"/>
  <c r="O3150" i="3"/>
  <c r="P3150" i="3" s="1"/>
  <c r="R3150" i="3" s="1"/>
  <c r="Q3150" i="3"/>
  <c r="S3150" i="3"/>
  <c r="O3151" i="3"/>
  <c r="P3151" i="3" s="1"/>
  <c r="O3152" i="3"/>
  <c r="P3152" i="3" s="1"/>
  <c r="S3152" i="3" s="1"/>
  <c r="W1583" i="2" s="1"/>
  <c r="O3153" i="3"/>
  <c r="O3154" i="3"/>
  <c r="P3154" i="3" s="1"/>
  <c r="T1585" i="2" s="1"/>
  <c r="U1585" i="2" s="1"/>
  <c r="O3155" i="3"/>
  <c r="P3155" i="3" s="1"/>
  <c r="O3156" i="3"/>
  <c r="O3157" i="3"/>
  <c r="S1587" i="2" s="1"/>
  <c r="O3158" i="3"/>
  <c r="P3158" i="3" s="1"/>
  <c r="R3158" i="3" s="1"/>
  <c r="O3159" i="3"/>
  <c r="O3160" i="3"/>
  <c r="P3160" i="3" s="1"/>
  <c r="S3160" i="3" s="1"/>
  <c r="O3161" i="3"/>
  <c r="P3161" i="3" s="1"/>
  <c r="O3162" i="3"/>
  <c r="P3162" i="3" s="1"/>
  <c r="O3163" i="3"/>
  <c r="P3163" i="3" s="1"/>
  <c r="Q3163" i="3" s="1"/>
  <c r="O3164" i="3"/>
  <c r="P3164" i="3" s="1"/>
  <c r="O3165" i="3"/>
  <c r="P3165" i="3" s="1"/>
  <c r="Q3165" i="3" s="1"/>
  <c r="O3166" i="3"/>
  <c r="O3167" i="3"/>
  <c r="P3167" i="3" s="1"/>
  <c r="T1590" i="2" s="1"/>
  <c r="U1590" i="2" s="1"/>
  <c r="O3168" i="3"/>
  <c r="P3168" i="3" s="1"/>
  <c r="S3168" i="3" s="1"/>
  <c r="O3169" i="3"/>
  <c r="P3169" i="3" s="1"/>
  <c r="O3170" i="3"/>
  <c r="O3171" i="3"/>
  <c r="O3172" i="3"/>
  <c r="S1593" i="2" s="1"/>
  <c r="O3173" i="3"/>
  <c r="O3174" i="3"/>
  <c r="O3175" i="3"/>
  <c r="O3176" i="3"/>
  <c r="O3177" i="3"/>
  <c r="O3178" i="3"/>
  <c r="P3178" i="3" s="1"/>
  <c r="O3179" i="3"/>
  <c r="P3179" i="3" s="1"/>
  <c r="Q3179" i="3" s="1"/>
  <c r="N1498" i="2"/>
  <c r="O1498" i="2"/>
  <c r="R1498" i="2" s="1"/>
  <c r="P1498" i="2"/>
  <c r="Q1498" i="2"/>
  <c r="X1498" i="2"/>
  <c r="Y1498" i="2"/>
  <c r="Z1498" i="2"/>
  <c r="AA1498" i="2"/>
  <c r="N1499" i="2"/>
  <c r="O1499" i="2"/>
  <c r="R1499" i="2" s="1"/>
  <c r="P1499" i="2"/>
  <c r="Q1499" i="2"/>
  <c r="X1499" i="2"/>
  <c r="Y1499" i="2"/>
  <c r="Z1499" i="2"/>
  <c r="AA1499" i="2"/>
  <c r="N1500" i="2"/>
  <c r="O1500" i="2"/>
  <c r="R1500" i="2" s="1"/>
  <c r="P1500" i="2"/>
  <c r="Q1500" i="2"/>
  <c r="X1500" i="2"/>
  <c r="Y1500" i="2"/>
  <c r="Z1500" i="2"/>
  <c r="AA1500" i="2"/>
  <c r="N1501" i="2"/>
  <c r="O1501" i="2"/>
  <c r="R1501" i="2" s="1"/>
  <c r="P1501" i="2"/>
  <c r="Q1501" i="2"/>
  <c r="X1501" i="2"/>
  <c r="Y1501" i="2"/>
  <c r="Z1501" i="2"/>
  <c r="AA1501" i="2"/>
  <c r="N1502" i="2"/>
  <c r="O1502" i="2"/>
  <c r="R1502" i="2" s="1"/>
  <c r="P1502" i="2"/>
  <c r="Q1502" i="2"/>
  <c r="X1502" i="2"/>
  <c r="Y1502" i="2"/>
  <c r="Z1502" i="2"/>
  <c r="AA1502" i="2"/>
  <c r="N1503" i="2"/>
  <c r="O1503" i="2"/>
  <c r="R1503" i="2" s="1"/>
  <c r="P1503" i="2"/>
  <c r="Q1503" i="2"/>
  <c r="X1503" i="2"/>
  <c r="Y1503" i="2"/>
  <c r="Z1503" i="2"/>
  <c r="AA1503" i="2"/>
  <c r="N1504" i="2"/>
  <c r="O1504" i="2"/>
  <c r="R1504" i="2" s="1"/>
  <c r="P1504" i="2"/>
  <c r="Q1504" i="2"/>
  <c r="X1504" i="2"/>
  <c r="Y1504" i="2"/>
  <c r="Z1504" i="2"/>
  <c r="AA1504" i="2"/>
  <c r="N1505" i="2"/>
  <c r="O1505" i="2"/>
  <c r="R1505" i="2" s="1"/>
  <c r="P1505" i="2"/>
  <c r="Q1505" i="2"/>
  <c r="X1505" i="2"/>
  <c r="Y1505" i="2"/>
  <c r="Z1505" i="2"/>
  <c r="AA1505" i="2"/>
  <c r="N1506" i="2"/>
  <c r="O1506" i="2"/>
  <c r="R1506" i="2" s="1"/>
  <c r="P1506" i="2"/>
  <c r="Q1506" i="2"/>
  <c r="X1506" i="2"/>
  <c r="Y1506" i="2"/>
  <c r="Z1506" i="2"/>
  <c r="AA1506" i="2"/>
  <c r="N1507" i="2"/>
  <c r="O1507" i="2"/>
  <c r="R1507" i="2" s="1"/>
  <c r="P1507" i="2"/>
  <c r="Q1507" i="2"/>
  <c r="X1507" i="2"/>
  <c r="Y1507" i="2"/>
  <c r="Z1507" i="2"/>
  <c r="AA1507" i="2"/>
  <c r="N1508" i="2"/>
  <c r="O1508" i="2"/>
  <c r="R1508" i="2" s="1"/>
  <c r="P1508" i="2"/>
  <c r="Q1508" i="2"/>
  <c r="X1508" i="2"/>
  <c r="Y1508" i="2"/>
  <c r="Z1508" i="2"/>
  <c r="AA1508" i="2"/>
  <c r="N1509" i="2"/>
  <c r="O1509" i="2"/>
  <c r="R1509" i="2" s="1"/>
  <c r="P1509" i="2"/>
  <c r="Q1509" i="2"/>
  <c r="X1509" i="2"/>
  <c r="Y1509" i="2"/>
  <c r="Z1509" i="2"/>
  <c r="AA1509" i="2"/>
  <c r="N1510" i="2"/>
  <c r="O1510" i="2"/>
  <c r="R1510" i="2" s="1"/>
  <c r="P1510" i="2"/>
  <c r="Q1510" i="2"/>
  <c r="X1510" i="2"/>
  <c r="Y1510" i="2"/>
  <c r="Z1510" i="2"/>
  <c r="AA1510" i="2"/>
  <c r="N1511" i="2"/>
  <c r="O1511" i="2"/>
  <c r="R1511" i="2" s="1"/>
  <c r="P1511" i="2"/>
  <c r="Q1511" i="2"/>
  <c r="X1511" i="2"/>
  <c r="Y1511" i="2"/>
  <c r="Z1511" i="2"/>
  <c r="AA1511" i="2"/>
  <c r="N1512" i="2"/>
  <c r="O1512" i="2"/>
  <c r="R1512" i="2" s="1"/>
  <c r="P1512" i="2"/>
  <c r="Q1512" i="2"/>
  <c r="X1512" i="2"/>
  <c r="Y1512" i="2"/>
  <c r="Z1512" i="2"/>
  <c r="AA1512" i="2"/>
  <c r="N1513" i="2"/>
  <c r="O1513" i="2"/>
  <c r="R1513" i="2" s="1"/>
  <c r="P1513" i="2"/>
  <c r="Q1513" i="2"/>
  <c r="X1513" i="2"/>
  <c r="Y1513" i="2"/>
  <c r="Z1513" i="2"/>
  <c r="AA1513" i="2"/>
  <c r="N1514" i="2"/>
  <c r="O1514" i="2"/>
  <c r="R1514" i="2" s="1"/>
  <c r="P1514" i="2"/>
  <c r="Q1514" i="2"/>
  <c r="X1514" i="2"/>
  <c r="Y1514" i="2"/>
  <c r="Z1514" i="2"/>
  <c r="AA1514" i="2"/>
  <c r="N1515" i="2"/>
  <c r="O1515" i="2"/>
  <c r="R1515" i="2" s="1"/>
  <c r="P1515" i="2"/>
  <c r="Q1515" i="2"/>
  <c r="X1515" i="2"/>
  <c r="Y1515" i="2"/>
  <c r="Z1515" i="2"/>
  <c r="AA1515" i="2"/>
  <c r="N1516" i="2"/>
  <c r="O1516" i="2"/>
  <c r="R1516" i="2" s="1"/>
  <c r="P1516" i="2"/>
  <c r="Q1516" i="2"/>
  <c r="S1516" i="2"/>
  <c r="X1516" i="2"/>
  <c r="Y1516" i="2"/>
  <c r="Z1516" i="2"/>
  <c r="AA1516" i="2"/>
  <c r="N1517" i="2"/>
  <c r="O1517" i="2"/>
  <c r="R1517" i="2" s="1"/>
  <c r="P1517" i="2"/>
  <c r="Q1517" i="2"/>
  <c r="X1517" i="2"/>
  <c r="Y1517" i="2"/>
  <c r="Z1517" i="2"/>
  <c r="AA1517" i="2"/>
  <c r="N1518" i="2"/>
  <c r="O1518" i="2"/>
  <c r="R1518" i="2" s="1"/>
  <c r="P1518" i="2"/>
  <c r="Q1518" i="2"/>
  <c r="X1518" i="2"/>
  <c r="Y1518" i="2"/>
  <c r="Z1518" i="2"/>
  <c r="AA1518" i="2"/>
  <c r="N1519" i="2"/>
  <c r="O1519" i="2"/>
  <c r="R1519" i="2" s="1"/>
  <c r="P1519" i="2"/>
  <c r="Q1519" i="2"/>
  <c r="X1519" i="2"/>
  <c r="Y1519" i="2"/>
  <c r="Z1519" i="2"/>
  <c r="AA1519" i="2"/>
  <c r="N1520" i="2"/>
  <c r="O1520" i="2"/>
  <c r="R1520" i="2" s="1"/>
  <c r="P1520" i="2"/>
  <c r="Q1520" i="2"/>
  <c r="S1520" i="2"/>
  <c r="X1520" i="2"/>
  <c r="Y1520" i="2"/>
  <c r="Z1520" i="2"/>
  <c r="AA1520" i="2"/>
  <c r="N1521" i="2"/>
  <c r="O1521" i="2"/>
  <c r="R1521" i="2" s="1"/>
  <c r="P1521" i="2"/>
  <c r="Q1521" i="2"/>
  <c r="X1521" i="2"/>
  <c r="Y1521" i="2"/>
  <c r="Z1521" i="2"/>
  <c r="AA1521" i="2"/>
  <c r="N1522" i="2"/>
  <c r="O1522" i="2"/>
  <c r="R1522" i="2" s="1"/>
  <c r="P1522" i="2"/>
  <c r="Q1522" i="2"/>
  <c r="X1522" i="2"/>
  <c r="Y1522" i="2"/>
  <c r="Z1522" i="2"/>
  <c r="AA1522" i="2"/>
  <c r="N1523" i="2"/>
  <c r="O1523" i="2"/>
  <c r="R1523" i="2" s="1"/>
  <c r="P1523" i="2"/>
  <c r="Q1523" i="2"/>
  <c r="X1523" i="2"/>
  <c r="Y1523" i="2"/>
  <c r="Z1523" i="2"/>
  <c r="AA1523" i="2"/>
  <c r="N1524" i="2"/>
  <c r="O1524" i="2"/>
  <c r="R1524" i="2" s="1"/>
  <c r="P1524" i="2"/>
  <c r="Q1524" i="2"/>
  <c r="X1524" i="2"/>
  <c r="Y1524" i="2"/>
  <c r="Z1524" i="2"/>
  <c r="AA1524" i="2"/>
  <c r="N1525" i="2"/>
  <c r="O1525" i="2"/>
  <c r="R1525" i="2" s="1"/>
  <c r="P1525" i="2"/>
  <c r="Q1525" i="2"/>
  <c r="X1525" i="2"/>
  <c r="Y1525" i="2"/>
  <c r="Z1525" i="2"/>
  <c r="AA1525" i="2"/>
  <c r="N1526" i="2"/>
  <c r="O1526" i="2"/>
  <c r="R1526" i="2" s="1"/>
  <c r="P1526" i="2"/>
  <c r="Q1526" i="2"/>
  <c r="X1526" i="2"/>
  <c r="Y1526" i="2"/>
  <c r="Z1526" i="2"/>
  <c r="AA1526" i="2"/>
  <c r="N1527" i="2"/>
  <c r="O1527" i="2"/>
  <c r="R1527" i="2" s="1"/>
  <c r="P1527" i="2"/>
  <c r="Q1527" i="2"/>
  <c r="X1527" i="2"/>
  <c r="Y1527" i="2"/>
  <c r="Z1527" i="2"/>
  <c r="AA1527" i="2"/>
  <c r="N1528" i="2"/>
  <c r="O1528" i="2"/>
  <c r="R1528" i="2" s="1"/>
  <c r="P1528" i="2"/>
  <c r="Q1528" i="2"/>
  <c r="X1528" i="2"/>
  <c r="Y1528" i="2"/>
  <c r="Z1528" i="2"/>
  <c r="AA1528" i="2"/>
  <c r="N1529" i="2"/>
  <c r="O1529" i="2"/>
  <c r="R1529" i="2" s="1"/>
  <c r="P1529" i="2"/>
  <c r="Q1529" i="2"/>
  <c r="S1529" i="2"/>
  <c r="X1529" i="2"/>
  <c r="Y1529" i="2"/>
  <c r="Z1529" i="2"/>
  <c r="AA1529" i="2"/>
  <c r="N1530" i="2"/>
  <c r="O1530" i="2"/>
  <c r="R1530" i="2" s="1"/>
  <c r="P1530" i="2"/>
  <c r="Q1530" i="2"/>
  <c r="X1530" i="2"/>
  <c r="Y1530" i="2"/>
  <c r="Z1530" i="2"/>
  <c r="AA1530" i="2"/>
  <c r="N1531" i="2"/>
  <c r="O1531" i="2"/>
  <c r="R1531" i="2" s="1"/>
  <c r="P1531" i="2"/>
  <c r="Q1531" i="2"/>
  <c r="X1531" i="2"/>
  <c r="Y1531" i="2"/>
  <c r="Z1531" i="2"/>
  <c r="AA1531" i="2"/>
  <c r="N1532" i="2"/>
  <c r="O1532" i="2"/>
  <c r="P1532" i="2"/>
  <c r="Q1532" i="2"/>
  <c r="R1532" i="2"/>
  <c r="X1532" i="2"/>
  <c r="Y1532" i="2"/>
  <c r="Z1532" i="2"/>
  <c r="AA1532" i="2"/>
  <c r="N1533" i="2"/>
  <c r="O1533" i="2"/>
  <c r="R1533" i="2" s="1"/>
  <c r="P1533" i="2"/>
  <c r="Q1533" i="2"/>
  <c r="X1533" i="2"/>
  <c r="Y1533" i="2"/>
  <c r="Z1533" i="2"/>
  <c r="AA1533" i="2"/>
  <c r="N1534" i="2"/>
  <c r="O1534" i="2"/>
  <c r="R1534" i="2" s="1"/>
  <c r="P1534" i="2"/>
  <c r="Q1534" i="2"/>
  <c r="X1534" i="2"/>
  <c r="Y1534" i="2"/>
  <c r="Z1534" i="2"/>
  <c r="AA1534" i="2"/>
  <c r="N1535" i="2"/>
  <c r="O1535" i="2"/>
  <c r="R1535" i="2" s="1"/>
  <c r="P1535" i="2"/>
  <c r="Q1535" i="2"/>
  <c r="X1535" i="2"/>
  <c r="Y1535" i="2"/>
  <c r="Z1535" i="2"/>
  <c r="AA1535" i="2"/>
  <c r="N1536" i="2"/>
  <c r="O1536" i="2"/>
  <c r="R1536" i="2" s="1"/>
  <c r="P1536" i="2"/>
  <c r="Q1536" i="2"/>
  <c r="X1536" i="2"/>
  <c r="Y1536" i="2"/>
  <c r="Z1536" i="2"/>
  <c r="AA1536" i="2"/>
  <c r="N1537" i="2"/>
  <c r="O1537" i="2"/>
  <c r="R1537" i="2" s="1"/>
  <c r="P1537" i="2"/>
  <c r="Q1537" i="2"/>
  <c r="X1537" i="2"/>
  <c r="Y1537" i="2"/>
  <c r="Z1537" i="2"/>
  <c r="AA1537" i="2"/>
  <c r="N1538" i="2"/>
  <c r="O1538" i="2"/>
  <c r="R1538" i="2" s="1"/>
  <c r="P1538" i="2"/>
  <c r="Q1538" i="2"/>
  <c r="S1538" i="2"/>
  <c r="X1538" i="2"/>
  <c r="Y1538" i="2"/>
  <c r="Z1538" i="2"/>
  <c r="AA1538" i="2"/>
  <c r="N1539" i="2"/>
  <c r="O1539" i="2"/>
  <c r="R1539" i="2" s="1"/>
  <c r="P1539" i="2"/>
  <c r="Q1539" i="2"/>
  <c r="X1539" i="2"/>
  <c r="Y1539" i="2"/>
  <c r="Z1539" i="2"/>
  <c r="AA1539" i="2"/>
  <c r="N1540" i="2"/>
  <c r="O1540" i="2"/>
  <c r="R1540" i="2" s="1"/>
  <c r="P1540" i="2"/>
  <c r="Q1540" i="2"/>
  <c r="S1540" i="2"/>
  <c r="X1540" i="2"/>
  <c r="Y1540" i="2"/>
  <c r="Z1540" i="2"/>
  <c r="AA1540" i="2"/>
  <c r="N1541" i="2"/>
  <c r="O1541" i="2"/>
  <c r="R1541" i="2" s="1"/>
  <c r="P1541" i="2"/>
  <c r="Q1541" i="2"/>
  <c r="X1541" i="2"/>
  <c r="Y1541" i="2"/>
  <c r="Z1541" i="2"/>
  <c r="AA1541" i="2"/>
  <c r="N1542" i="2"/>
  <c r="O1542" i="2"/>
  <c r="R1542" i="2" s="1"/>
  <c r="P1542" i="2"/>
  <c r="Q1542" i="2"/>
  <c r="X1542" i="2"/>
  <c r="Y1542" i="2"/>
  <c r="Z1542" i="2"/>
  <c r="AA1542" i="2"/>
  <c r="N1543" i="2"/>
  <c r="O1543" i="2"/>
  <c r="R1543" i="2" s="1"/>
  <c r="P1543" i="2"/>
  <c r="Q1543" i="2"/>
  <c r="X1543" i="2"/>
  <c r="Y1543" i="2"/>
  <c r="Z1543" i="2"/>
  <c r="AA1543" i="2"/>
  <c r="N1544" i="2"/>
  <c r="O1544" i="2"/>
  <c r="P1544" i="2"/>
  <c r="Q1544" i="2"/>
  <c r="R1544" i="2"/>
  <c r="X1544" i="2"/>
  <c r="Y1544" i="2"/>
  <c r="Z1544" i="2"/>
  <c r="AA1544" i="2"/>
  <c r="N1545" i="2"/>
  <c r="O1545" i="2"/>
  <c r="R1545" i="2" s="1"/>
  <c r="P1545" i="2"/>
  <c r="Q1545" i="2"/>
  <c r="S1545" i="2"/>
  <c r="X1545" i="2"/>
  <c r="Y1545" i="2"/>
  <c r="Z1545" i="2"/>
  <c r="AA1545" i="2"/>
  <c r="N1546" i="2"/>
  <c r="O1546" i="2"/>
  <c r="R1546" i="2" s="1"/>
  <c r="P1546" i="2"/>
  <c r="Q1546" i="2"/>
  <c r="X1546" i="2"/>
  <c r="Y1546" i="2"/>
  <c r="Z1546" i="2"/>
  <c r="AA1546" i="2"/>
  <c r="N1547" i="2"/>
  <c r="O1547" i="2"/>
  <c r="R1547" i="2" s="1"/>
  <c r="P1547" i="2"/>
  <c r="Q1547" i="2"/>
  <c r="X1547" i="2"/>
  <c r="Y1547" i="2"/>
  <c r="Z1547" i="2"/>
  <c r="AA1547" i="2"/>
  <c r="N1548" i="2"/>
  <c r="O1548" i="2"/>
  <c r="R1548" i="2" s="1"/>
  <c r="P1548" i="2"/>
  <c r="Q1548" i="2"/>
  <c r="S1548" i="2"/>
  <c r="X1548" i="2"/>
  <c r="Y1548" i="2"/>
  <c r="Z1548" i="2"/>
  <c r="AA1548" i="2"/>
  <c r="N1549" i="2"/>
  <c r="O1549" i="2"/>
  <c r="R1549" i="2" s="1"/>
  <c r="P1549" i="2"/>
  <c r="Q1549" i="2"/>
  <c r="X1549" i="2"/>
  <c r="Y1549" i="2"/>
  <c r="Z1549" i="2"/>
  <c r="AA1549" i="2"/>
  <c r="N1550" i="2"/>
  <c r="O1550" i="2"/>
  <c r="R1550" i="2" s="1"/>
  <c r="P1550" i="2"/>
  <c r="Q1550" i="2"/>
  <c r="S1550" i="2"/>
  <c r="X1550" i="2"/>
  <c r="Y1550" i="2"/>
  <c r="Z1550" i="2"/>
  <c r="AA1550" i="2"/>
  <c r="N1551" i="2"/>
  <c r="O1551" i="2"/>
  <c r="R1551" i="2" s="1"/>
  <c r="P1551" i="2"/>
  <c r="Q1551" i="2"/>
  <c r="X1551" i="2"/>
  <c r="Y1551" i="2"/>
  <c r="Z1551" i="2"/>
  <c r="AA1551" i="2"/>
  <c r="N1552" i="2"/>
  <c r="O1552" i="2"/>
  <c r="R1552" i="2" s="1"/>
  <c r="P1552" i="2"/>
  <c r="Q1552" i="2"/>
  <c r="X1552" i="2"/>
  <c r="Y1552" i="2"/>
  <c r="Z1552" i="2"/>
  <c r="AA1552" i="2"/>
  <c r="N1553" i="2"/>
  <c r="O1553" i="2"/>
  <c r="R1553" i="2" s="1"/>
  <c r="P1553" i="2"/>
  <c r="Q1553" i="2"/>
  <c r="S1553" i="2"/>
  <c r="X1553" i="2"/>
  <c r="Y1553" i="2"/>
  <c r="Z1553" i="2"/>
  <c r="AA1553" i="2"/>
  <c r="N1554" i="2"/>
  <c r="O1554" i="2"/>
  <c r="R1554" i="2" s="1"/>
  <c r="P1554" i="2"/>
  <c r="Q1554" i="2"/>
  <c r="X1554" i="2"/>
  <c r="Y1554" i="2"/>
  <c r="Z1554" i="2"/>
  <c r="AA1554" i="2"/>
  <c r="N1555" i="2"/>
  <c r="O1555" i="2"/>
  <c r="R1555" i="2" s="1"/>
  <c r="P1555" i="2"/>
  <c r="Q1555" i="2"/>
  <c r="X1555" i="2"/>
  <c r="Y1555" i="2"/>
  <c r="Z1555" i="2"/>
  <c r="AA1555" i="2"/>
  <c r="N1556" i="2"/>
  <c r="O1556" i="2"/>
  <c r="R1556" i="2" s="1"/>
  <c r="P1556" i="2"/>
  <c r="Q1556" i="2"/>
  <c r="X1556" i="2"/>
  <c r="Y1556" i="2"/>
  <c r="Z1556" i="2"/>
  <c r="AA1556" i="2"/>
  <c r="N1557" i="2"/>
  <c r="O1557" i="2"/>
  <c r="R1557" i="2" s="1"/>
  <c r="P1557" i="2"/>
  <c r="Q1557" i="2"/>
  <c r="T1557" i="2"/>
  <c r="U1557" i="2" s="1"/>
  <c r="X1557" i="2"/>
  <c r="Y1557" i="2"/>
  <c r="Z1557" i="2"/>
  <c r="AA1557" i="2"/>
  <c r="N1558" i="2"/>
  <c r="O1558" i="2"/>
  <c r="R1558" i="2" s="1"/>
  <c r="P1558" i="2"/>
  <c r="Q1558" i="2"/>
  <c r="S1558" i="2"/>
  <c r="X1558" i="2"/>
  <c r="Y1558" i="2"/>
  <c r="Z1558" i="2"/>
  <c r="AA1558" i="2"/>
  <c r="N1559" i="2"/>
  <c r="O1559" i="2"/>
  <c r="R1559" i="2" s="1"/>
  <c r="P1559" i="2"/>
  <c r="Q1559" i="2"/>
  <c r="S1559" i="2"/>
  <c r="X1559" i="2"/>
  <c r="Y1559" i="2"/>
  <c r="Z1559" i="2"/>
  <c r="AA1559" i="2"/>
  <c r="N1560" i="2"/>
  <c r="O1560" i="2"/>
  <c r="R1560" i="2" s="1"/>
  <c r="P1560" i="2"/>
  <c r="Q1560" i="2"/>
  <c r="X1560" i="2"/>
  <c r="Y1560" i="2"/>
  <c r="Z1560" i="2"/>
  <c r="AA1560" i="2"/>
  <c r="N1561" i="2"/>
  <c r="O1561" i="2"/>
  <c r="R1561" i="2" s="1"/>
  <c r="P1561" i="2"/>
  <c r="Q1561" i="2"/>
  <c r="X1561" i="2"/>
  <c r="Y1561" i="2"/>
  <c r="Z1561" i="2"/>
  <c r="AA1561" i="2"/>
  <c r="N1562" i="2"/>
  <c r="O1562" i="2"/>
  <c r="R1562" i="2" s="1"/>
  <c r="P1562" i="2"/>
  <c r="Q1562" i="2"/>
  <c r="X1562" i="2"/>
  <c r="Y1562" i="2"/>
  <c r="Z1562" i="2"/>
  <c r="AA1562" i="2"/>
  <c r="N1563" i="2"/>
  <c r="O1563" i="2"/>
  <c r="R1563" i="2" s="1"/>
  <c r="P1563" i="2"/>
  <c r="Q1563" i="2"/>
  <c r="X1563" i="2"/>
  <c r="Y1563" i="2"/>
  <c r="Z1563" i="2"/>
  <c r="AA1563" i="2"/>
  <c r="N1564" i="2"/>
  <c r="O1564" i="2"/>
  <c r="R1564" i="2" s="1"/>
  <c r="P1564" i="2"/>
  <c r="Q1564" i="2"/>
  <c r="S1564" i="2"/>
  <c r="X1564" i="2"/>
  <c r="Y1564" i="2"/>
  <c r="Z1564" i="2"/>
  <c r="AA1564" i="2"/>
  <c r="N1565" i="2"/>
  <c r="O1565" i="2"/>
  <c r="R1565" i="2" s="1"/>
  <c r="P1565" i="2"/>
  <c r="Q1565" i="2"/>
  <c r="X1565" i="2"/>
  <c r="Y1565" i="2"/>
  <c r="Z1565" i="2"/>
  <c r="AA1565" i="2"/>
  <c r="N1566" i="2"/>
  <c r="O1566" i="2"/>
  <c r="R1566" i="2" s="1"/>
  <c r="P1566" i="2"/>
  <c r="Q1566" i="2"/>
  <c r="X1566" i="2"/>
  <c r="Y1566" i="2"/>
  <c r="Z1566" i="2"/>
  <c r="AA1566" i="2"/>
  <c r="N1567" i="2"/>
  <c r="O1567" i="2"/>
  <c r="R1567" i="2" s="1"/>
  <c r="P1567" i="2"/>
  <c r="Q1567" i="2"/>
  <c r="X1567" i="2"/>
  <c r="Y1567" i="2"/>
  <c r="Z1567" i="2"/>
  <c r="AA1567" i="2"/>
  <c r="N1568" i="2"/>
  <c r="O1568" i="2"/>
  <c r="R1568" i="2" s="1"/>
  <c r="P1568" i="2"/>
  <c r="Q1568" i="2"/>
  <c r="S1568" i="2"/>
  <c r="T1568" i="2"/>
  <c r="U1568" i="2" s="1"/>
  <c r="X1568" i="2"/>
  <c r="Y1568" i="2"/>
  <c r="Z1568" i="2"/>
  <c r="AA1568" i="2"/>
  <c r="N1569" i="2"/>
  <c r="O1569" i="2"/>
  <c r="R1569" i="2" s="1"/>
  <c r="P1569" i="2"/>
  <c r="Q1569" i="2"/>
  <c r="X1569" i="2"/>
  <c r="Y1569" i="2"/>
  <c r="Z1569" i="2"/>
  <c r="AA1569" i="2"/>
  <c r="N1570" i="2"/>
  <c r="O1570" i="2"/>
  <c r="R1570" i="2" s="1"/>
  <c r="P1570" i="2"/>
  <c r="Q1570" i="2"/>
  <c r="S1570" i="2"/>
  <c r="X1570" i="2"/>
  <c r="Y1570" i="2"/>
  <c r="Z1570" i="2"/>
  <c r="AA1570" i="2"/>
  <c r="N1571" i="2"/>
  <c r="O1571" i="2"/>
  <c r="R1571" i="2" s="1"/>
  <c r="P1571" i="2"/>
  <c r="Q1571" i="2"/>
  <c r="X1571" i="2"/>
  <c r="Y1571" i="2"/>
  <c r="Z1571" i="2"/>
  <c r="AA1571" i="2"/>
  <c r="N1572" i="2"/>
  <c r="O1572" i="2"/>
  <c r="R1572" i="2" s="1"/>
  <c r="P1572" i="2"/>
  <c r="Q1572" i="2"/>
  <c r="T1572" i="2"/>
  <c r="U1572" i="2" s="1"/>
  <c r="X1572" i="2"/>
  <c r="Y1572" i="2"/>
  <c r="Z1572" i="2"/>
  <c r="AA1572" i="2"/>
  <c r="N1573" i="2"/>
  <c r="O1573" i="2"/>
  <c r="R1573" i="2" s="1"/>
  <c r="P1573" i="2"/>
  <c r="Q1573" i="2"/>
  <c r="S1573" i="2"/>
  <c r="X1573" i="2"/>
  <c r="Y1573" i="2"/>
  <c r="Z1573" i="2"/>
  <c r="AA1573" i="2"/>
  <c r="N1574" i="2"/>
  <c r="O1574" i="2"/>
  <c r="R1574" i="2" s="1"/>
  <c r="P1574" i="2"/>
  <c r="Q1574" i="2"/>
  <c r="X1574" i="2"/>
  <c r="Y1574" i="2"/>
  <c r="Z1574" i="2"/>
  <c r="AA1574" i="2"/>
  <c r="N1575" i="2"/>
  <c r="O1575" i="2"/>
  <c r="R1575" i="2" s="1"/>
  <c r="P1575" i="2"/>
  <c r="Q1575" i="2"/>
  <c r="X1575" i="2"/>
  <c r="Y1575" i="2"/>
  <c r="Z1575" i="2"/>
  <c r="AA1575" i="2"/>
  <c r="N1576" i="2"/>
  <c r="O1576" i="2"/>
  <c r="R1576" i="2" s="1"/>
  <c r="P1576" i="2"/>
  <c r="Q1576" i="2"/>
  <c r="X1576" i="2"/>
  <c r="Y1576" i="2"/>
  <c r="Z1576" i="2"/>
  <c r="AA1576" i="2"/>
  <c r="N1577" i="2"/>
  <c r="O1577" i="2"/>
  <c r="R1577" i="2" s="1"/>
  <c r="P1577" i="2"/>
  <c r="Q1577" i="2"/>
  <c r="S1577" i="2"/>
  <c r="T1577" i="2"/>
  <c r="U1577" i="2" s="1"/>
  <c r="X1577" i="2"/>
  <c r="Y1577" i="2"/>
  <c r="Z1577" i="2"/>
  <c r="AA1577" i="2"/>
  <c r="N1578" i="2"/>
  <c r="O1578" i="2"/>
  <c r="R1578" i="2" s="1"/>
  <c r="P1578" i="2"/>
  <c r="Q1578" i="2"/>
  <c r="T1578" i="2"/>
  <c r="U1578" i="2" s="1"/>
  <c r="X1578" i="2"/>
  <c r="Y1578" i="2"/>
  <c r="Z1578" i="2"/>
  <c r="AA1578" i="2"/>
  <c r="N1579" i="2"/>
  <c r="O1579" i="2"/>
  <c r="R1579" i="2" s="1"/>
  <c r="P1579" i="2"/>
  <c r="Q1579" i="2"/>
  <c r="X1579" i="2"/>
  <c r="Y1579" i="2"/>
  <c r="Z1579" i="2"/>
  <c r="AA1579" i="2"/>
  <c r="N1580" i="2"/>
  <c r="O1580" i="2"/>
  <c r="R1580" i="2" s="1"/>
  <c r="P1580" i="2"/>
  <c r="Q1580" i="2"/>
  <c r="S1580" i="2"/>
  <c r="X1580" i="2"/>
  <c r="Y1580" i="2"/>
  <c r="Z1580" i="2"/>
  <c r="AA1580" i="2"/>
  <c r="N1581" i="2"/>
  <c r="O1581" i="2"/>
  <c r="R1581" i="2" s="1"/>
  <c r="P1581" i="2"/>
  <c r="Q1581" i="2"/>
  <c r="X1581" i="2"/>
  <c r="Y1581" i="2"/>
  <c r="Z1581" i="2"/>
  <c r="AA1581" i="2"/>
  <c r="N1582" i="2"/>
  <c r="O1582" i="2"/>
  <c r="R1582" i="2" s="1"/>
  <c r="P1582" i="2"/>
  <c r="Q1582" i="2"/>
  <c r="S1582" i="2"/>
  <c r="X1582" i="2"/>
  <c r="Y1582" i="2"/>
  <c r="Z1582" i="2"/>
  <c r="AA1582" i="2"/>
  <c r="D22" i="17"/>
  <c r="N201" i="17"/>
  <c r="O201" i="17" s="1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O172" i="17" s="1"/>
  <c r="N171" i="17"/>
  <c r="N170" i="17"/>
  <c r="N169" i="17"/>
  <c r="N168" i="17"/>
  <c r="N167" i="17"/>
  <c r="N166" i="17"/>
  <c r="N165" i="17"/>
  <c r="N164" i="17"/>
  <c r="N163" i="17"/>
  <c r="N162" i="17"/>
  <c r="O162" i="17" s="1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M201" i="17" s="1"/>
  <c r="H201" i="17" s="1"/>
  <c r="E198" i="17"/>
  <c r="E197" i="17"/>
  <c r="E196" i="17"/>
  <c r="E195" i="17"/>
  <c r="E194" i="17"/>
  <c r="E193" i="17"/>
  <c r="E192" i="17"/>
  <c r="F192" i="17" s="1"/>
  <c r="E191" i="17"/>
  <c r="F191" i="17" s="1"/>
  <c r="E190" i="17"/>
  <c r="E189" i="17"/>
  <c r="E188" i="17"/>
  <c r="E187" i="17"/>
  <c r="E186" i="17"/>
  <c r="E185" i="17"/>
  <c r="E184" i="17"/>
  <c r="E183" i="17"/>
  <c r="F183" i="17" s="1"/>
  <c r="E182" i="17"/>
  <c r="E181" i="17"/>
  <c r="E180" i="17"/>
  <c r="E179" i="17"/>
  <c r="E178" i="17"/>
  <c r="E177" i="17"/>
  <c r="E176" i="17"/>
  <c r="F176" i="17" s="1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F109" i="17" s="1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C8" i="17"/>
  <c r="C7" i="17"/>
  <c r="C6" i="17"/>
  <c r="C5" i="17"/>
  <c r="E201" i="16"/>
  <c r="F201" i="16" s="1"/>
  <c r="D201" i="16"/>
  <c r="E200" i="16"/>
  <c r="F200" i="16" s="1"/>
  <c r="E199" i="16"/>
  <c r="E198" i="16"/>
  <c r="E197" i="16"/>
  <c r="E196" i="16"/>
  <c r="E195" i="16"/>
  <c r="E194" i="16"/>
  <c r="E193" i="16"/>
  <c r="F192" i="16"/>
  <c r="F193" i="16" s="1"/>
  <c r="E192" i="16"/>
  <c r="E191" i="16"/>
  <c r="F191" i="16" s="1"/>
  <c r="F190" i="16"/>
  <c r="E190" i="16"/>
  <c r="E189" i="16"/>
  <c r="E188" i="16"/>
  <c r="E187" i="16"/>
  <c r="F187" i="16" s="1"/>
  <c r="E186" i="16"/>
  <c r="E185" i="16"/>
  <c r="E184" i="16"/>
  <c r="E183" i="16"/>
  <c r="E182" i="16"/>
  <c r="E181" i="16"/>
  <c r="F181" i="16" s="1"/>
  <c r="E180" i="16"/>
  <c r="F180" i="16" s="1"/>
  <c r="E179" i="16"/>
  <c r="E178" i="16"/>
  <c r="E177" i="16"/>
  <c r="F176" i="16"/>
  <c r="F177" i="16" s="1"/>
  <c r="E176" i="16"/>
  <c r="E175" i="16"/>
  <c r="E174" i="16"/>
  <c r="F175" i="16" s="1"/>
  <c r="E173" i="16"/>
  <c r="F173" i="16" s="1"/>
  <c r="F174" i="16" s="1"/>
  <c r="E172" i="16"/>
  <c r="F172" i="16" s="1"/>
  <c r="E171" i="16"/>
  <c r="F171" i="16" s="1"/>
  <c r="E170" i="16"/>
  <c r="E169" i="16"/>
  <c r="F170" i="16" s="1"/>
  <c r="E168" i="16"/>
  <c r="E167" i="16"/>
  <c r="E166" i="16"/>
  <c r="E165" i="16"/>
  <c r="E164" i="16"/>
  <c r="E163" i="16"/>
  <c r="F163" i="16" s="1"/>
  <c r="E162" i="16"/>
  <c r="E161" i="16"/>
  <c r="F162" i="16" s="1"/>
  <c r="E160" i="16"/>
  <c r="E159" i="16"/>
  <c r="E158" i="16"/>
  <c r="E157" i="16"/>
  <c r="E156" i="16"/>
  <c r="E155" i="16"/>
  <c r="F155" i="16" s="1"/>
  <c r="E154" i="16"/>
  <c r="E153" i="16"/>
  <c r="E152" i="16"/>
  <c r="E151" i="16"/>
  <c r="E150" i="16"/>
  <c r="E149" i="16"/>
  <c r="E148" i="16"/>
  <c r="E147" i="16"/>
  <c r="F147" i="16" s="1"/>
  <c r="E146" i="16"/>
  <c r="E145" i="16"/>
  <c r="E144" i="16"/>
  <c r="E143" i="16"/>
  <c r="E142" i="16"/>
  <c r="E141" i="16"/>
  <c r="E140" i="16"/>
  <c r="E139" i="16"/>
  <c r="F139" i="16" s="1"/>
  <c r="E138" i="16"/>
  <c r="E137" i="16"/>
  <c r="E136" i="16"/>
  <c r="E135" i="16"/>
  <c r="E134" i="16"/>
  <c r="E133" i="16"/>
  <c r="E132" i="16"/>
  <c r="E131" i="16"/>
  <c r="E130" i="16"/>
  <c r="E129" i="16"/>
  <c r="E128" i="16"/>
  <c r="F128" i="16" s="1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L62" i="16"/>
  <c r="M62" i="16" s="1"/>
  <c r="K62" i="16"/>
  <c r="E62" i="16"/>
  <c r="L61" i="16"/>
  <c r="M61" i="16" s="1"/>
  <c r="K61" i="16"/>
  <c r="E61" i="16"/>
  <c r="L60" i="16"/>
  <c r="M60" i="16" s="1"/>
  <c r="K60" i="16"/>
  <c r="E60" i="16"/>
  <c r="M59" i="16"/>
  <c r="L59" i="16"/>
  <c r="K59" i="16"/>
  <c r="E59" i="16"/>
  <c r="L58" i="16"/>
  <c r="M58" i="16" s="1"/>
  <c r="K58" i="16"/>
  <c r="E58" i="16"/>
  <c r="L57" i="16"/>
  <c r="M57" i="16" s="1"/>
  <c r="K57" i="16"/>
  <c r="E57" i="16"/>
  <c r="L56" i="16"/>
  <c r="M56" i="16" s="1"/>
  <c r="K56" i="16"/>
  <c r="E56" i="16"/>
  <c r="M55" i="16"/>
  <c r="L55" i="16"/>
  <c r="K55" i="16"/>
  <c r="E55" i="16"/>
  <c r="L54" i="16"/>
  <c r="M54" i="16" s="1"/>
  <c r="K54" i="16"/>
  <c r="E54" i="16"/>
  <c r="L53" i="16"/>
  <c r="M53" i="16" s="1"/>
  <c r="K53" i="16"/>
  <c r="E53" i="16"/>
  <c r="L52" i="16"/>
  <c r="M52" i="16" s="1"/>
  <c r="K52" i="16"/>
  <c r="E52" i="16"/>
  <c r="M51" i="16"/>
  <c r="L51" i="16"/>
  <c r="K51" i="16"/>
  <c r="E51" i="16"/>
  <c r="L50" i="16"/>
  <c r="M50" i="16" s="1"/>
  <c r="K50" i="16"/>
  <c r="E50" i="16"/>
  <c r="L49" i="16"/>
  <c r="M49" i="16" s="1"/>
  <c r="K49" i="16"/>
  <c r="E49" i="16"/>
  <c r="L48" i="16"/>
  <c r="M48" i="16" s="1"/>
  <c r="K48" i="16"/>
  <c r="E48" i="16"/>
  <c r="M47" i="16"/>
  <c r="L47" i="16"/>
  <c r="K47" i="16"/>
  <c r="E47" i="16"/>
  <c r="L46" i="16"/>
  <c r="M46" i="16" s="1"/>
  <c r="K46" i="16"/>
  <c r="E46" i="16"/>
  <c r="L45" i="16"/>
  <c r="M45" i="16" s="1"/>
  <c r="K45" i="16"/>
  <c r="E45" i="16"/>
  <c r="L44" i="16"/>
  <c r="M44" i="16" s="1"/>
  <c r="K44" i="16"/>
  <c r="E44" i="16"/>
  <c r="M43" i="16"/>
  <c r="L43" i="16"/>
  <c r="K43" i="16"/>
  <c r="E43" i="16"/>
  <c r="L42" i="16"/>
  <c r="M42" i="16" s="1"/>
  <c r="K42" i="16"/>
  <c r="E42" i="16"/>
  <c r="L41" i="16"/>
  <c r="M41" i="16" s="1"/>
  <c r="K41" i="16"/>
  <c r="E41" i="16"/>
  <c r="L40" i="16"/>
  <c r="M40" i="16" s="1"/>
  <c r="K40" i="16"/>
  <c r="E40" i="16"/>
  <c r="M39" i="16"/>
  <c r="L39" i="16"/>
  <c r="K39" i="16"/>
  <c r="E39" i="16"/>
  <c r="L38" i="16"/>
  <c r="M38" i="16" s="1"/>
  <c r="K38" i="16"/>
  <c r="E38" i="16"/>
  <c r="L37" i="16"/>
  <c r="M37" i="16" s="1"/>
  <c r="K37" i="16"/>
  <c r="E37" i="16"/>
  <c r="L36" i="16"/>
  <c r="M36" i="16" s="1"/>
  <c r="K36" i="16"/>
  <c r="E36" i="16"/>
  <c r="M35" i="16"/>
  <c r="L35" i="16"/>
  <c r="K35" i="16"/>
  <c r="E35" i="16"/>
  <c r="L34" i="16"/>
  <c r="M34" i="16" s="1"/>
  <c r="K34" i="16"/>
  <c r="E34" i="16"/>
  <c r="L33" i="16"/>
  <c r="M33" i="16" s="1"/>
  <c r="K33" i="16"/>
  <c r="E33" i="16"/>
  <c r="L32" i="16"/>
  <c r="M32" i="16" s="1"/>
  <c r="K32" i="16"/>
  <c r="E32" i="16"/>
  <c r="M31" i="16"/>
  <c r="L31" i="16"/>
  <c r="K31" i="16"/>
  <c r="E31" i="16"/>
  <c r="L30" i="16"/>
  <c r="M30" i="16" s="1"/>
  <c r="K30" i="16"/>
  <c r="E30" i="16"/>
  <c r="L29" i="16"/>
  <c r="M29" i="16" s="1"/>
  <c r="K29" i="16"/>
  <c r="E29" i="16"/>
  <c r="L28" i="16"/>
  <c r="M28" i="16" s="1"/>
  <c r="K28" i="16"/>
  <c r="E28" i="16"/>
  <c r="M27" i="16"/>
  <c r="L27" i="16"/>
  <c r="K27" i="16"/>
  <c r="E27" i="16"/>
  <c r="L26" i="16"/>
  <c r="M26" i="16" s="1"/>
  <c r="K26" i="16"/>
  <c r="E26" i="16"/>
  <c r="L25" i="16"/>
  <c r="E25" i="16"/>
  <c r="L24" i="16"/>
  <c r="E24" i="16"/>
  <c r="L23" i="16"/>
  <c r="M23" i="16" s="1"/>
  <c r="E23" i="16"/>
  <c r="L22" i="16"/>
  <c r="K22" i="16"/>
  <c r="K23" i="16" s="1"/>
  <c r="K24" i="16" s="1"/>
  <c r="K25" i="16" s="1"/>
  <c r="E22" i="16"/>
  <c r="D22" i="16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C8" i="16"/>
  <c r="C7" i="16"/>
  <c r="C6" i="16"/>
  <c r="C5" i="16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F92" i="9" s="1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O2763" i="3"/>
  <c r="O2764" i="3"/>
  <c r="P2764" i="3" s="1"/>
  <c r="O2765" i="3"/>
  <c r="P2765" i="3" s="1"/>
  <c r="O2766" i="3"/>
  <c r="P2766" i="3" s="1"/>
  <c r="S2766" i="3" s="1"/>
  <c r="O2767" i="3"/>
  <c r="P2767" i="3" s="1"/>
  <c r="O2768" i="3"/>
  <c r="P2768" i="3" s="1"/>
  <c r="S2768" i="3" s="1"/>
  <c r="O2769" i="3"/>
  <c r="P2769" i="3" s="1"/>
  <c r="O2770" i="3"/>
  <c r="P2770" i="3" s="1"/>
  <c r="R2770" i="3" s="1"/>
  <c r="O2771" i="3"/>
  <c r="P2771" i="3" s="1"/>
  <c r="S2771" i="3" s="1"/>
  <c r="O2772" i="3"/>
  <c r="O2773" i="3"/>
  <c r="P2773" i="3" s="1"/>
  <c r="Q2773" i="3" s="1"/>
  <c r="O2774" i="3"/>
  <c r="P2774" i="3" s="1"/>
  <c r="Q2774" i="3" s="1"/>
  <c r="O2775" i="3"/>
  <c r="S1392" i="2" s="1"/>
  <c r="O2776" i="3"/>
  <c r="O2777" i="3"/>
  <c r="P2777" i="3" s="1"/>
  <c r="S2777" i="3" s="1"/>
  <c r="W1394" i="2" s="1"/>
  <c r="O2778" i="3"/>
  <c r="P2778" i="3" s="1"/>
  <c r="O2779" i="3"/>
  <c r="P2779" i="3" s="1"/>
  <c r="O2780" i="3"/>
  <c r="P2780" i="3" s="1"/>
  <c r="T1396" i="2" s="1"/>
  <c r="U1396" i="2" s="1"/>
  <c r="O2781" i="3"/>
  <c r="P2781" i="3" s="1"/>
  <c r="O2782" i="3"/>
  <c r="P2782" i="3" s="1"/>
  <c r="O2783" i="3"/>
  <c r="P2783" i="3" s="1"/>
  <c r="O2784" i="3"/>
  <c r="P2784" i="3" s="1"/>
  <c r="Q2784" i="3" s="1"/>
  <c r="O2785" i="3"/>
  <c r="P2785" i="3" s="1"/>
  <c r="S2785" i="3" s="1"/>
  <c r="W1397" i="2" s="1"/>
  <c r="O2786" i="3"/>
  <c r="P2786" i="3" s="1"/>
  <c r="R2786" i="3" s="1"/>
  <c r="O2787" i="3"/>
  <c r="P2787" i="3" s="1"/>
  <c r="Q2787" i="3" s="1"/>
  <c r="O2788" i="3"/>
  <c r="P2788" i="3" s="1"/>
  <c r="O2789" i="3"/>
  <c r="P2789" i="3" s="1"/>
  <c r="O2790" i="3"/>
  <c r="O2791" i="3"/>
  <c r="P2791" i="3" s="1"/>
  <c r="T1400" i="2" s="1"/>
  <c r="U1400" i="2" s="1"/>
  <c r="O2792" i="3"/>
  <c r="P2792" i="3" s="1"/>
  <c r="O2793" i="3"/>
  <c r="P2793" i="3" s="1"/>
  <c r="S2793" i="3" s="1"/>
  <c r="O2794" i="3"/>
  <c r="P2794" i="3" s="1"/>
  <c r="O2795" i="3"/>
  <c r="P2795" i="3" s="1"/>
  <c r="O2796" i="3"/>
  <c r="S1403" i="2" s="1"/>
  <c r="O2797" i="3"/>
  <c r="P2797" i="3" s="1"/>
  <c r="O2798" i="3"/>
  <c r="P2798" i="3" s="1"/>
  <c r="R2798" i="3" s="1"/>
  <c r="V1405" i="2" s="1"/>
  <c r="O2799" i="3"/>
  <c r="P2799" i="3" s="1"/>
  <c r="Q2799" i="3" s="1"/>
  <c r="O2800" i="3"/>
  <c r="O2801" i="3"/>
  <c r="P2801" i="3" s="1"/>
  <c r="T1407" i="2" s="1"/>
  <c r="U1407" i="2" s="1"/>
  <c r="O2802" i="3"/>
  <c r="S1408" i="2" s="1"/>
  <c r="O2803" i="3"/>
  <c r="P2803" i="3" s="1"/>
  <c r="Q2803" i="3" s="1"/>
  <c r="O2804" i="3"/>
  <c r="P2804" i="3" s="1"/>
  <c r="T1409" i="2" s="1"/>
  <c r="U1409" i="2" s="1"/>
  <c r="O2805" i="3"/>
  <c r="P2805" i="3" s="1"/>
  <c r="R2805" i="3" s="1"/>
  <c r="V1410" i="2" s="1"/>
  <c r="O2806" i="3"/>
  <c r="P2806" i="3" s="1"/>
  <c r="Q2806" i="3" s="1"/>
  <c r="O2807" i="3"/>
  <c r="P2807" i="3" s="1"/>
  <c r="R2807" i="3" s="1"/>
  <c r="O2808" i="3"/>
  <c r="P2808" i="3" s="1"/>
  <c r="O2809" i="3"/>
  <c r="P2809" i="3" s="1"/>
  <c r="S2809" i="3" s="1"/>
  <c r="O2810" i="3"/>
  <c r="S1412" i="2" s="1"/>
  <c r="O2811" i="3"/>
  <c r="S1413" i="2" s="1"/>
  <c r="O2812" i="3"/>
  <c r="P2812" i="3" s="1"/>
  <c r="Q2812" i="3" s="1"/>
  <c r="O2813" i="3"/>
  <c r="P2813" i="3" s="1"/>
  <c r="R2813" i="3" s="1"/>
  <c r="O2814" i="3"/>
  <c r="P2814" i="3" s="1"/>
  <c r="R2814" i="3" s="1"/>
  <c r="O2815" i="3"/>
  <c r="P2815" i="3" s="1"/>
  <c r="Q2815" i="3" s="1"/>
  <c r="O2816" i="3"/>
  <c r="S1414" i="2" s="1"/>
  <c r="O2817" i="3"/>
  <c r="S1415" i="2" s="1"/>
  <c r="O2818" i="3"/>
  <c r="P2818" i="3" s="1"/>
  <c r="S2818" i="3" s="1"/>
  <c r="O2819" i="3"/>
  <c r="O2820" i="3"/>
  <c r="P2820" i="3" s="1"/>
  <c r="O2821" i="3"/>
  <c r="P2821" i="3" s="1"/>
  <c r="R2821" i="3" s="1"/>
  <c r="V1418" i="2" s="1"/>
  <c r="O2822" i="3"/>
  <c r="P2822" i="3" s="1"/>
  <c r="R2822" i="3" s="1"/>
  <c r="V1419" i="2" s="1"/>
  <c r="O2823" i="3"/>
  <c r="P2823" i="3" s="1"/>
  <c r="Q2823" i="3" s="1"/>
  <c r="O2824" i="3"/>
  <c r="P2824" i="3" s="1"/>
  <c r="O2825" i="3"/>
  <c r="P2825" i="3" s="1"/>
  <c r="T1420" i="2" s="1"/>
  <c r="U1420" i="2" s="1"/>
  <c r="O2826" i="3"/>
  <c r="P2826" i="3" s="1"/>
  <c r="O2827" i="3"/>
  <c r="P2827" i="3" s="1"/>
  <c r="Q2827" i="3" s="1"/>
  <c r="O2828" i="3"/>
  <c r="S1423" i="2" s="1"/>
  <c r="O2829" i="3"/>
  <c r="P2829" i="3" s="1"/>
  <c r="R2829" i="3" s="1"/>
  <c r="O2830" i="3"/>
  <c r="P2830" i="3" s="1"/>
  <c r="R2830" i="3" s="1"/>
  <c r="V1424" i="2" s="1"/>
  <c r="O2831" i="3"/>
  <c r="P2831" i="3" s="1"/>
  <c r="Q2831" i="3" s="1"/>
  <c r="O2832" i="3"/>
  <c r="P2832" i="3" s="1"/>
  <c r="S2832" i="3" s="1"/>
  <c r="O2833" i="3"/>
  <c r="P2833" i="3" s="1"/>
  <c r="T1425" i="2" s="1"/>
  <c r="U1425" i="2" s="1"/>
  <c r="O2834" i="3"/>
  <c r="O2835" i="3"/>
  <c r="P2835" i="3" s="1"/>
  <c r="S2835" i="3" s="1"/>
  <c r="O2836" i="3"/>
  <c r="S1427" i="2" s="1"/>
  <c r="O2837" i="3"/>
  <c r="P2837" i="3" s="1"/>
  <c r="R2837" i="3" s="1"/>
  <c r="O2838" i="3"/>
  <c r="P2838" i="3" s="1"/>
  <c r="T1428" i="2" s="1"/>
  <c r="U1428" i="2" s="1"/>
  <c r="O2839" i="3"/>
  <c r="P2839" i="3" s="1"/>
  <c r="Q2839" i="3" s="1"/>
  <c r="O2840" i="3"/>
  <c r="P2840" i="3" s="1"/>
  <c r="O2841" i="3"/>
  <c r="S1429" i="2" s="1"/>
  <c r="O2842" i="3"/>
  <c r="P2842" i="3" s="1"/>
  <c r="O2843" i="3"/>
  <c r="P2843" i="3" s="1"/>
  <c r="Q2843" i="3" s="1"/>
  <c r="O2844" i="3"/>
  <c r="P2844" i="3" s="1"/>
  <c r="Q2844" i="3" s="1"/>
  <c r="O2845" i="3"/>
  <c r="P2845" i="3" s="1"/>
  <c r="R2845" i="3" s="1"/>
  <c r="O2846" i="3"/>
  <c r="P2846" i="3" s="1"/>
  <c r="Q2846" i="3" s="1"/>
  <c r="O2847" i="3"/>
  <c r="P2847" i="3" s="1"/>
  <c r="Q2847" i="3" s="1"/>
  <c r="O2848" i="3"/>
  <c r="P2848" i="3" s="1"/>
  <c r="S2848" i="3" s="1"/>
  <c r="O2849" i="3"/>
  <c r="P2849" i="3" s="1"/>
  <c r="O2850" i="3"/>
  <c r="P2850" i="3" s="1"/>
  <c r="O2851" i="3"/>
  <c r="P2851" i="3" s="1"/>
  <c r="S2851" i="3" s="1"/>
  <c r="O2852" i="3"/>
  <c r="P2852" i="3" s="1"/>
  <c r="Q2852" i="3" s="1"/>
  <c r="O2853" i="3"/>
  <c r="P2853" i="3" s="1"/>
  <c r="R2853" i="3" s="1"/>
  <c r="O2854" i="3"/>
  <c r="P2854" i="3" s="1"/>
  <c r="O2855" i="3"/>
  <c r="P2855" i="3" s="1"/>
  <c r="Q2855" i="3" s="1"/>
  <c r="O2856" i="3"/>
  <c r="P2856" i="3" s="1"/>
  <c r="S2856" i="3" s="1"/>
  <c r="O2857" i="3"/>
  <c r="P2857" i="3" s="1"/>
  <c r="O2858" i="3"/>
  <c r="P2858" i="3" s="1"/>
  <c r="S2858" i="3" s="1"/>
  <c r="O2859" i="3"/>
  <c r="P2859" i="3" s="1"/>
  <c r="O2860" i="3"/>
  <c r="O2861" i="3"/>
  <c r="O2862" i="3"/>
  <c r="P2862" i="3" s="1"/>
  <c r="R2862" i="3" s="1"/>
  <c r="V1434" i="2" s="1"/>
  <c r="O2863" i="3"/>
  <c r="P2863" i="3" s="1"/>
  <c r="O2864" i="3"/>
  <c r="P2864" i="3" s="1"/>
  <c r="Q2864" i="3" s="1"/>
  <c r="O2865" i="3"/>
  <c r="P2865" i="3" s="1"/>
  <c r="S2865" i="3" s="1"/>
  <c r="W1435" i="2" s="1"/>
  <c r="O2866" i="3"/>
  <c r="S1436" i="2" s="1"/>
  <c r="O2867" i="3"/>
  <c r="P2867" i="3" s="1"/>
  <c r="Q2867" i="3" s="1"/>
  <c r="O2868" i="3"/>
  <c r="O2869" i="3"/>
  <c r="S1439" i="2" s="1"/>
  <c r="O2870" i="3"/>
  <c r="P2870" i="3" s="1"/>
  <c r="Q2870" i="3" s="1"/>
  <c r="O2871" i="3"/>
  <c r="P2871" i="3" s="1"/>
  <c r="T1441" i="2" s="1"/>
  <c r="U1441" i="2" s="1"/>
  <c r="O2872" i="3"/>
  <c r="O2873" i="3"/>
  <c r="P2873" i="3" s="1"/>
  <c r="S2873" i="3" s="1"/>
  <c r="W1443" i="2" s="1"/>
  <c r="O2874" i="3"/>
  <c r="P2874" i="3" s="1"/>
  <c r="O2875" i="3"/>
  <c r="P2875" i="3" s="1"/>
  <c r="Q2875" i="3" s="1"/>
  <c r="O2876" i="3"/>
  <c r="S1446" i="2" s="1"/>
  <c r="O2877" i="3"/>
  <c r="P2877" i="3" s="1"/>
  <c r="O2878" i="3"/>
  <c r="P2878" i="3" s="1"/>
  <c r="Q2878" i="3" s="1"/>
  <c r="O2879" i="3"/>
  <c r="P2879" i="3" s="1"/>
  <c r="R2879" i="3" s="1"/>
  <c r="O2880" i="3"/>
  <c r="P2880" i="3" s="1"/>
  <c r="O2881" i="3"/>
  <c r="P2881" i="3" s="1"/>
  <c r="T1448" i="2" s="1"/>
  <c r="U1448" i="2" s="1"/>
  <c r="O2882" i="3"/>
  <c r="S1449" i="2" s="1"/>
  <c r="O2883" i="3"/>
  <c r="P2883" i="3" s="1"/>
  <c r="Q2883" i="3" s="1"/>
  <c r="O2884" i="3"/>
  <c r="P2884" i="3" s="1"/>
  <c r="O2885" i="3"/>
  <c r="P2885" i="3" s="1"/>
  <c r="Q2885" i="3" s="1"/>
  <c r="O2886" i="3"/>
  <c r="P2886" i="3" s="1"/>
  <c r="Q2886" i="3" s="1"/>
  <c r="O2887" i="3"/>
  <c r="O2888" i="3"/>
  <c r="S1452" i="2" s="1"/>
  <c r="O2889" i="3"/>
  <c r="P2889" i="3" s="1"/>
  <c r="S2889" i="3" s="1"/>
  <c r="O2890" i="3"/>
  <c r="P2890" i="3" s="1"/>
  <c r="O2891" i="3"/>
  <c r="P2891" i="3" s="1"/>
  <c r="O2892" i="3"/>
  <c r="P2892" i="3" s="1"/>
  <c r="O2893" i="3"/>
  <c r="P2893" i="3" s="1"/>
  <c r="R2893" i="3" s="1"/>
  <c r="O2894" i="3"/>
  <c r="P2894" i="3" s="1"/>
  <c r="R2894" i="3" s="1"/>
  <c r="O2895" i="3"/>
  <c r="P2895" i="3" s="1"/>
  <c r="R2895" i="3" s="1"/>
  <c r="O2896" i="3"/>
  <c r="P2896" i="3" s="1"/>
  <c r="R2896" i="3" s="1"/>
  <c r="O2897" i="3"/>
  <c r="P2897" i="3" s="1"/>
  <c r="S2897" i="3" s="1"/>
  <c r="O2898" i="3"/>
  <c r="P2898" i="3" s="1"/>
  <c r="R2898" i="3" s="1"/>
  <c r="O2899" i="3"/>
  <c r="P2899" i="3" s="1"/>
  <c r="Q2899" i="3" s="1"/>
  <c r="O2900" i="3"/>
  <c r="P2900" i="3" s="1"/>
  <c r="O2901" i="3"/>
  <c r="P2901" i="3" s="1"/>
  <c r="O2902" i="3"/>
  <c r="P2902" i="3" s="1"/>
  <c r="S2902" i="3" s="1"/>
  <c r="W1453" i="2" s="1"/>
  <c r="O2903" i="3"/>
  <c r="P2903" i="3" s="1"/>
  <c r="S2903" i="3" s="1"/>
  <c r="O2904" i="3"/>
  <c r="P2904" i="3" s="1"/>
  <c r="R2904" i="3" s="1"/>
  <c r="O2905" i="3"/>
  <c r="P2905" i="3" s="1"/>
  <c r="T1456" i="2" s="1"/>
  <c r="U1456" i="2" s="1"/>
  <c r="O2906" i="3"/>
  <c r="P2906" i="3" s="1"/>
  <c r="R2906" i="3" s="1"/>
  <c r="O2907" i="3"/>
  <c r="P2907" i="3" s="1"/>
  <c r="Q2907" i="3" s="1"/>
  <c r="O2908" i="3"/>
  <c r="P2908" i="3" s="1"/>
  <c r="T1459" i="2" s="1"/>
  <c r="U1459" i="2" s="1"/>
  <c r="O2909" i="3"/>
  <c r="P2909" i="3" s="1"/>
  <c r="Q2909" i="3" s="1"/>
  <c r="O2910" i="3"/>
  <c r="P2910" i="3" s="1"/>
  <c r="S2910" i="3" s="1"/>
  <c r="O2911" i="3"/>
  <c r="S1462" i="2" s="1"/>
  <c r="O2912" i="3"/>
  <c r="S1463" i="2" s="1"/>
  <c r="O2913" i="3"/>
  <c r="P2913" i="3" s="1"/>
  <c r="S2913" i="3" s="1"/>
  <c r="O2914" i="3"/>
  <c r="P2914" i="3" s="1"/>
  <c r="R2914" i="3" s="1"/>
  <c r="O2915" i="3"/>
  <c r="P2915" i="3" s="1"/>
  <c r="Q2915" i="3" s="1"/>
  <c r="O2916" i="3"/>
  <c r="P2916" i="3" s="1"/>
  <c r="Q2916" i="3" s="1"/>
  <c r="O2917" i="3"/>
  <c r="P2917" i="3" s="1"/>
  <c r="R2917" i="3" s="1"/>
  <c r="O2918" i="3"/>
  <c r="P2918" i="3" s="1"/>
  <c r="S2918" i="3" s="1"/>
  <c r="O2919" i="3"/>
  <c r="P2919" i="3" s="1"/>
  <c r="S2919" i="3" s="1"/>
  <c r="O2920" i="3"/>
  <c r="P2920" i="3" s="1"/>
  <c r="T1469" i="2" s="1"/>
  <c r="U1469" i="2" s="1"/>
  <c r="O2921" i="3"/>
  <c r="P2921" i="3" s="1"/>
  <c r="O2922" i="3"/>
  <c r="P2922" i="3" s="1"/>
  <c r="T1470" i="2" s="1"/>
  <c r="U1470" i="2" s="1"/>
  <c r="O2923" i="3"/>
  <c r="P2923" i="3" s="1"/>
  <c r="R2923" i="3" s="1"/>
  <c r="V1471" i="2" s="1"/>
  <c r="O2924" i="3"/>
  <c r="P2924" i="3" s="1"/>
  <c r="Q2924" i="3" s="1"/>
  <c r="O2925" i="3"/>
  <c r="P2925" i="3" s="1"/>
  <c r="S2925" i="3" s="1"/>
  <c r="O2926" i="3"/>
  <c r="P2926" i="3" s="1"/>
  <c r="S2926" i="3" s="1"/>
  <c r="O2927" i="3"/>
  <c r="S1473" i="2" s="1"/>
  <c r="O2928" i="3"/>
  <c r="P2928" i="3" s="1"/>
  <c r="R2928" i="3" s="1"/>
  <c r="O2929" i="3"/>
  <c r="P2929" i="3" s="1"/>
  <c r="S2929" i="3" s="1"/>
  <c r="O2930" i="3"/>
  <c r="P2930" i="3" s="1"/>
  <c r="O2931" i="3"/>
  <c r="P2931" i="3" s="1"/>
  <c r="Q2931" i="3" s="1"/>
  <c r="O2932" i="3"/>
  <c r="P2932" i="3" s="1"/>
  <c r="O2933" i="3"/>
  <c r="P2933" i="3" s="1"/>
  <c r="O2934" i="3"/>
  <c r="P2934" i="3" s="1"/>
  <c r="R2934" i="3" s="1"/>
  <c r="O2935" i="3"/>
  <c r="P2935" i="3" s="1"/>
  <c r="O2936" i="3"/>
  <c r="S1477" i="2" s="1"/>
  <c r="O2937" i="3"/>
  <c r="O2938" i="3"/>
  <c r="P2938" i="3" s="1"/>
  <c r="O2939" i="3"/>
  <c r="P2939" i="3" s="1"/>
  <c r="T1479" i="2" s="1"/>
  <c r="U1479" i="2" s="1"/>
  <c r="O2940" i="3"/>
  <c r="P2940" i="3" s="1"/>
  <c r="O2941" i="3"/>
  <c r="O2942" i="3"/>
  <c r="P2942" i="3" s="1"/>
  <c r="R2942" i="3" s="1"/>
  <c r="O2943" i="3"/>
  <c r="P2943" i="3" s="1"/>
  <c r="O2944" i="3"/>
  <c r="P2944" i="3" s="1"/>
  <c r="Q2944" i="3" s="1"/>
  <c r="O2945" i="3"/>
  <c r="P2945" i="3" s="1"/>
  <c r="O2946" i="3"/>
  <c r="P2946" i="3" s="1"/>
  <c r="O2947" i="3"/>
  <c r="P2947" i="3" s="1"/>
  <c r="R2947" i="3" s="1"/>
  <c r="O2948" i="3"/>
  <c r="P2948" i="3" s="1"/>
  <c r="O2949" i="3"/>
  <c r="P2949" i="3" s="1"/>
  <c r="R2949" i="3" s="1"/>
  <c r="O2950" i="3"/>
  <c r="P2950" i="3" s="1"/>
  <c r="R2950" i="3" s="1"/>
  <c r="O2951" i="3"/>
  <c r="P2951" i="3" s="1"/>
  <c r="O2952" i="3"/>
  <c r="P2952" i="3" s="1"/>
  <c r="Q2952" i="3" s="1"/>
  <c r="O2953" i="3"/>
  <c r="P2953" i="3" s="1"/>
  <c r="R2953" i="3" s="1"/>
  <c r="O2954" i="3"/>
  <c r="P2954" i="3" s="1"/>
  <c r="O2955" i="3"/>
  <c r="P2955" i="3" s="1"/>
  <c r="R2955" i="3" s="1"/>
  <c r="O2956" i="3"/>
  <c r="P2956" i="3" s="1"/>
  <c r="S2956" i="3" s="1"/>
  <c r="O2957" i="3"/>
  <c r="P2957" i="3" s="1"/>
  <c r="S2957" i="3" s="1"/>
  <c r="W1485" i="2" s="1"/>
  <c r="O2958" i="3"/>
  <c r="P2958" i="3" s="1"/>
  <c r="R2958" i="3" s="1"/>
  <c r="O2959" i="3"/>
  <c r="P2959" i="3" s="1"/>
  <c r="S2959" i="3" s="1"/>
  <c r="W1486" i="2" s="1"/>
  <c r="O2960" i="3"/>
  <c r="P2960" i="3" s="1"/>
  <c r="O2961" i="3"/>
  <c r="P2961" i="3" s="1"/>
  <c r="S2961" i="3" s="1"/>
  <c r="O2962" i="3"/>
  <c r="P2962" i="3" s="1"/>
  <c r="O2963" i="3"/>
  <c r="P2963" i="3" s="1"/>
  <c r="T1489" i="2" s="1"/>
  <c r="U1489" i="2" s="1"/>
  <c r="O2964" i="3"/>
  <c r="P2964" i="3" s="1"/>
  <c r="O2965" i="3"/>
  <c r="P2965" i="3" s="1"/>
  <c r="S2965" i="3" s="1"/>
  <c r="O2966" i="3"/>
  <c r="P2966" i="3" s="1"/>
  <c r="S2966" i="3" s="1"/>
  <c r="O2967" i="3"/>
  <c r="P2967" i="3" s="1"/>
  <c r="O2968" i="3"/>
  <c r="P2968" i="3" s="1"/>
  <c r="O2969" i="3"/>
  <c r="S1493" i="2" s="1"/>
  <c r="O2970" i="3"/>
  <c r="P2970" i="3" s="1"/>
  <c r="O2971" i="3"/>
  <c r="P2971" i="3" s="1"/>
  <c r="O2972" i="3"/>
  <c r="P2972" i="3" s="1"/>
  <c r="O2973" i="3"/>
  <c r="P2973" i="3" s="1"/>
  <c r="Q2973" i="3" s="1"/>
  <c r="O2974" i="3"/>
  <c r="P2974" i="3" s="1"/>
  <c r="O2975" i="3"/>
  <c r="P2975" i="3" s="1"/>
  <c r="T1495" i="2" s="1"/>
  <c r="U1495" i="2" s="1"/>
  <c r="O2976" i="3"/>
  <c r="S1496" i="2" s="1"/>
  <c r="O2977" i="3"/>
  <c r="P2977" i="3" s="1"/>
  <c r="Q2977" i="3" s="1"/>
  <c r="O2978" i="3"/>
  <c r="P2978" i="3" s="1"/>
  <c r="Q2978" i="3" s="1"/>
  <c r="O2979" i="3"/>
  <c r="P2979" i="3" s="1"/>
  <c r="O2980" i="3"/>
  <c r="O2981" i="3"/>
  <c r="P2981" i="3" s="1"/>
  <c r="Q2981" i="3" s="1"/>
  <c r="O2982" i="3"/>
  <c r="P2982" i="3" s="1"/>
  <c r="S2982" i="3" s="1"/>
  <c r="O2983" i="3"/>
  <c r="P2983" i="3" s="1"/>
  <c r="O2984" i="3"/>
  <c r="S1499" i="2" s="1"/>
  <c r="O2985" i="3"/>
  <c r="O2986" i="3"/>
  <c r="O2987" i="3"/>
  <c r="P2987" i="3" s="1"/>
  <c r="O2988" i="3"/>
  <c r="P2988" i="3" s="1"/>
  <c r="T1502" i="2" s="1"/>
  <c r="U1502" i="2" s="1"/>
  <c r="O2989" i="3"/>
  <c r="S1503" i="2" s="1"/>
  <c r="O2990" i="3"/>
  <c r="P2990" i="3" s="1"/>
  <c r="Q2990" i="3" s="1"/>
  <c r="O2991" i="3"/>
  <c r="P2991" i="3" s="1"/>
  <c r="O2992" i="3"/>
  <c r="P2992" i="3" s="1"/>
  <c r="O2993" i="3"/>
  <c r="P2993" i="3" s="1"/>
  <c r="O2994" i="3"/>
  <c r="P2994" i="3" s="1"/>
  <c r="Q2994" i="3" s="1"/>
  <c r="O2995" i="3"/>
  <c r="P2995" i="3" s="1"/>
  <c r="O2996" i="3"/>
  <c r="P2996" i="3" s="1"/>
  <c r="O2997" i="3"/>
  <c r="P2997" i="3" s="1"/>
  <c r="Q2997" i="3" s="1"/>
  <c r="O2998" i="3"/>
  <c r="P2998" i="3" s="1"/>
  <c r="Q2998" i="3" s="1"/>
  <c r="O2999" i="3"/>
  <c r="O3000" i="3"/>
  <c r="O3001" i="3"/>
  <c r="S1506" i="2" s="1"/>
  <c r="O3002" i="3"/>
  <c r="O3003" i="3"/>
  <c r="O3004" i="3"/>
  <c r="P3004" i="3" s="1"/>
  <c r="T1509" i="2" s="1"/>
  <c r="U1509" i="2" s="1"/>
  <c r="O3005" i="3"/>
  <c r="S1510" i="2" s="1"/>
  <c r="O3006" i="3"/>
  <c r="S1511" i="2" s="1"/>
  <c r="O3007" i="3"/>
  <c r="O3008" i="3"/>
  <c r="P3008" i="3" s="1"/>
  <c r="Q3008" i="3" s="1"/>
  <c r="O3009" i="3"/>
  <c r="S1513" i="2" s="1"/>
  <c r="O3010" i="3"/>
  <c r="S1514" i="2" s="1"/>
  <c r="O3011" i="3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X1388" i="2"/>
  <c r="Y1388" i="2"/>
  <c r="Z1388" i="2"/>
  <c r="AA1388" i="2"/>
  <c r="N1389" i="2"/>
  <c r="O1389" i="2"/>
  <c r="R1389" i="2" s="1"/>
  <c r="P1389" i="2"/>
  <c r="Q1389" i="2"/>
  <c r="X1389" i="2"/>
  <c r="Y1389" i="2"/>
  <c r="Z1389" i="2"/>
  <c r="AA1389" i="2"/>
  <c r="N1390" i="2"/>
  <c r="O1390" i="2"/>
  <c r="R1390" i="2" s="1"/>
  <c r="P1390" i="2"/>
  <c r="Q1390" i="2"/>
  <c r="X1390" i="2"/>
  <c r="Y1390" i="2"/>
  <c r="Z1390" i="2"/>
  <c r="AA1390" i="2"/>
  <c r="N1391" i="2"/>
  <c r="O1391" i="2"/>
  <c r="R1391" i="2" s="1"/>
  <c r="P1391" i="2"/>
  <c r="Q1391" i="2"/>
  <c r="X1391" i="2"/>
  <c r="Y1391" i="2"/>
  <c r="Z1391" i="2"/>
  <c r="AA1391" i="2"/>
  <c r="N1392" i="2"/>
  <c r="O1392" i="2"/>
  <c r="R1392" i="2" s="1"/>
  <c r="P1392" i="2"/>
  <c r="Q1392" i="2"/>
  <c r="X1392" i="2"/>
  <c r="Y1392" i="2"/>
  <c r="Z1392" i="2"/>
  <c r="AA1392" i="2"/>
  <c r="N1393" i="2"/>
  <c r="O1393" i="2"/>
  <c r="R1393" i="2" s="1"/>
  <c r="P1393" i="2"/>
  <c r="Q1393" i="2"/>
  <c r="X1393" i="2"/>
  <c r="Y1393" i="2"/>
  <c r="Z1393" i="2"/>
  <c r="AA1393" i="2"/>
  <c r="N1394" i="2"/>
  <c r="O1394" i="2"/>
  <c r="R1394" i="2" s="1"/>
  <c r="P1394" i="2"/>
  <c r="Q1394" i="2"/>
  <c r="X1394" i="2"/>
  <c r="Y1394" i="2"/>
  <c r="Z1394" i="2"/>
  <c r="AA1394" i="2"/>
  <c r="N1395" i="2"/>
  <c r="O1395" i="2"/>
  <c r="R1395" i="2" s="1"/>
  <c r="P1395" i="2"/>
  <c r="Q1395" i="2"/>
  <c r="X1395" i="2"/>
  <c r="Y1395" i="2"/>
  <c r="Z1395" i="2"/>
  <c r="AA1395" i="2"/>
  <c r="N1396" i="2"/>
  <c r="O1396" i="2"/>
  <c r="R1396" i="2" s="1"/>
  <c r="P1396" i="2"/>
  <c r="Q1396" i="2"/>
  <c r="X1396" i="2"/>
  <c r="Y1396" i="2"/>
  <c r="Z1396" i="2"/>
  <c r="AA1396" i="2"/>
  <c r="N1397" i="2"/>
  <c r="O1397" i="2"/>
  <c r="R1397" i="2" s="1"/>
  <c r="P1397" i="2"/>
  <c r="Q1397" i="2"/>
  <c r="X1397" i="2"/>
  <c r="Y1397" i="2"/>
  <c r="Z1397" i="2"/>
  <c r="AA1397" i="2"/>
  <c r="N1398" i="2"/>
  <c r="O1398" i="2"/>
  <c r="R1398" i="2" s="1"/>
  <c r="P1398" i="2"/>
  <c r="Q1398" i="2"/>
  <c r="X1398" i="2"/>
  <c r="Y1398" i="2"/>
  <c r="Z1398" i="2"/>
  <c r="AA1398" i="2"/>
  <c r="N1399" i="2"/>
  <c r="O1399" i="2"/>
  <c r="R1399" i="2" s="1"/>
  <c r="P1399" i="2"/>
  <c r="Q1399" i="2"/>
  <c r="X1399" i="2"/>
  <c r="Y1399" i="2"/>
  <c r="Z1399" i="2"/>
  <c r="AA1399" i="2"/>
  <c r="N1400" i="2"/>
  <c r="O1400" i="2"/>
  <c r="R1400" i="2" s="1"/>
  <c r="P1400" i="2"/>
  <c r="Q1400" i="2"/>
  <c r="X1400" i="2"/>
  <c r="Y1400" i="2"/>
  <c r="Z1400" i="2"/>
  <c r="AA1400" i="2"/>
  <c r="N1401" i="2"/>
  <c r="O1401" i="2"/>
  <c r="R1401" i="2" s="1"/>
  <c r="P1401" i="2"/>
  <c r="Q1401" i="2"/>
  <c r="S1401" i="2"/>
  <c r="X1401" i="2"/>
  <c r="Y1401" i="2"/>
  <c r="Z1401" i="2"/>
  <c r="AA1401" i="2"/>
  <c r="N1402" i="2"/>
  <c r="O1402" i="2"/>
  <c r="R1402" i="2" s="1"/>
  <c r="P1402" i="2"/>
  <c r="Q1402" i="2"/>
  <c r="X1402" i="2"/>
  <c r="Y1402" i="2"/>
  <c r="Z1402" i="2"/>
  <c r="AA1402" i="2"/>
  <c r="N1403" i="2"/>
  <c r="O1403" i="2"/>
  <c r="R1403" i="2" s="1"/>
  <c r="P1403" i="2"/>
  <c r="Q1403" i="2"/>
  <c r="X1403" i="2"/>
  <c r="Y1403" i="2"/>
  <c r="Z1403" i="2"/>
  <c r="AA1403" i="2"/>
  <c r="N1404" i="2"/>
  <c r="O1404" i="2"/>
  <c r="R1404" i="2" s="1"/>
  <c r="P1404" i="2"/>
  <c r="Q1404" i="2"/>
  <c r="X1404" i="2"/>
  <c r="Y1404" i="2"/>
  <c r="Z1404" i="2"/>
  <c r="AA1404" i="2"/>
  <c r="N1405" i="2"/>
  <c r="O1405" i="2"/>
  <c r="R1405" i="2" s="1"/>
  <c r="P1405" i="2"/>
  <c r="Q1405" i="2"/>
  <c r="X1405" i="2"/>
  <c r="Y1405" i="2"/>
  <c r="Z1405" i="2"/>
  <c r="AA1405" i="2"/>
  <c r="N1406" i="2"/>
  <c r="O1406" i="2"/>
  <c r="R1406" i="2" s="1"/>
  <c r="P1406" i="2"/>
  <c r="Q1406" i="2"/>
  <c r="X1406" i="2"/>
  <c r="Y1406" i="2"/>
  <c r="Z1406" i="2"/>
  <c r="AA1406" i="2"/>
  <c r="N1407" i="2"/>
  <c r="O1407" i="2"/>
  <c r="R1407" i="2" s="1"/>
  <c r="P1407" i="2"/>
  <c r="Q1407" i="2"/>
  <c r="X1407" i="2"/>
  <c r="Y1407" i="2"/>
  <c r="Z1407" i="2"/>
  <c r="AA1407" i="2"/>
  <c r="N1408" i="2"/>
  <c r="O1408" i="2"/>
  <c r="R1408" i="2" s="1"/>
  <c r="P1408" i="2"/>
  <c r="Q1408" i="2"/>
  <c r="X1408" i="2"/>
  <c r="Y1408" i="2"/>
  <c r="Z1408" i="2"/>
  <c r="AA1408" i="2"/>
  <c r="N1409" i="2"/>
  <c r="O1409" i="2"/>
  <c r="R1409" i="2" s="1"/>
  <c r="P1409" i="2"/>
  <c r="Q1409" i="2"/>
  <c r="X1409" i="2"/>
  <c r="Y1409" i="2"/>
  <c r="Z1409" i="2"/>
  <c r="AA1409" i="2"/>
  <c r="N1410" i="2"/>
  <c r="O1410" i="2"/>
  <c r="R1410" i="2" s="1"/>
  <c r="P1410" i="2"/>
  <c r="Q1410" i="2"/>
  <c r="S1410" i="2"/>
  <c r="X1410" i="2"/>
  <c r="Y1410" i="2"/>
  <c r="Z1410" i="2"/>
  <c r="AA1410" i="2"/>
  <c r="N1411" i="2"/>
  <c r="O1411" i="2"/>
  <c r="R1411" i="2" s="1"/>
  <c r="P1411" i="2"/>
  <c r="Q1411" i="2"/>
  <c r="X1411" i="2"/>
  <c r="Y1411" i="2"/>
  <c r="Z1411" i="2"/>
  <c r="AA1411" i="2"/>
  <c r="N1412" i="2"/>
  <c r="O1412" i="2"/>
  <c r="R1412" i="2" s="1"/>
  <c r="P1412" i="2"/>
  <c r="Q1412" i="2"/>
  <c r="X1412" i="2"/>
  <c r="Y1412" i="2"/>
  <c r="Z1412" i="2"/>
  <c r="AA1412" i="2"/>
  <c r="N1413" i="2"/>
  <c r="O1413" i="2"/>
  <c r="R1413" i="2" s="1"/>
  <c r="P1413" i="2"/>
  <c r="Q1413" i="2"/>
  <c r="X1413" i="2"/>
  <c r="Y1413" i="2"/>
  <c r="Z1413" i="2"/>
  <c r="AA1413" i="2"/>
  <c r="N1414" i="2"/>
  <c r="O1414" i="2"/>
  <c r="R1414" i="2" s="1"/>
  <c r="P1414" i="2"/>
  <c r="Q1414" i="2"/>
  <c r="X1414" i="2"/>
  <c r="Y1414" i="2"/>
  <c r="Z1414" i="2"/>
  <c r="AA1414" i="2"/>
  <c r="N1415" i="2"/>
  <c r="O1415" i="2"/>
  <c r="R1415" i="2" s="1"/>
  <c r="P1415" i="2"/>
  <c r="Q1415" i="2"/>
  <c r="X1415" i="2"/>
  <c r="Y1415" i="2"/>
  <c r="Z1415" i="2"/>
  <c r="AA1415" i="2"/>
  <c r="N1416" i="2"/>
  <c r="O1416" i="2"/>
  <c r="R1416" i="2" s="1"/>
  <c r="P1416" i="2"/>
  <c r="Q1416" i="2"/>
  <c r="X1416" i="2"/>
  <c r="Y1416" i="2"/>
  <c r="Z1416" i="2"/>
  <c r="AA1416" i="2"/>
  <c r="N1417" i="2"/>
  <c r="O1417" i="2"/>
  <c r="R1417" i="2" s="1"/>
  <c r="P1417" i="2"/>
  <c r="Q1417" i="2"/>
  <c r="X1417" i="2"/>
  <c r="Y1417" i="2"/>
  <c r="Z1417" i="2"/>
  <c r="AA1417" i="2"/>
  <c r="N1418" i="2"/>
  <c r="O1418" i="2"/>
  <c r="R1418" i="2" s="1"/>
  <c r="P1418" i="2"/>
  <c r="Q1418" i="2"/>
  <c r="X1418" i="2"/>
  <c r="Y1418" i="2"/>
  <c r="Z1418" i="2"/>
  <c r="AA1418" i="2"/>
  <c r="N1419" i="2"/>
  <c r="O1419" i="2"/>
  <c r="R1419" i="2" s="1"/>
  <c r="P1419" i="2"/>
  <c r="Q1419" i="2"/>
  <c r="X1419" i="2"/>
  <c r="Y1419" i="2"/>
  <c r="Z1419" i="2"/>
  <c r="AA1419" i="2"/>
  <c r="N1420" i="2"/>
  <c r="O1420" i="2"/>
  <c r="R1420" i="2" s="1"/>
  <c r="P1420" i="2"/>
  <c r="Q1420" i="2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X1422" i="2"/>
  <c r="Y1422" i="2"/>
  <c r="Z1422" i="2"/>
  <c r="AA1422" i="2"/>
  <c r="N1423" i="2"/>
  <c r="O1423" i="2"/>
  <c r="R1423" i="2" s="1"/>
  <c r="P1423" i="2"/>
  <c r="Q1423" i="2"/>
  <c r="X1423" i="2"/>
  <c r="Y1423" i="2"/>
  <c r="Z1423" i="2"/>
  <c r="AA1423" i="2"/>
  <c r="N1424" i="2"/>
  <c r="O1424" i="2"/>
  <c r="R1424" i="2" s="1"/>
  <c r="P1424" i="2"/>
  <c r="Q1424" i="2"/>
  <c r="X1424" i="2"/>
  <c r="Y1424" i="2"/>
  <c r="Z1424" i="2"/>
  <c r="AA1424" i="2"/>
  <c r="N1425" i="2"/>
  <c r="O1425" i="2"/>
  <c r="R1425" i="2" s="1"/>
  <c r="P1425" i="2"/>
  <c r="Q1425" i="2"/>
  <c r="X1425" i="2"/>
  <c r="Y1425" i="2"/>
  <c r="Z1425" i="2"/>
  <c r="AA1425" i="2"/>
  <c r="N1426" i="2"/>
  <c r="O1426" i="2"/>
  <c r="R1426" i="2" s="1"/>
  <c r="P1426" i="2"/>
  <c r="Q1426" i="2"/>
  <c r="X1426" i="2"/>
  <c r="Y1426" i="2"/>
  <c r="Z1426" i="2"/>
  <c r="AA1426" i="2"/>
  <c r="N1427" i="2"/>
  <c r="O1427" i="2"/>
  <c r="R1427" i="2" s="1"/>
  <c r="P1427" i="2"/>
  <c r="Q1427" i="2"/>
  <c r="X1427" i="2"/>
  <c r="Y1427" i="2"/>
  <c r="Z1427" i="2"/>
  <c r="AA1427" i="2"/>
  <c r="N1428" i="2"/>
  <c r="O1428" i="2"/>
  <c r="R1428" i="2" s="1"/>
  <c r="P1428" i="2"/>
  <c r="Q1428" i="2"/>
  <c r="X1428" i="2"/>
  <c r="Y1428" i="2"/>
  <c r="Z1428" i="2"/>
  <c r="AA1428" i="2"/>
  <c r="N1429" i="2"/>
  <c r="O1429" i="2"/>
  <c r="R1429" i="2" s="1"/>
  <c r="P1429" i="2"/>
  <c r="Q1429" i="2"/>
  <c r="X1429" i="2"/>
  <c r="Y1429" i="2"/>
  <c r="Z1429" i="2"/>
  <c r="AA1429" i="2"/>
  <c r="N1430" i="2"/>
  <c r="O1430" i="2"/>
  <c r="R1430" i="2" s="1"/>
  <c r="P1430" i="2"/>
  <c r="Q1430" i="2"/>
  <c r="X1430" i="2"/>
  <c r="Y1430" i="2"/>
  <c r="Z1430" i="2"/>
  <c r="AA1430" i="2"/>
  <c r="N1431" i="2"/>
  <c r="O1431" i="2"/>
  <c r="R1431" i="2" s="1"/>
  <c r="P1431" i="2"/>
  <c r="Q1431" i="2"/>
  <c r="X1431" i="2"/>
  <c r="Y1431" i="2"/>
  <c r="Z1431" i="2"/>
  <c r="AA1431" i="2"/>
  <c r="N1432" i="2"/>
  <c r="O1432" i="2"/>
  <c r="R1432" i="2" s="1"/>
  <c r="P1432" i="2"/>
  <c r="Q1432" i="2"/>
  <c r="X1432" i="2"/>
  <c r="Y1432" i="2"/>
  <c r="Z1432" i="2"/>
  <c r="AA1432" i="2"/>
  <c r="N1433" i="2"/>
  <c r="O1433" i="2"/>
  <c r="R1433" i="2" s="1"/>
  <c r="P1433" i="2"/>
  <c r="Q1433" i="2"/>
  <c r="X1433" i="2"/>
  <c r="Y1433" i="2"/>
  <c r="Z1433" i="2"/>
  <c r="AA1433" i="2"/>
  <c r="N1434" i="2"/>
  <c r="O1434" i="2"/>
  <c r="R1434" i="2" s="1"/>
  <c r="P1434" i="2"/>
  <c r="Q1434" i="2"/>
  <c r="X1434" i="2"/>
  <c r="Y1434" i="2"/>
  <c r="Z1434" i="2"/>
  <c r="AA1434" i="2"/>
  <c r="N1435" i="2"/>
  <c r="O1435" i="2"/>
  <c r="R1435" i="2" s="1"/>
  <c r="P1435" i="2"/>
  <c r="Q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X1437" i="2"/>
  <c r="Y1437" i="2"/>
  <c r="Z1437" i="2"/>
  <c r="AA1437" i="2"/>
  <c r="N1438" i="2"/>
  <c r="O1438" i="2"/>
  <c r="R1438" i="2" s="1"/>
  <c r="P1438" i="2"/>
  <c r="Q1438" i="2"/>
  <c r="X1438" i="2"/>
  <c r="Y1438" i="2"/>
  <c r="Z1438" i="2"/>
  <c r="AA1438" i="2"/>
  <c r="N1439" i="2"/>
  <c r="O1439" i="2"/>
  <c r="R1439" i="2" s="1"/>
  <c r="P1439" i="2"/>
  <c r="Q1439" i="2"/>
  <c r="X1439" i="2"/>
  <c r="Y1439" i="2"/>
  <c r="Z1439" i="2"/>
  <c r="AA1439" i="2"/>
  <c r="N1440" i="2"/>
  <c r="O1440" i="2"/>
  <c r="R1440" i="2" s="1"/>
  <c r="P1440" i="2"/>
  <c r="Q1440" i="2"/>
  <c r="S1440" i="2"/>
  <c r="X1440" i="2"/>
  <c r="Y1440" i="2"/>
  <c r="Z1440" i="2"/>
  <c r="AA1440" i="2"/>
  <c r="N1441" i="2"/>
  <c r="O1441" i="2"/>
  <c r="R1441" i="2" s="1"/>
  <c r="P1441" i="2"/>
  <c r="Q1441" i="2"/>
  <c r="X1441" i="2"/>
  <c r="Y1441" i="2"/>
  <c r="Z1441" i="2"/>
  <c r="AA1441" i="2"/>
  <c r="N1442" i="2"/>
  <c r="O1442" i="2"/>
  <c r="R1442" i="2" s="1"/>
  <c r="P1442" i="2"/>
  <c r="Q1442" i="2"/>
  <c r="X1442" i="2"/>
  <c r="Y1442" i="2"/>
  <c r="Z1442" i="2"/>
  <c r="AA1442" i="2"/>
  <c r="N1443" i="2"/>
  <c r="O1443" i="2"/>
  <c r="R1443" i="2" s="1"/>
  <c r="P1443" i="2"/>
  <c r="Q1443" i="2"/>
  <c r="X1443" i="2"/>
  <c r="Y1443" i="2"/>
  <c r="Z1443" i="2"/>
  <c r="AA1443" i="2"/>
  <c r="N1444" i="2"/>
  <c r="O1444" i="2"/>
  <c r="R1444" i="2" s="1"/>
  <c r="P1444" i="2"/>
  <c r="Q1444" i="2"/>
  <c r="X1444" i="2"/>
  <c r="Y1444" i="2"/>
  <c r="Z1444" i="2"/>
  <c r="AA1444" i="2"/>
  <c r="N1445" i="2"/>
  <c r="O1445" i="2"/>
  <c r="R1445" i="2" s="1"/>
  <c r="P1445" i="2"/>
  <c r="Q1445" i="2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X1449" i="2"/>
  <c r="Y1449" i="2"/>
  <c r="Z1449" i="2"/>
  <c r="AA1449" i="2"/>
  <c r="N1450" i="2"/>
  <c r="O1450" i="2"/>
  <c r="R1450" i="2" s="1"/>
  <c r="P1450" i="2"/>
  <c r="Q1450" i="2"/>
  <c r="X1450" i="2"/>
  <c r="Y1450" i="2"/>
  <c r="Z1450" i="2"/>
  <c r="AA1450" i="2"/>
  <c r="N1451" i="2"/>
  <c r="O1451" i="2"/>
  <c r="R1451" i="2" s="1"/>
  <c r="P1451" i="2"/>
  <c r="Q1451" i="2"/>
  <c r="X1451" i="2"/>
  <c r="Y1451" i="2"/>
  <c r="Z1451" i="2"/>
  <c r="AA1451" i="2"/>
  <c r="N1452" i="2"/>
  <c r="O1452" i="2"/>
  <c r="R1452" i="2" s="1"/>
  <c r="P1452" i="2"/>
  <c r="Q1452" i="2"/>
  <c r="X1452" i="2"/>
  <c r="Y1452" i="2"/>
  <c r="Z1452" i="2"/>
  <c r="AA1452" i="2"/>
  <c r="N1453" i="2"/>
  <c r="O1453" i="2"/>
  <c r="R1453" i="2" s="1"/>
  <c r="P1453" i="2"/>
  <c r="Q1453" i="2"/>
  <c r="X1453" i="2"/>
  <c r="Y1453" i="2"/>
  <c r="Z1453" i="2"/>
  <c r="AA1453" i="2"/>
  <c r="N1454" i="2"/>
  <c r="O1454" i="2"/>
  <c r="R1454" i="2" s="1"/>
  <c r="P1454" i="2"/>
  <c r="Q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X1456" i="2"/>
  <c r="Y1456" i="2"/>
  <c r="Z1456" i="2"/>
  <c r="AA1456" i="2"/>
  <c r="N1457" i="2"/>
  <c r="O1457" i="2"/>
  <c r="R1457" i="2" s="1"/>
  <c r="P1457" i="2"/>
  <c r="Q1457" i="2"/>
  <c r="X1457" i="2"/>
  <c r="Y1457" i="2"/>
  <c r="Z1457" i="2"/>
  <c r="AA1457" i="2"/>
  <c r="N1458" i="2"/>
  <c r="O1458" i="2"/>
  <c r="R1458" i="2" s="1"/>
  <c r="P1458" i="2"/>
  <c r="Q1458" i="2"/>
  <c r="X1458" i="2"/>
  <c r="Y1458" i="2"/>
  <c r="Z1458" i="2"/>
  <c r="AA1458" i="2"/>
  <c r="N1459" i="2"/>
  <c r="O1459" i="2"/>
  <c r="R1459" i="2" s="1"/>
  <c r="P1459" i="2"/>
  <c r="Q1459" i="2"/>
  <c r="X1459" i="2"/>
  <c r="Y1459" i="2"/>
  <c r="Z1459" i="2"/>
  <c r="AA1459" i="2"/>
  <c r="N1460" i="2"/>
  <c r="O1460" i="2"/>
  <c r="R1460" i="2" s="1"/>
  <c r="P1460" i="2"/>
  <c r="Q1460" i="2"/>
  <c r="S1460" i="2"/>
  <c r="X1460" i="2"/>
  <c r="Y1460" i="2"/>
  <c r="Z1460" i="2"/>
  <c r="AA1460" i="2"/>
  <c r="N1461" i="2"/>
  <c r="O1461" i="2"/>
  <c r="R1461" i="2" s="1"/>
  <c r="P1461" i="2"/>
  <c r="Q1461" i="2"/>
  <c r="T1461" i="2"/>
  <c r="U1461" i="2" s="1"/>
  <c r="X1461" i="2"/>
  <c r="Y1461" i="2"/>
  <c r="Z1461" i="2"/>
  <c r="AA1461" i="2"/>
  <c r="N1462" i="2"/>
  <c r="O1462" i="2"/>
  <c r="R1462" i="2" s="1"/>
  <c r="P1462" i="2"/>
  <c r="Q1462" i="2"/>
  <c r="X1462" i="2"/>
  <c r="Y1462" i="2"/>
  <c r="Z1462" i="2"/>
  <c r="AA1462" i="2"/>
  <c r="N1463" i="2"/>
  <c r="O1463" i="2"/>
  <c r="R1463" i="2" s="1"/>
  <c r="P1463" i="2"/>
  <c r="Q1463" i="2"/>
  <c r="X1463" i="2"/>
  <c r="Y1463" i="2"/>
  <c r="Z1463" i="2"/>
  <c r="AA1463" i="2"/>
  <c r="N1464" i="2"/>
  <c r="O1464" i="2"/>
  <c r="R1464" i="2" s="1"/>
  <c r="P1464" i="2"/>
  <c r="Q1464" i="2"/>
  <c r="X1464" i="2"/>
  <c r="Y1464" i="2"/>
  <c r="Z1464" i="2"/>
  <c r="AA1464" i="2"/>
  <c r="N1465" i="2"/>
  <c r="O1465" i="2"/>
  <c r="R1465" i="2" s="1"/>
  <c r="P1465" i="2"/>
  <c r="Q1465" i="2"/>
  <c r="X1465" i="2"/>
  <c r="Y1465" i="2"/>
  <c r="Z1465" i="2"/>
  <c r="AA1465" i="2"/>
  <c r="N1466" i="2"/>
  <c r="O1466" i="2"/>
  <c r="R1466" i="2" s="1"/>
  <c r="P1466" i="2"/>
  <c r="Q1466" i="2"/>
  <c r="X1466" i="2"/>
  <c r="Y1466" i="2"/>
  <c r="Z1466" i="2"/>
  <c r="AA1466" i="2"/>
  <c r="N1467" i="2"/>
  <c r="O1467" i="2"/>
  <c r="R1467" i="2" s="1"/>
  <c r="P1467" i="2"/>
  <c r="Q1467" i="2"/>
  <c r="X1467" i="2"/>
  <c r="Y1467" i="2"/>
  <c r="Z1467" i="2"/>
  <c r="AA1467" i="2"/>
  <c r="N1468" i="2"/>
  <c r="O1468" i="2"/>
  <c r="R1468" i="2" s="1"/>
  <c r="P1468" i="2"/>
  <c r="Q1468" i="2"/>
  <c r="X1468" i="2"/>
  <c r="Y1468" i="2"/>
  <c r="Z1468" i="2"/>
  <c r="AA1468" i="2"/>
  <c r="N1469" i="2"/>
  <c r="O1469" i="2"/>
  <c r="R1469" i="2" s="1"/>
  <c r="P1469" i="2"/>
  <c r="Q1469" i="2"/>
  <c r="X1469" i="2"/>
  <c r="Y1469" i="2"/>
  <c r="Z1469" i="2"/>
  <c r="AA1469" i="2"/>
  <c r="N1470" i="2"/>
  <c r="O1470" i="2"/>
  <c r="R1470" i="2" s="1"/>
  <c r="P1470" i="2"/>
  <c r="Q1470" i="2"/>
  <c r="X1470" i="2"/>
  <c r="Y1470" i="2"/>
  <c r="Z1470" i="2"/>
  <c r="AA1470" i="2"/>
  <c r="N1471" i="2"/>
  <c r="O1471" i="2"/>
  <c r="R1471" i="2" s="1"/>
  <c r="P1471" i="2"/>
  <c r="Q1471" i="2"/>
  <c r="X1471" i="2"/>
  <c r="Y1471" i="2"/>
  <c r="Z1471" i="2"/>
  <c r="AA1471" i="2"/>
  <c r="N1472" i="2"/>
  <c r="O1472" i="2"/>
  <c r="R1472" i="2" s="1"/>
  <c r="P1472" i="2"/>
  <c r="Q1472" i="2"/>
  <c r="X1472" i="2"/>
  <c r="Y1472" i="2"/>
  <c r="Z1472" i="2"/>
  <c r="AA1472" i="2"/>
  <c r="N1473" i="2"/>
  <c r="O1473" i="2"/>
  <c r="R1473" i="2" s="1"/>
  <c r="P1473" i="2"/>
  <c r="Q1473" i="2"/>
  <c r="X1473" i="2"/>
  <c r="Y1473" i="2"/>
  <c r="Z1473" i="2"/>
  <c r="AA1473" i="2"/>
  <c r="N1474" i="2"/>
  <c r="O1474" i="2"/>
  <c r="R1474" i="2" s="1"/>
  <c r="P1474" i="2"/>
  <c r="Q1474" i="2"/>
  <c r="X1474" i="2"/>
  <c r="Y1474" i="2"/>
  <c r="Z1474" i="2"/>
  <c r="AA1474" i="2"/>
  <c r="N1475" i="2"/>
  <c r="O1475" i="2"/>
  <c r="R1475" i="2" s="1"/>
  <c r="P1475" i="2"/>
  <c r="Q1475" i="2"/>
  <c r="S1475" i="2"/>
  <c r="X1475" i="2"/>
  <c r="Y1475" i="2"/>
  <c r="Z1475" i="2"/>
  <c r="AA1475" i="2"/>
  <c r="N1476" i="2"/>
  <c r="O1476" i="2"/>
  <c r="R1476" i="2" s="1"/>
  <c r="P1476" i="2"/>
  <c r="Q1476" i="2"/>
  <c r="X1476" i="2"/>
  <c r="Y1476" i="2"/>
  <c r="Z1476" i="2"/>
  <c r="AA1476" i="2"/>
  <c r="N1477" i="2"/>
  <c r="O1477" i="2"/>
  <c r="R1477" i="2" s="1"/>
  <c r="P1477" i="2"/>
  <c r="Q1477" i="2"/>
  <c r="X1477" i="2"/>
  <c r="Y1477" i="2"/>
  <c r="Z1477" i="2"/>
  <c r="AA1477" i="2"/>
  <c r="N1478" i="2"/>
  <c r="O1478" i="2"/>
  <c r="R1478" i="2" s="1"/>
  <c r="P1478" i="2"/>
  <c r="Q1478" i="2"/>
  <c r="X1478" i="2"/>
  <c r="Y1478" i="2"/>
  <c r="Z1478" i="2"/>
  <c r="AA1478" i="2"/>
  <c r="N1479" i="2"/>
  <c r="O1479" i="2"/>
  <c r="R1479" i="2" s="1"/>
  <c r="P1479" i="2"/>
  <c r="Q1479" i="2"/>
  <c r="X1479" i="2"/>
  <c r="Y1479" i="2"/>
  <c r="Z1479" i="2"/>
  <c r="AA1479" i="2"/>
  <c r="N1480" i="2"/>
  <c r="O1480" i="2"/>
  <c r="R1480" i="2" s="1"/>
  <c r="P1480" i="2"/>
  <c r="Q1480" i="2"/>
  <c r="X1480" i="2"/>
  <c r="Y1480" i="2"/>
  <c r="Z1480" i="2"/>
  <c r="AA1480" i="2"/>
  <c r="N1481" i="2"/>
  <c r="O1481" i="2"/>
  <c r="R1481" i="2" s="1"/>
  <c r="P1481" i="2"/>
  <c r="Q1481" i="2"/>
  <c r="X1481" i="2"/>
  <c r="Y1481" i="2"/>
  <c r="Z1481" i="2"/>
  <c r="AA1481" i="2"/>
  <c r="N1482" i="2"/>
  <c r="O1482" i="2"/>
  <c r="R1482" i="2" s="1"/>
  <c r="P1482" i="2"/>
  <c r="Q1482" i="2"/>
  <c r="X1482" i="2"/>
  <c r="Y1482" i="2"/>
  <c r="Z1482" i="2"/>
  <c r="AA1482" i="2"/>
  <c r="N1483" i="2"/>
  <c r="O1483" i="2"/>
  <c r="R1483" i="2" s="1"/>
  <c r="P1483" i="2"/>
  <c r="Q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T1485" i="2"/>
  <c r="U1485" i="2" s="1"/>
  <c r="X1485" i="2"/>
  <c r="Y1485" i="2"/>
  <c r="Z1485" i="2"/>
  <c r="AA1485" i="2"/>
  <c r="N1486" i="2"/>
  <c r="O1486" i="2"/>
  <c r="R1486" i="2" s="1"/>
  <c r="P1486" i="2"/>
  <c r="Q1486" i="2"/>
  <c r="X1486" i="2"/>
  <c r="Y1486" i="2"/>
  <c r="Z1486" i="2"/>
  <c r="AA1486" i="2"/>
  <c r="N1487" i="2"/>
  <c r="O1487" i="2"/>
  <c r="R1487" i="2" s="1"/>
  <c r="P1487" i="2"/>
  <c r="Q1487" i="2"/>
  <c r="X1487" i="2"/>
  <c r="Y1487" i="2"/>
  <c r="Z1487" i="2"/>
  <c r="AA1487" i="2"/>
  <c r="N1488" i="2"/>
  <c r="O1488" i="2"/>
  <c r="R1488" i="2" s="1"/>
  <c r="P1488" i="2"/>
  <c r="Q1488" i="2"/>
  <c r="X1488" i="2"/>
  <c r="Y1488" i="2"/>
  <c r="Z1488" i="2"/>
  <c r="AA1488" i="2"/>
  <c r="N1489" i="2"/>
  <c r="O1489" i="2"/>
  <c r="R1489" i="2" s="1"/>
  <c r="P1489" i="2"/>
  <c r="Q1489" i="2"/>
  <c r="X1489" i="2"/>
  <c r="Y1489" i="2"/>
  <c r="Z1489" i="2"/>
  <c r="AA1489" i="2"/>
  <c r="N1490" i="2"/>
  <c r="O1490" i="2"/>
  <c r="R1490" i="2" s="1"/>
  <c r="P1490" i="2"/>
  <c r="Q1490" i="2"/>
  <c r="X1490" i="2"/>
  <c r="Y1490" i="2"/>
  <c r="Z1490" i="2"/>
  <c r="AA1490" i="2"/>
  <c r="N1491" i="2"/>
  <c r="O1491" i="2"/>
  <c r="R1491" i="2" s="1"/>
  <c r="P1491" i="2"/>
  <c r="Q1491" i="2"/>
  <c r="S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X1493" i="2"/>
  <c r="Y1493" i="2"/>
  <c r="Z1493" i="2"/>
  <c r="AA1493" i="2"/>
  <c r="N1494" i="2"/>
  <c r="O1494" i="2"/>
  <c r="R1494" i="2" s="1"/>
  <c r="P1494" i="2"/>
  <c r="Q1494" i="2"/>
  <c r="X1494" i="2"/>
  <c r="Y1494" i="2"/>
  <c r="Z1494" i="2"/>
  <c r="AA1494" i="2"/>
  <c r="N1495" i="2"/>
  <c r="O1495" i="2"/>
  <c r="R1495" i="2" s="1"/>
  <c r="P1495" i="2"/>
  <c r="Q1495" i="2"/>
  <c r="X1495" i="2"/>
  <c r="Y1495" i="2"/>
  <c r="Z1495" i="2"/>
  <c r="AA1495" i="2"/>
  <c r="N1496" i="2"/>
  <c r="O1496" i="2"/>
  <c r="R1496" i="2" s="1"/>
  <c r="P1496" i="2"/>
  <c r="Q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X1497" i="2"/>
  <c r="Y1497" i="2"/>
  <c r="Z1497" i="2"/>
  <c r="AA1497" i="2"/>
  <c r="O2278" i="3"/>
  <c r="O2279" i="3"/>
  <c r="P2279" i="3" s="1"/>
  <c r="O2280" i="3"/>
  <c r="P2280" i="3" s="1"/>
  <c r="T1145" i="2" s="1"/>
  <c r="U1145" i="2" s="1"/>
  <c r="O2281" i="3"/>
  <c r="P2281" i="3" s="1"/>
  <c r="O2282" i="3"/>
  <c r="P2282" i="3" s="1"/>
  <c r="O2283" i="3"/>
  <c r="P2283" i="3" s="1"/>
  <c r="O2284" i="3"/>
  <c r="P2284" i="3" s="1"/>
  <c r="O2285" i="3"/>
  <c r="P2285" i="3" s="1"/>
  <c r="S2285" i="3" s="1"/>
  <c r="O2286" i="3"/>
  <c r="P2286" i="3" s="1"/>
  <c r="S2286" i="3" s="1"/>
  <c r="O2287" i="3"/>
  <c r="P2287" i="3" s="1"/>
  <c r="O2288" i="3"/>
  <c r="P2288" i="3" s="1"/>
  <c r="T1147" i="2" s="1"/>
  <c r="U1147" i="2" s="1"/>
  <c r="O2289" i="3"/>
  <c r="P2289" i="3" s="1"/>
  <c r="Q2289" i="3" s="1"/>
  <c r="O2290" i="3"/>
  <c r="O2291" i="3"/>
  <c r="P2291" i="3" s="1"/>
  <c r="T1150" i="2" s="1"/>
  <c r="U1150" i="2" s="1"/>
  <c r="O2292" i="3"/>
  <c r="P2292" i="3" s="1"/>
  <c r="O2293" i="3"/>
  <c r="P2293" i="3" s="1"/>
  <c r="R2293" i="3" s="1"/>
  <c r="V1152" i="2" s="1"/>
  <c r="O2294" i="3"/>
  <c r="O2295" i="3"/>
  <c r="P2295" i="3"/>
  <c r="T1154" i="2" s="1"/>
  <c r="U1154" i="2" s="1"/>
  <c r="O2296" i="3"/>
  <c r="P2296" i="3" s="1"/>
  <c r="T1155" i="2" s="1"/>
  <c r="U1155" i="2" s="1"/>
  <c r="O2297" i="3"/>
  <c r="P2297" i="3" s="1"/>
  <c r="S2297" i="3" s="1"/>
  <c r="W1156" i="2" s="1"/>
  <c r="O2298" i="3"/>
  <c r="P2298" i="3" s="1"/>
  <c r="O2299" i="3"/>
  <c r="S1157" i="2" s="1"/>
  <c r="O2300" i="3"/>
  <c r="P2300" i="3" s="1"/>
  <c r="T1158" i="2" s="1"/>
  <c r="U1158" i="2" s="1"/>
  <c r="O2301" i="3"/>
  <c r="P2301" i="3" s="1"/>
  <c r="R2301" i="3" s="1"/>
  <c r="O2302" i="3"/>
  <c r="P2302" i="3" s="1"/>
  <c r="O2303" i="3"/>
  <c r="P2303" i="3" s="1"/>
  <c r="Q2303" i="3" s="1"/>
  <c r="O2304" i="3"/>
  <c r="P2304" i="3" s="1"/>
  <c r="O2305" i="3"/>
  <c r="P2305" i="3" s="1"/>
  <c r="Q2305" i="3" s="1"/>
  <c r="O2306" i="3"/>
  <c r="P2306" i="3" s="1"/>
  <c r="S2306" i="3" s="1"/>
  <c r="O2307" i="3"/>
  <c r="P2307" i="3" s="1"/>
  <c r="O2308" i="3"/>
  <c r="P2308" i="3" s="1"/>
  <c r="S2308" i="3" s="1"/>
  <c r="W1159" i="2" s="1"/>
  <c r="O2309" i="3"/>
  <c r="P2309" i="3" s="1"/>
  <c r="O2310" i="3"/>
  <c r="P2310" i="3" s="1"/>
  <c r="O2311" i="3"/>
  <c r="P2311" i="3" s="1"/>
  <c r="Q2311" i="3" s="1"/>
  <c r="O2312" i="3"/>
  <c r="P2312" i="3" s="1"/>
  <c r="O2313" i="3"/>
  <c r="P2313" i="3" s="1"/>
  <c r="T1161" i="2" s="1"/>
  <c r="U1161" i="2" s="1"/>
  <c r="O2314" i="3"/>
  <c r="P2314" i="3" s="1"/>
  <c r="T1162" i="2" s="1"/>
  <c r="U1162" i="2" s="1"/>
  <c r="O2315" i="3"/>
  <c r="P2315" i="3" s="1"/>
  <c r="O2316" i="3"/>
  <c r="P2316" i="3" s="1"/>
  <c r="O2317" i="3"/>
  <c r="P2317" i="3" s="1"/>
  <c r="O2318" i="3"/>
  <c r="P2318" i="3" s="1"/>
  <c r="R2318" i="3" s="1"/>
  <c r="O2319" i="3"/>
  <c r="P2319" i="3" s="1"/>
  <c r="Q2319" i="3" s="1"/>
  <c r="O2320" i="3"/>
  <c r="P2320" i="3" s="1"/>
  <c r="O2321" i="3"/>
  <c r="P2321" i="3" s="1"/>
  <c r="Q2321" i="3" s="1"/>
  <c r="O2322" i="3"/>
  <c r="P2322" i="3" s="1"/>
  <c r="O2323" i="3"/>
  <c r="P2323" i="3" s="1"/>
  <c r="T1166" i="2" s="1"/>
  <c r="U1166" i="2" s="1"/>
  <c r="O2324" i="3"/>
  <c r="P2324" i="3" s="1"/>
  <c r="S2324" i="3" s="1"/>
  <c r="W1167" i="2" s="1"/>
  <c r="O2325" i="3"/>
  <c r="P2325" i="3" s="1"/>
  <c r="R2325" i="3" s="1"/>
  <c r="V1168" i="2" s="1"/>
  <c r="O2326" i="3"/>
  <c r="P2326" i="3" s="1"/>
  <c r="T1169" i="2" s="1"/>
  <c r="U1169" i="2" s="1"/>
  <c r="O2327" i="3"/>
  <c r="P2327" i="3" s="1"/>
  <c r="Q2327" i="3" s="1"/>
  <c r="O2328" i="3"/>
  <c r="P2328" i="3" s="1"/>
  <c r="S2328" i="3" s="1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 s="1"/>
  <c r="Q2333" i="3" s="1"/>
  <c r="O2334" i="3"/>
  <c r="P2334" i="3" s="1"/>
  <c r="O2335" i="3"/>
  <c r="P2335" i="3" s="1"/>
  <c r="Q2335" i="3" s="1"/>
  <c r="O2336" i="3"/>
  <c r="P2336" i="3" s="1"/>
  <c r="R2336" i="3" s="1"/>
  <c r="V1172" i="2" s="1"/>
  <c r="O2337" i="3"/>
  <c r="O2338" i="3"/>
  <c r="P2338" i="3" s="1"/>
  <c r="T1174" i="2" s="1"/>
  <c r="U1174" i="2" s="1"/>
  <c r="O2339" i="3"/>
  <c r="P2339" i="3" s="1"/>
  <c r="T1175" i="2" s="1"/>
  <c r="U1175" i="2" s="1"/>
  <c r="O2340" i="3"/>
  <c r="P2340" i="3" s="1"/>
  <c r="S2340" i="3" s="1"/>
  <c r="O2341" i="3"/>
  <c r="P2341" i="3" s="1"/>
  <c r="O2342" i="3"/>
  <c r="P2342" i="3" s="1"/>
  <c r="Q2342" i="3" s="1"/>
  <c r="O2343" i="3"/>
  <c r="S1176" i="2" s="1"/>
  <c r="O2344" i="3"/>
  <c r="P2344" i="3" s="1"/>
  <c r="R2344" i="3" s="1"/>
  <c r="V1177" i="2" s="1"/>
  <c r="O2345" i="3"/>
  <c r="P2345" i="3" s="1"/>
  <c r="S2345" i="3" s="1"/>
  <c r="W1178" i="2" s="1"/>
  <c r="O2346" i="3"/>
  <c r="P2346" i="3" s="1"/>
  <c r="T1179" i="2" s="1"/>
  <c r="U1179" i="2" s="1"/>
  <c r="O2347" i="3"/>
  <c r="P2347" i="3" s="1"/>
  <c r="O2348" i="3"/>
  <c r="P2348" i="3" s="1"/>
  <c r="O2349" i="3"/>
  <c r="P2349" i="3" s="1"/>
  <c r="O2350" i="3"/>
  <c r="P2350" i="3" s="1"/>
  <c r="Q2350" i="3" s="1"/>
  <c r="O2351" i="3"/>
  <c r="P2351" i="3" s="1"/>
  <c r="Q2351" i="3" s="1"/>
  <c r="O2352" i="3"/>
  <c r="P2352" i="3" s="1"/>
  <c r="T1182" i="2" s="1"/>
  <c r="U1182" i="2" s="1"/>
  <c r="O2353" i="3"/>
  <c r="P2353" i="3" s="1"/>
  <c r="Q2353" i="3" s="1"/>
  <c r="O2354" i="3"/>
  <c r="P2354" i="3" s="1"/>
  <c r="Q2354" i="3" s="1"/>
  <c r="O2355" i="3"/>
  <c r="P2355" i="3" s="1"/>
  <c r="O2356" i="3"/>
  <c r="P2356" i="3" s="1"/>
  <c r="O2357" i="3"/>
  <c r="P2357" i="3" s="1"/>
  <c r="R2357" i="3" s="1"/>
  <c r="O2358" i="3"/>
  <c r="P2358" i="3" s="1"/>
  <c r="Q2358" i="3" s="1"/>
  <c r="O2359" i="3"/>
  <c r="P2359" i="3" s="1"/>
  <c r="Q2359" i="3" s="1"/>
  <c r="O2360" i="3"/>
  <c r="P2360" i="3" s="1"/>
  <c r="R2360" i="3" s="1"/>
  <c r="O2361" i="3"/>
  <c r="P2361" i="3" s="1"/>
  <c r="T1183" i="2" s="1"/>
  <c r="U1183" i="2" s="1"/>
  <c r="O2362" i="3"/>
  <c r="P2362" i="3" s="1"/>
  <c r="T1184" i="2" s="1"/>
  <c r="U1184" i="2" s="1"/>
  <c r="O2363" i="3"/>
  <c r="P2363" i="3" s="1"/>
  <c r="O2364" i="3"/>
  <c r="P2364" i="3" s="1"/>
  <c r="O2365" i="3"/>
  <c r="P2365" i="3" s="1"/>
  <c r="O2366" i="3"/>
  <c r="P2366" i="3" s="1"/>
  <c r="R2366" i="3" s="1"/>
  <c r="O2367" i="3"/>
  <c r="P2367" i="3" s="1"/>
  <c r="O2368" i="3"/>
  <c r="P2368" i="3" s="1"/>
  <c r="R2368" i="3" s="1"/>
  <c r="V1187" i="2" s="1"/>
  <c r="O2369" i="3"/>
  <c r="P2369" i="3" s="1"/>
  <c r="Q2369" i="3" s="1"/>
  <c r="O2370" i="3"/>
  <c r="O2371" i="3"/>
  <c r="P2371" i="3" s="1"/>
  <c r="Q2371" i="3" s="1"/>
  <c r="O2372" i="3"/>
  <c r="P2372" i="3" s="1"/>
  <c r="S2372" i="3" s="1"/>
  <c r="O2373" i="3"/>
  <c r="P2373" i="3" s="1"/>
  <c r="Q2373" i="3" s="1"/>
  <c r="O2374" i="3"/>
  <c r="P2374" i="3" s="1"/>
  <c r="Q2374" i="3" s="1"/>
  <c r="O2375" i="3"/>
  <c r="P2375" i="3" s="1"/>
  <c r="Q2375" i="3" s="1"/>
  <c r="O2376" i="3"/>
  <c r="P2376" i="3" s="1"/>
  <c r="O2377" i="3"/>
  <c r="P2377" i="3" s="1"/>
  <c r="S2377" i="3" s="1"/>
  <c r="O2378" i="3"/>
  <c r="P2378" i="3" s="1"/>
  <c r="T1190" i="2" s="1"/>
  <c r="U1190" i="2" s="1"/>
  <c r="O2379" i="3"/>
  <c r="P2379" i="3" s="1"/>
  <c r="O2380" i="3"/>
  <c r="P2380" i="3" s="1"/>
  <c r="S2380" i="3" s="1"/>
  <c r="W1192" i="2" s="1"/>
  <c r="O2381" i="3"/>
  <c r="O2382" i="3"/>
  <c r="P2382" i="3" s="1"/>
  <c r="S2382" i="3" s="1"/>
  <c r="O2383" i="3"/>
  <c r="P2383" i="3" s="1"/>
  <c r="Q2383" i="3" s="1"/>
  <c r="O2384" i="3"/>
  <c r="P2384" i="3" s="1"/>
  <c r="R2384" i="3" s="1"/>
  <c r="V1196" i="2" s="1"/>
  <c r="O2385" i="3"/>
  <c r="P2385" i="3" s="1"/>
  <c r="S2385" i="3" s="1"/>
  <c r="W1197" i="2" s="1"/>
  <c r="O2386" i="3"/>
  <c r="P2386" i="3" s="1"/>
  <c r="T1198" i="2" s="1"/>
  <c r="U1198" i="2" s="1"/>
  <c r="O2387" i="3"/>
  <c r="P2387" i="3" s="1"/>
  <c r="T1199" i="2" s="1"/>
  <c r="U1199" i="2" s="1"/>
  <c r="O2388" i="3"/>
  <c r="P2388" i="3" s="1"/>
  <c r="O2389" i="3"/>
  <c r="P2389" i="3" s="1"/>
  <c r="T1201" i="2" s="1"/>
  <c r="U1201" i="2" s="1"/>
  <c r="O2390" i="3"/>
  <c r="P2390" i="3" s="1"/>
  <c r="Q2390" i="3" s="1"/>
  <c r="O2391" i="3"/>
  <c r="P2391" i="3" s="1"/>
  <c r="Q2391" i="3" s="1"/>
  <c r="O2392" i="3"/>
  <c r="P2392" i="3" s="1"/>
  <c r="Q2392" i="3" s="1"/>
  <c r="O2393" i="3"/>
  <c r="P2393" i="3" s="1"/>
  <c r="S2393" i="3" s="1"/>
  <c r="O2394" i="3"/>
  <c r="P2394" i="3" s="1"/>
  <c r="O2395" i="3"/>
  <c r="P2395" i="3" s="1"/>
  <c r="Q2395" i="3" s="1"/>
  <c r="O2396" i="3"/>
  <c r="P2396" i="3" s="1"/>
  <c r="S2396" i="3" s="1"/>
  <c r="O2397" i="3"/>
  <c r="P2397" i="3" s="1"/>
  <c r="O2398" i="3"/>
  <c r="P2398" i="3" s="1"/>
  <c r="Q2398" i="3" s="1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T1203" i="2" s="1"/>
  <c r="U1203" i="2" s="1"/>
  <c r="O2405" i="3"/>
  <c r="S1204" i="2" s="1"/>
  <c r="O2406" i="3"/>
  <c r="P2406" i="3" s="1"/>
  <c r="Q2406" i="3" s="1"/>
  <c r="O2407" i="3"/>
  <c r="P2407" i="3" s="1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T1207" i="2" s="1"/>
  <c r="U1207" i="2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T1211" i="2" s="1"/>
  <c r="U1211" i="2" s="1"/>
  <c r="O2415" i="3"/>
  <c r="P2415" i="3" s="1"/>
  <c r="T1212" i="2" s="1"/>
  <c r="U1212" i="2" s="1"/>
  <c r="O2416" i="3"/>
  <c r="P2416" i="3" s="1"/>
  <c r="Q2416" i="3" s="1"/>
  <c r="O2417" i="3"/>
  <c r="P2417" i="3" s="1"/>
  <c r="S2417" i="3" s="1"/>
  <c r="O2418" i="3"/>
  <c r="O2419" i="3"/>
  <c r="P2419" i="3" s="1"/>
  <c r="Q2419" i="3" s="1"/>
  <c r="O2420" i="3"/>
  <c r="P2420" i="3" s="1"/>
  <c r="S2420" i="3" s="1"/>
  <c r="O2421" i="3"/>
  <c r="P2421" i="3" s="1"/>
  <c r="O2422" i="3"/>
  <c r="P2422" i="3" s="1"/>
  <c r="Q2422" i="3" s="1"/>
  <c r="O2423" i="3"/>
  <c r="P2423" i="3" s="1"/>
  <c r="Q2423" i="3" s="1"/>
  <c r="O2424" i="3"/>
  <c r="P2424" i="3" s="1"/>
  <c r="R2424" i="3" s="1"/>
  <c r="V1216" i="2" s="1"/>
  <c r="O2425" i="3"/>
  <c r="O2426" i="3"/>
  <c r="P2426" i="3" s="1"/>
  <c r="Q2426" i="3" s="1"/>
  <c r="O2427" i="3"/>
  <c r="P2427" i="3" s="1"/>
  <c r="O2428" i="3"/>
  <c r="S1220" i="2" s="1"/>
  <c r="O2429" i="3"/>
  <c r="P2429" i="3" s="1"/>
  <c r="R2429" i="3" s="1"/>
  <c r="O2430" i="3"/>
  <c r="P2430" i="3" s="1"/>
  <c r="Q2430" i="3" s="1"/>
  <c r="O2431" i="3"/>
  <c r="P2431" i="3" s="1"/>
  <c r="Q2431" i="3" s="1"/>
  <c r="O2432" i="3"/>
  <c r="P2432" i="3" s="1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 s="1"/>
  <c r="R2437" i="3" s="1"/>
  <c r="V1222" i="2" s="1"/>
  <c r="O2438" i="3"/>
  <c r="P2438" i="3" s="1"/>
  <c r="Q2438" i="3" s="1"/>
  <c r="O2439" i="3"/>
  <c r="P2439" i="3" s="1"/>
  <c r="Q2439" i="3" s="1"/>
  <c r="O2440" i="3"/>
  <c r="P2440" i="3" s="1"/>
  <c r="O2441" i="3"/>
  <c r="P2441" i="3" s="1"/>
  <c r="R2441" i="3" s="1"/>
  <c r="O2442" i="3"/>
  <c r="P2442" i="3" s="1"/>
  <c r="S2442" i="3" s="1"/>
  <c r="O2443" i="3"/>
  <c r="P2443" i="3" s="1"/>
  <c r="T1225" i="2" s="1"/>
  <c r="U1225" i="2" s="1"/>
  <c r="O2444" i="3"/>
  <c r="S1226" i="2" s="1"/>
  <c r="O2445" i="3"/>
  <c r="P2445" i="3" s="1"/>
  <c r="R2445" i="3" s="1"/>
  <c r="V1227" i="2" s="1"/>
  <c r="O2446" i="3"/>
  <c r="P2446" i="3" s="1"/>
  <c r="S2446" i="3" s="1"/>
  <c r="W1228" i="2" s="1"/>
  <c r="O2447" i="3"/>
  <c r="P2447" i="3" s="1"/>
  <c r="O2448" i="3"/>
  <c r="P2448" i="3" s="1"/>
  <c r="O2449" i="3"/>
  <c r="P2449" i="3" s="1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 s="1"/>
  <c r="O2461" i="3"/>
  <c r="P2461" i="3" s="1"/>
  <c r="O2462" i="3"/>
  <c r="P2462" i="3" s="1"/>
  <c r="T1235" i="2" s="1"/>
  <c r="U1235" i="2" s="1"/>
  <c r="O2463" i="3"/>
  <c r="P2463" i="3" s="1"/>
  <c r="O2464" i="3"/>
  <c r="P2464" i="3" s="1"/>
  <c r="T1237" i="2" s="1"/>
  <c r="U1237" i="2" s="1"/>
  <c r="O2465" i="3"/>
  <c r="P2465" i="3" s="1"/>
  <c r="Q2465" i="3" s="1"/>
  <c r="O2466" i="3"/>
  <c r="P2466" i="3" s="1"/>
  <c r="T1239" i="2" s="1"/>
  <c r="U1239" i="2" s="1"/>
  <c r="O2467" i="3"/>
  <c r="P2467" i="3" s="1"/>
  <c r="R2467" i="3" s="1"/>
  <c r="O2468" i="3"/>
  <c r="P2468" i="3" s="1"/>
  <c r="O2469" i="3"/>
  <c r="P2469" i="3" s="1"/>
  <c r="Q2469" i="3" s="1"/>
  <c r="O2470" i="3"/>
  <c r="P2470" i="3" s="1"/>
  <c r="R2470" i="3" s="1"/>
  <c r="O2471" i="3"/>
  <c r="P2471" i="3" s="1"/>
  <c r="R2471" i="3" s="1"/>
  <c r="O2472" i="3"/>
  <c r="P2472" i="3" s="1"/>
  <c r="Q2472" i="3" s="1"/>
  <c r="O2473" i="3"/>
  <c r="P2473" i="3" s="1"/>
  <c r="Q2473" i="3" s="1"/>
  <c r="O2474" i="3"/>
  <c r="P2474" i="3" s="1"/>
  <c r="R2474" i="3" s="1"/>
  <c r="O2475" i="3"/>
  <c r="P2475" i="3" s="1"/>
  <c r="O2476" i="3"/>
  <c r="P2476" i="3" s="1"/>
  <c r="S2476" i="3" s="1"/>
  <c r="O2477" i="3"/>
  <c r="P2477" i="3" s="1"/>
  <c r="O2478" i="3"/>
  <c r="P2478" i="3" s="1"/>
  <c r="T1240" i="2" s="1"/>
  <c r="U1240" i="2" s="1"/>
  <c r="O2479" i="3"/>
  <c r="P2479" i="3" s="1"/>
  <c r="R2479" i="3" s="1"/>
  <c r="V1241" i="2" s="1"/>
  <c r="O2480" i="3"/>
  <c r="P2480" i="3" s="1"/>
  <c r="T1242" i="2" s="1"/>
  <c r="U1242" i="2" s="1"/>
  <c r="O2481" i="3"/>
  <c r="S1243" i="2" s="1"/>
  <c r="O2482" i="3"/>
  <c r="P2482" i="3" s="1"/>
  <c r="T1244" i="2" s="1"/>
  <c r="U1244" i="2" s="1"/>
  <c r="O2483" i="3"/>
  <c r="P2483" i="3" s="1"/>
  <c r="O2484" i="3"/>
  <c r="P2484" i="3" s="1"/>
  <c r="S2484" i="3" s="1"/>
  <c r="W1246" i="2" s="1"/>
  <c r="O2485" i="3"/>
  <c r="S1247" i="2" s="1"/>
  <c r="O2486" i="3"/>
  <c r="P2486" i="3" s="1"/>
  <c r="R2486" i="3" s="1"/>
  <c r="V1248" i="2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R2492" i="3" s="1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 s="1"/>
  <c r="Q2497" i="3" s="1"/>
  <c r="O2498" i="3"/>
  <c r="P2498" i="3" s="1"/>
  <c r="T1252" i="2" s="1"/>
  <c r="U1252" i="2" s="1"/>
  <c r="O2499" i="3"/>
  <c r="P2499" i="3" s="1"/>
  <c r="O2500" i="3"/>
  <c r="P2500" i="3" s="1"/>
  <c r="S2500" i="3" s="1"/>
  <c r="O2501" i="3"/>
  <c r="P2501" i="3" s="1"/>
  <c r="Q2501" i="3" s="1"/>
  <c r="O2502" i="3"/>
  <c r="P2502" i="3" s="1"/>
  <c r="Q2502" i="3" s="1"/>
  <c r="O2503" i="3"/>
  <c r="P2503" i="3" s="1"/>
  <c r="T1254" i="2" s="1"/>
  <c r="U1254" i="2" s="1"/>
  <c r="O2504" i="3"/>
  <c r="O2505" i="3"/>
  <c r="P2505" i="3" s="1"/>
  <c r="Q2505" i="3" s="1"/>
  <c r="O2506" i="3"/>
  <c r="P2506" i="3" s="1"/>
  <c r="O2507" i="3"/>
  <c r="P2507" i="3" s="1"/>
  <c r="O2508" i="3"/>
  <c r="P2508" i="3" s="1"/>
  <c r="O2509" i="3"/>
  <c r="P2509" i="3" s="1"/>
  <c r="Q2509" i="3" s="1"/>
  <c r="O2510" i="3"/>
  <c r="S1256" i="2" s="1"/>
  <c r="O2511" i="3"/>
  <c r="P2511" i="3" s="1"/>
  <c r="T1257" i="2" s="1"/>
  <c r="U1257" i="2" s="1"/>
  <c r="O2512" i="3"/>
  <c r="P2512" i="3" s="1"/>
  <c r="S2512" i="3" s="1"/>
  <c r="W1258" i="2" s="1"/>
  <c r="O2513" i="3"/>
  <c r="P2513" i="3" s="1"/>
  <c r="Q2513" i="3" s="1"/>
  <c r="O2514" i="3"/>
  <c r="P2514" i="3" s="1"/>
  <c r="O2515" i="3"/>
  <c r="P2515" i="3" s="1"/>
  <c r="T1261" i="2" s="1"/>
  <c r="U1261" i="2" s="1"/>
  <c r="O2516" i="3"/>
  <c r="P2516" i="3" s="1"/>
  <c r="Q2516" i="3" s="1"/>
  <c r="O2517" i="3"/>
  <c r="P2517" i="3" s="1"/>
  <c r="O2518" i="3"/>
  <c r="P2518" i="3" s="1"/>
  <c r="O2519" i="3"/>
  <c r="O2520" i="3"/>
  <c r="P2520" i="3" s="1"/>
  <c r="S2520" i="3" s="1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 s="1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 s="1"/>
  <c r="Q2529" i="3" s="1"/>
  <c r="O2530" i="3"/>
  <c r="P2530" i="3" s="1"/>
  <c r="O2531" i="3"/>
  <c r="P2531" i="3" s="1"/>
  <c r="O2532" i="3"/>
  <c r="P2532" i="3" s="1"/>
  <c r="S2532" i="3" s="1"/>
  <c r="O2533" i="3"/>
  <c r="P2533" i="3" s="1"/>
  <c r="O2534" i="3"/>
  <c r="P2534" i="3" s="1"/>
  <c r="R2534" i="3" s="1"/>
  <c r="O2535" i="3"/>
  <c r="P2535" i="3" s="1"/>
  <c r="R2535" i="3" s="1"/>
  <c r="O2536" i="3"/>
  <c r="O2537" i="3"/>
  <c r="O2538" i="3"/>
  <c r="P2538" i="3" s="1"/>
  <c r="T1272" i="2" s="1"/>
  <c r="U1272" i="2" s="1"/>
  <c r="O2539" i="3"/>
  <c r="P2539" i="3" s="1"/>
  <c r="O2540" i="3"/>
  <c r="P2540" i="3" s="1"/>
  <c r="S2540" i="3" s="1"/>
  <c r="O2541" i="3"/>
  <c r="P2541" i="3" s="1"/>
  <c r="Q2541" i="3" s="1"/>
  <c r="O2542" i="3"/>
  <c r="P2542" i="3" s="1"/>
  <c r="T1273" i="2" s="1"/>
  <c r="U1273" i="2" s="1"/>
  <c r="O2543" i="3"/>
  <c r="P2543" i="3" s="1"/>
  <c r="R2543" i="3" s="1"/>
  <c r="O2544" i="3"/>
  <c r="P2544" i="3" s="1"/>
  <c r="S2544" i="3" s="1"/>
  <c r="O2545" i="3"/>
  <c r="S1274" i="2" s="1"/>
  <c r="O2546" i="3"/>
  <c r="P2546" i="3" s="1"/>
  <c r="T1275" i="2" s="1"/>
  <c r="U1275" i="2" s="1"/>
  <c r="O2547" i="3"/>
  <c r="P2547" i="3" s="1"/>
  <c r="T1276" i="2" s="1"/>
  <c r="U1276" i="2" s="1"/>
  <c r="O2548" i="3"/>
  <c r="P2548" i="3" s="1"/>
  <c r="Q2548" i="3" s="1"/>
  <c r="O2549" i="3"/>
  <c r="P2549" i="3" s="1"/>
  <c r="Q2549" i="3" s="1"/>
  <c r="O2550" i="3"/>
  <c r="P2550" i="3" s="1"/>
  <c r="R2550" i="3" s="1"/>
  <c r="V1279" i="2" s="1"/>
  <c r="O2551" i="3"/>
  <c r="P2551" i="3" s="1"/>
  <c r="R2551" i="3" s="1"/>
  <c r="V1280" i="2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 s="1"/>
  <c r="Q2558" i="3" s="1"/>
  <c r="O2559" i="3"/>
  <c r="P2559" i="3" s="1"/>
  <c r="R2559" i="3" s="1"/>
  <c r="V1285" i="2" s="1"/>
  <c r="O2560" i="3"/>
  <c r="P2560" i="3" s="1"/>
  <c r="S2560" i="3" s="1"/>
  <c r="W1286" i="2" s="1"/>
  <c r="O2561" i="3"/>
  <c r="P2561" i="3" s="1"/>
  <c r="O2562" i="3"/>
  <c r="P2562" i="3" s="1"/>
  <c r="O2563" i="3"/>
  <c r="P2563" i="3" s="1"/>
  <c r="O2564" i="3"/>
  <c r="P2564" i="3" s="1"/>
  <c r="S2564" i="3" s="1"/>
  <c r="R2564" i="3"/>
  <c r="O2565" i="3"/>
  <c r="P2565" i="3" s="1"/>
  <c r="Q2565" i="3" s="1"/>
  <c r="O2566" i="3"/>
  <c r="P2566" i="3" s="1"/>
  <c r="R2566" i="3" s="1"/>
  <c r="O2567" i="3"/>
  <c r="P2567" i="3" s="1"/>
  <c r="R2567" i="3" s="1"/>
  <c r="O2568" i="3"/>
  <c r="P2568" i="3" s="1"/>
  <c r="S2568" i="3" s="1"/>
  <c r="O2569" i="3"/>
  <c r="P2569" i="3" s="1"/>
  <c r="S2569" i="3" s="1"/>
  <c r="O2570" i="3"/>
  <c r="P2570" i="3" s="1"/>
  <c r="O2571" i="3"/>
  <c r="P2571" i="3" s="1"/>
  <c r="O2572" i="3"/>
  <c r="P2572" i="3" s="1"/>
  <c r="S2572" i="3" s="1"/>
  <c r="O2573" i="3"/>
  <c r="P2573" i="3" s="1"/>
  <c r="O2574" i="3"/>
  <c r="P2574" i="3" s="1"/>
  <c r="S2574" i="3" s="1"/>
  <c r="W1288" i="2" s="1"/>
  <c r="O2575" i="3"/>
  <c r="P2575" i="3" s="1"/>
  <c r="Q2575" i="3" s="1"/>
  <c r="O2576" i="3"/>
  <c r="O2577" i="3"/>
  <c r="P2577" i="3" s="1"/>
  <c r="T1291" i="2" s="1"/>
  <c r="U1291" i="2" s="1"/>
  <c r="O2578" i="3"/>
  <c r="P2578" i="3" s="1"/>
  <c r="S2578" i="3" s="1"/>
  <c r="O2579" i="3"/>
  <c r="P2579" i="3" s="1"/>
  <c r="Q2579" i="3" s="1"/>
  <c r="O2580" i="3"/>
  <c r="O2581" i="3"/>
  <c r="P2581" i="3" s="1"/>
  <c r="Q2581" i="3" s="1"/>
  <c r="O2582" i="3"/>
  <c r="P2582" i="3" s="1"/>
  <c r="S2582" i="3" s="1"/>
  <c r="W1294" i="2" s="1"/>
  <c r="O2583" i="3"/>
  <c r="P2583" i="3" s="1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 s="1"/>
  <c r="V1299" i="2" s="1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O2593" i="3"/>
  <c r="P2593" i="3" s="1"/>
  <c r="O2594" i="3"/>
  <c r="P2594" i="3" s="1"/>
  <c r="S2594" i="3" s="1"/>
  <c r="W1304" i="2" s="1"/>
  <c r="O2595" i="3"/>
  <c r="P2595" i="3" s="1"/>
  <c r="Q2595" i="3" s="1"/>
  <c r="O2596" i="3"/>
  <c r="P2596" i="3" s="1"/>
  <c r="O2597" i="3"/>
  <c r="S1305" i="2" s="1"/>
  <c r="O2598" i="3"/>
  <c r="P2598" i="3" s="1"/>
  <c r="T1306" i="2" s="1"/>
  <c r="U1306" i="2" s="1"/>
  <c r="O2599" i="3"/>
  <c r="P2599" i="3" s="1"/>
  <c r="O2600" i="3"/>
  <c r="P2600" i="3" s="1"/>
  <c r="S2600" i="3" s="1"/>
  <c r="O2601" i="3"/>
  <c r="P2601" i="3" s="1"/>
  <c r="Q2601" i="3" s="1"/>
  <c r="O2602" i="3"/>
  <c r="P2602" i="3" s="1"/>
  <c r="T1307" i="2" s="1"/>
  <c r="U1307" i="2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 s="1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 s="1"/>
  <c r="O2613" i="3"/>
  <c r="P2613" i="3" s="1"/>
  <c r="O2614" i="3"/>
  <c r="P2614" i="3" s="1"/>
  <c r="S2614" i="3" s="1"/>
  <c r="W1310" i="2" s="1"/>
  <c r="O2615" i="3"/>
  <c r="P2615" i="3" s="1"/>
  <c r="Q2615" i="3" s="1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 s="1"/>
  <c r="V1312" i="2" s="1"/>
  <c r="O2620" i="3"/>
  <c r="P2620" i="3" s="1"/>
  <c r="O2621" i="3"/>
  <c r="P2621" i="3" s="1"/>
  <c r="O2622" i="3"/>
  <c r="P2622" i="3" s="1"/>
  <c r="O2623" i="3"/>
  <c r="P2623" i="3" s="1"/>
  <c r="O2624" i="3"/>
  <c r="P2624" i="3" s="1"/>
  <c r="S2624" i="3" s="1"/>
  <c r="W1314" i="2" s="1"/>
  <c r="O2625" i="3"/>
  <c r="P2625" i="3" s="1"/>
  <c r="O2626" i="3"/>
  <c r="P2626" i="3" s="1"/>
  <c r="S2626" i="3" s="1"/>
  <c r="W1316" i="2" s="1"/>
  <c r="O2627" i="3"/>
  <c r="P2627" i="3" s="1"/>
  <c r="Q2627" i="3" s="1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W1320" i="2" s="1"/>
  <c r="O2631" i="3"/>
  <c r="P2631" i="3" s="1"/>
  <c r="T1321" i="2" s="1"/>
  <c r="U1321" i="2" s="1"/>
  <c r="O2632" i="3"/>
  <c r="P2632" i="3" s="1"/>
  <c r="S2632" i="3" s="1"/>
  <c r="W1322" i="2" s="1"/>
  <c r="O2633" i="3"/>
  <c r="P2633" i="3" s="1"/>
  <c r="O2634" i="3"/>
  <c r="P2634" i="3" s="1"/>
  <c r="T1324" i="2" s="1"/>
  <c r="U1324" i="2" s="1"/>
  <c r="O2635" i="3"/>
  <c r="P2635" i="3" s="1"/>
  <c r="R2635" i="3" s="1"/>
  <c r="O2636" i="3"/>
  <c r="P2636" i="3" s="1"/>
  <c r="S2636" i="3" s="1"/>
  <c r="O2637" i="3"/>
  <c r="P2637" i="3" s="1"/>
  <c r="S2637" i="3" s="1"/>
  <c r="O2638" i="3"/>
  <c r="P2638" i="3" s="1"/>
  <c r="S2638" i="3" s="1"/>
  <c r="O2639" i="3"/>
  <c r="P2639" i="3" s="1"/>
  <c r="O2640" i="3"/>
  <c r="P2640" i="3" s="1"/>
  <c r="O2641" i="3"/>
  <c r="P2641" i="3" s="1"/>
  <c r="O2642" i="3"/>
  <c r="P2642" i="3" s="1"/>
  <c r="S2642" i="3" s="1"/>
  <c r="O2643" i="3"/>
  <c r="P2643" i="3" s="1"/>
  <c r="Q2643" i="3" s="1"/>
  <c r="O2644" i="3"/>
  <c r="P2644" i="3" s="1"/>
  <c r="S2644" i="3" s="1"/>
  <c r="O2645" i="3"/>
  <c r="P2645" i="3" s="1"/>
  <c r="R2645" i="3" s="1"/>
  <c r="V1326" i="2" s="1"/>
  <c r="O2646" i="3"/>
  <c r="P2646" i="3" s="1"/>
  <c r="S2646" i="3" s="1"/>
  <c r="W1327" i="2" s="1"/>
  <c r="O2647" i="3"/>
  <c r="P2647" i="3" s="1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 s="1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 s="1"/>
  <c r="O2657" i="3"/>
  <c r="P2657" i="3" s="1"/>
  <c r="S2657" i="3" s="1"/>
  <c r="O2658" i="3"/>
  <c r="P2658" i="3" s="1"/>
  <c r="S2658" i="3" s="1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T1334" i="2" s="1"/>
  <c r="U1334" i="2" s="1"/>
  <c r="O2665" i="3"/>
  <c r="S1335" i="2" s="1"/>
  <c r="O2666" i="3"/>
  <c r="P2666" i="3" s="1"/>
  <c r="S2666" i="3" s="1"/>
  <c r="O2667" i="3"/>
  <c r="P2667" i="3" s="1"/>
  <c r="O2668" i="3"/>
  <c r="P2668" i="3" s="1"/>
  <c r="S2668" i="3" s="1"/>
  <c r="W1336" i="2" s="1"/>
  <c r="O2669" i="3"/>
  <c r="P2669" i="3" s="1"/>
  <c r="T1337" i="2" s="1"/>
  <c r="U1337" i="2" s="1"/>
  <c r="O2670" i="3"/>
  <c r="P2670" i="3" s="1"/>
  <c r="O2671" i="3"/>
  <c r="P2671" i="3" s="1"/>
  <c r="T1338" i="2" s="1"/>
  <c r="U1338" i="2" s="1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T1341" i="2" s="1"/>
  <c r="U1341" i="2" s="1"/>
  <c r="O2676" i="3"/>
  <c r="P2676" i="3" s="1"/>
  <c r="S2676" i="3" s="1"/>
  <c r="W1342" i="2" s="1"/>
  <c r="O2677" i="3"/>
  <c r="P2677" i="3" s="1"/>
  <c r="T1343" i="2" s="1"/>
  <c r="U1343" i="2" s="1"/>
  <c r="O2678" i="3"/>
  <c r="P2678" i="3" s="1"/>
  <c r="O2679" i="3"/>
  <c r="P2679" i="3" s="1"/>
  <c r="T1345" i="2" s="1"/>
  <c r="U1345" i="2" s="1"/>
  <c r="O2680" i="3"/>
  <c r="P2680" i="3" s="1"/>
  <c r="T1346" i="2" s="1"/>
  <c r="U1346" i="2" s="1"/>
  <c r="O2681" i="3"/>
  <c r="P2681" i="3" s="1"/>
  <c r="O2682" i="3"/>
  <c r="P2682" i="3" s="1"/>
  <c r="Q2682" i="3" s="1"/>
  <c r="O2683" i="3"/>
  <c r="P2683" i="3" s="1"/>
  <c r="O2684" i="3"/>
  <c r="P2684" i="3" s="1"/>
  <c r="R2684" i="3" s="1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O2691" i="3"/>
  <c r="P2691" i="3" s="1"/>
  <c r="O2692" i="3"/>
  <c r="P2692" i="3" s="1"/>
  <c r="Q2692" i="3" s="1"/>
  <c r="O2693" i="3"/>
  <c r="P2693" i="3" s="1"/>
  <c r="O2694" i="3"/>
  <c r="P2694" i="3" s="1"/>
  <c r="O2695" i="3"/>
  <c r="P2695" i="3" s="1"/>
  <c r="O2696" i="3"/>
  <c r="P2696" i="3" s="1"/>
  <c r="T1349" i="2" s="1"/>
  <c r="U1349" i="2" s="1"/>
  <c r="O2697" i="3"/>
  <c r="P2697" i="3" s="1"/>
  <c r="T1350" i="2" s="1"/>
  <c r="U1350" i="2" s="1"/>
  <c r="O2698" i="3"/>
  <c r="P2698" i="3" s="1"/>
  <c r="Q2698" i="3" s="1"/>
  <c r="O2699" i="3"/>
  <c r="O2700" i="3"/>
  <c r="P2700" i="3" s="1"/>
  <c r="T1353" i="2" s="1"/>
  <c r="U1353" i="2" s="1"/>
  <c r="O2701" i="3"/>
  <c r="P2701" i="3" s="1"/>
  <c r="O2702" i="3"/>
  <c r="P2702" i="3" s="1"/>
  <c r="O2703" i="3"/>
  <c r="P2703" i="3" s="1"/>
  <c r="O2704" i="3"/>
  <c r="P2704" i="3" s="1"/>
  <c r="O2705" i="3"/>
  <c r="P2705" i="3" s="1"/>
  <c r="O2706" i="3"/>
  <c r="P2706" i="3" s="1"/>
  <c r="R2706" i="3" s="1"/>
  <c r="O2707" i="3"/>
  <c r="P2707" i="3" s="1"/>
  <c r="O2708" i="3"/>
  <c r="P2708" i="3" s="1"/>
  <c r="Q2708" i="3" s="1"/>
  <c r="O2709" i="3"/>
  <c r="P2709" i="3" s="1"/>
  <c r="O2710" i="3"/>
  <c r="P2710" i="3" s="1"/>
  <c r="T1361" i="2" s="1"/>
  <c r="U1361" i="2" s="1"/>
  <c r="O2711" i="3"/>
  <c r="P2711" i="3" s="1"/>
  <c r="R2711" i="3" s="1"/>
  <c r="V1362" i="2" s="1"/>
  <c r="O2712" i="3"/>
  <c r="P2712" i="3" s="1"/>
  <c r="O2713" i="3"/>
  <c r="P2713" i="3" s="1"/>
  <c r="T1363" i="2" s="1"/>
  <c r="U1363" i="2" s="1"/>
  <c r="O2714" i="3"/>
  <c r="P2714" i="3"/>
  <c r="O2715" i="3"/>
  <c r="P2715" i="3" s="1"/>
  <c r="O2716" i="3"/>
  <c r="P2716" i="3" s="1"/>
  <c r="R2716" i="3" s="1"/>
  <c r="O2717" i="3"/>
  <c r="P2717" i="3" s="1"/>
  <c r="O2718" i="3"/>
  <c r="P2718" i="3" s="1"/>
  <c r="R2718" i="3" s="1"/>
  <c r="V1364" i="2" s="1"/>
  <c r="O2719" i="3"/>
  <c r="P2719" i="3" s="1"/>
  <c r="T1365" i="2" s="1"/>
  <c r="U1365" i="2" s="1"/>
  <c r="O2720" i="3"/>
  <c r="P2720" i="3" s="1"/>
  <c r="O2721" i="3"/>
  <c r="P2721" i="3" s="1"/>
  <c r="R2721" i="3" s="1"/>
  <c r="V1367" i="2" s="1"/>
  <c r="O2722" i="3"/>
  <c r="P2722" i="3" s="1"/>
  <c r="O2723" i="3"/>
  <c r="P2723" i="3" s="1"/>
  <c r="O2724" i="3"/>
  <c r="P2724" i="3" s="1"/>
  <c r="Q2724" i="3" s="1"/>
  <c r="O2725" i="3"/>
  <c r="P2725" i="3" s="1"/>
  <c r="S2725" i="3" s="1"/>
  <c r="O2726" i="3"/>
  <c r="P2726" i="3" s="1"/>
  <c r="O2727" i="3"/>
  <c r="P2727" i="3" s="1"/>
  <c r="O2728" i="3"/>
  <c r="P2728" i="3" s="1"/>
  <c r="O2729" i="3"/>
  <c r="P2729" i="3" s="1"/>
  <c r="T1368" i="2" s="1"/>
  <c r="U1368" i="2" s="1"/>
  <c r="O2730" i="3"/>
  <c r="P2730" i="3" s="1"/>
  <c r="O2731" i="3"/>
  <c r="P2731" i="3" s="1"/>
  <c r="O2732" i="3"/>
  <c r="P2732" i="3" s="1"/>
  <c r="T1371" i="2" s="1"/>
  <c r="U1371" i="2" s="1"/>
  <c r="O2733" i="3"/>
  <c r="P2733" i="3" s="1"/>
  <c r="T1372" i="2" s="1"/>
  <c r="U1372" i="2" s="1"/>
  <c r="O2734" i="3"/>
  <c r="P2734" i="3" s="1"/>
  <c r="R2734" i="3" s="1"/>
  <c r="V1373" i="2" s="1"/>
  <c r="O2735" i="3"/>
  <c r="P2735" i="3" s="1"/>
  <c r="O2736" i="3"/>
  <c r="P2736" i="3" s="1"/>
  <c r="Q2736" i="3" s="1"/>
  <c r="O2737" i="3"/>
  <c r="P2737" i="3" s="1"/>
  <c r="R2737" i="3" s="1"/>
  <c r="O2738" i="3"/>
  <c r="P2738" i="3" s="1"/>
  <c r="T1376" i="2" s="1"/>
  <c r="U1376" i="2" s="1"/>
  <c r="O2739" i="3"/>
  <c r="P2739" i="3" s="1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 s="1"/>
  <c r="O2746" i="3"/>
  <c r="P2746" i="3" s="1"/>
  <c r="R2746" i="3" s="1"/>
  <c r="O2747" i="3"/>
  <c r="P2747" i="3" s="1"/>
  <c r="O2748" i="3"/>
  <c r="P2748" i="3" s="1"/>
  <c r="Q2748" i="3" s="1"/>
  <c r="O2749" i="3"/>
  <c r="P2749" i="3" s="1"/>
  <c r="O2750" i="3"/>
  <c r="P2750" i="3" s="1"/>
  <c r="O2751" i="3"/>
  <c r="P2751" i="3" s="1"/>
  <c r="O2752" i="3"/>
  <c r="S1377" i="2" s="1"/>
  <c r="O2753" i="3"/>
  <c r="S1378" i="2" s="1"/>
  <c r="O2754" i="3"/>
  <c r="O2755" i="3"/>
  <c r="O2756" i="3"/>
  <c r="O2757" i="3"/>
  <c r="O2758" i="3"/>
  <c r="O2759" i="3"/>
  <c r="S1384" i="2" s="1"/>
  <c r="O2760" i="3"/>
  <c r="O2761" i="3"/>
  <c r="S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S1144" i="2"/>
  <c r="X1144" i="2"/>
  <c r="Y1144" i="2"/>
  <c r="Z1144" i="2"/>
  <c r="AA1144" i="2"/>
  <c r="N1145" i="2"/>
  <c r="O1145" i="2"/>
  <c r="R1145" i="2" s="1"/>
  <c r="P1145" i="2"/>
  <c r="Q1145" i="2"/>
  <c r="X1145" i="2"/>
  <c r="Y1145" i="2"/>
  <c r="Z1145" i="2"/>
  <c r="AA1145" i="2"/>
  <c r="N1146" i="2"/>
  <c r="O1146" i="2"/>
  <c r="R1146" i="2" s="1"/>
  <c r="P1146" i="2"/>
  <c r="Q1146" i="2"/>
  <c r="X1146" i="2"/>
  <c r="Y1146" i="2"/>
  <c r="Z1146" i="2"/>
  <c r="AA1146" i="2"/>
  <c r="N1147" i="2"/>
  <c r="O1147" i="2"/>
  <c r="R1147" i="2" s="1"/>
  <c r="P1147" i="2"/>
  <c r="Q1147" i="2"/>
  <c r="X1147" i="2"/>
  <c r="Y1147" i="2"/>
  <c r="Z1147" i="2"/>
  <c r="AA1147" i="2"/>
  <c r="N1148" i="2"/>
  <c r="O1148" i="2"/>
  <c r="R1148" i="2" s="1"/>
  <c r="P1148" i="2"/>
  <c r="Q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X1150" i="2"/>
  <c r="Y1150" i="2"/>
  <c r="Z1150" i="2"/>
  <c r="AA1150" i="2"/>
  <c r="N1151" i="2"/>
  <c r="O1151" i="2"/>
  <c r="R1151" i="2" s="1"/>
  <c r="P1151" i="2"/>
  <c r="Q1151" i="2"/>
  <c r="X1151" i="2"/>
  <c r="Y1151" i="2"/>
  <c r="Z1151" i="2"/>
  <c r="AA1151" i="2"/>
  <c r="N1152" i="2"/>
  <c r="O1152" i="2"/>
  <c r="R1152" i="2" s="1"/>
  <c r="P1152" i="2"/>
  <c r="Q1152" i="2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S1154" i="2"/>
  <c r="X1154" i="2"/>
  <c r="Y1154" i="2"/>
  <c r="Z1154" i="2"/>
  <c r="AA1154" i="2"/>
  <c r="N1155" i="2"/>
  <c r="O1155" i="2"/>
  <c r="R1155" i="2" s="1"/>
  <c r="P1155" i="2"/>
  <c r="Q1155" i="2"/>
  <c r="X1155" i="2"/>
  <c r="Y1155" i="2"/>
  <c r="Z1155" i="2"/>
  <c r="AA1155" i="2"/>
  <c r="N1156" i="2"/>
  <c r="O1156" i="2"/>
  <c r="R1156" i="2" s="1"/>
  <c r="P1156" i="2"/>
  <c r="Q1156" i="2"/>
  <c r="X1156" i="2"/>
  <c r="Y1156" i="2"/>
  <c r="Z1156" i="2"/>
  <c r="AA1156" i="2"/>
  <c r="N1157" i="2"/>
  <c r="O1157" i="2"/>
  <c r="R1157" i="2" s="1"/>
  <c r="P1157" i="2"/>
  <c r="Q1157" i="2"/>
  <c r="X1157" i="2"/>
  <c r="Y1157" i="2"/>
  <c r="Z1157" i="2"/>
  <c r="AA1157" i="2"/>
  <c r="N1158" i="2"/>
  <c r="O1158" i="2"/>
  <c r="R1158" i="2" s="1"/>
  <c r="P1158" i="2"/>
  <c r="Q1158" i="2"/>
  <c r="X1158" i="2"/>
  <c r="Y1158" i="2"/>
  <c r="Z1158" i="2"/>
  <c r="AA1158" i="2"/>
  <c r="N1159" i="2"/>
  <c r="O1159" i="2"/>
  <c r="R1159" i="2" s="1"/>
  <c r="P1159" i="2"/>
  <c r="Q1159" i="2"/>
  <c r="X1159" i="2"/>
  <c r="Y1159" i="2"/>
  <c r="Z1159" i="2"/>
  <c r="AA1159" i="2"/>
  <c r="N1160" i="2"/>
  <c r="O1160" i="2"/>
  <c r="R1160" i="2" s="1"/>
  <c r="P1160" i="2"/>
  <c r="Q1160" i="2"/>
  <c r="X1160" i="2"/>
  <c r="Y1160" i="2"/>
  <c r="Z1160" i="2"/>
  <c r="AA1160" i="2"/>
  <c r="N1161" i="2"/>
  <c r="O1161" i="2"/>
  <c r="R1161" i="2" s="1"/>
  <c r="P1161" i="2"/>
  <c r="Q1161" i="2"/>
  <c r="X1161" i="2"/>
  <c r="Y1161" i="2"/>
  <c r="Z1161" i="2"/>
  <c r="AA1161" i="2"/>
  <c r="N1162" i="2"/>
  <c r="O1162" i="2"/>
  <c r="R1162" i="2" s="1"/>
  <c r="P1162" i="2"/>
  <c r="Q1162" i="2"/>
  <c r="S1162" i="2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X1164" i="2"/>
  <c r="Y1164" i="2"/>
  <c r="Z1164" i="2"/>
  <c r="AA1164" i="2"/>
  <c r="N1165" i="2"/>
  <c r="O1165" i="2"/>
  <c r="R1165" i="2" s="1"/>
  <c r="P1165" i="2"/>
  <c r="Q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X1166" i="2"/>
  <c r="Y1166" i="2"/>
  <c r="Z1166" i="2"/>
  <c r="AA1166" i="2"/>
  <c r="N1167" i="2"/>
  <c r="O1167" i="2"/>
  <c r="R1167" i="2" s="1"/>
  <c r="P1167" i="2"/>
  <c r="Q1167" i="2"/>
  <c r="S1167" i="2"/>
  <c r="X1167" i="2"/>
  <c r="Y1167" i="2"/>
  <c r="Z1167" i="2"/>
  <c r="AA1167" i="2"/>
  <c r="N1168" i="2"/>
  <c r="O1168" i="2"/>
  <c r="R1168" i="2" s="1"/>
  <c r="P1168" i="2"/>
  <c r="Q1168" i="2"/>
  <c r="X1168" i="2"/>
  <c r="Y1168" i="2"/>
  <c r="Z1168" i="2"/>
  <c r="AA1168" i="2"/>
  <c r="N1169" i="2"/>
  <c r="O1169" i="2"/>
  <c r="R1169" i="2" s="1"/>
  <c r="P1169" i="2"/>
  <c r="Q1169" i="2"/>
  <c r="X1169" i="2"/>
  <c r="Y1169" i="2"/>
  <c r="Z1169" i="2"/>
  <c r="AA1169" i="2"/>
  <c r="N1170" i="2"/>
  <c r="O1170" i="2"/>
  <c r="R1170" i="2" s="1"/>
  <c r="P1170" i="2"/>
  <c r="Q1170" i="2"/>
  <c r="X1170" i="2"/>
  <c r="Y1170" i="2"/>
  <c r="Z1170" i="2"/>
  <c r="AA1170" i="2"/>
  <c r="N1171" i="2"/>
  <c r="O1171" i="2"/>
  <c r="R1171" i="2" s="1"/>
  <c r="P1171" i="2"/>
  <c r="Q1171" i="2"/>
  <c r="X1171" i="2"/>
  <c r="Y1171" i="2"/>
  <c r="Z1171" i="2"/>
  <c r="AA1171" i="2"/>
  <c r="N1172" i="2"/>
  <c r="O1172" i="2"/>
  <c r="R1172" i="2" s="1"/>
  <c r="P1172" i="2"/>
  <c r="Q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X1174" i="2"/>
  <c r="Y1174" i="2"/>
  <c r="Z1174" i="2"/>
  <c r="AA1174" i="2"/>
  <c r="N1175" i="2"/>
  <c r="O1175" i="2"/>
  <c r="R1175" i="2" s="1"/>
  <c r="P1175" i="2"/>
  <c r="Q1175" i="2"/>
  <c r="X1175" i="2"/>
  <c r="Y1175" i="2"/>
  <c r="Z1175" i="2"/>
  <c r="AA1175" i="2"/>
  <c r="N1176" i="2"/>
  <c r="O1176" i="2"/>
  <c r="R1176" i="2" s="1"/>
  <c r="P1176" i="2"/>
  <c r="Q1176" i="2"/>
  <c r="X1176" i="2"/>
  <c r="Y1176" i="2"/>
  <c r="Z1176" i="2"/>
  <c r="AA1176" i="2"/>
  <c r="N1177" i="2"/>
  <c r="O1177" i="2"/>
  <c r="R1177" i="2" s="1"/>
  <c r="P1177" i="2"/>
  <c r="Q1177" i="2"/>
  <c r="T1177" i="2"/>
  <c r="U1177" i="2" s="1"/>
  <c r="X1177" i="2"/>
  <c r="Y1177" i="2"/>
  <c r="Z1177" i="2"/>
  <c r="AA1177" i="2"/>
  <c r="N1178" i="2"/>
  <c r="O1178" i="2"/>
  <c r="R1178" i="2" s="1"/>
  <c r="P1178" i="2"/>
  <c r="Q1178" i="2"/>
  <c r="X1178" i="2"/>
  <c r="Y1178" i="2"/>
  <c r="Z1178" i="2"/>
  <c r="AA1178" i="2"/>
  <c r="N1179" i="2"/>
  <c r="O1179" i="2"/>
  <c r="R1179" i="2" s="1"/>
  <c r="P1179" i="2"/>
  <c r="Q1179" i="2"/>
  <c r="X1179" i="2"/>
  <c r="Y1179" i="2"/>
  <c r="Z1179" i="2"/>
  <c r="AA1179" i="2"/>
  <c r="N1180" i="2"/>
  <c r="O1180" i="2"/>
  <c r="R1180" i="2" s="1"/>
  <c r="P1180" i="2"/>
  <c r="Q1180" i="2"/>
  <c r="X1180" i="2"/>
  <c r="Y1180" i="2"/>
  <c r="Z1180" i="2"/>
  <c r="AA1180" i="2"/>
  <c r="N1181" i="2"/>
  <c r="O1181" i="2"/>
  <c r="R1181" i="2" s="1"/>
  <c r="P1181" i="2"/>
  <c r="Q1181" i="2"/>
  <c r="X1181" i="2"/>
  <c r="Y1181" i="2"/>
  <c r="Z1181" i="2"/>
  <c r="AA1181" i="2"/>
  <c r="N1182" i="2"/>
  <c r="O1182" i="2"/>
  <c r="R1182" i="2" s="1"/>
  <c r="P1182" i="2"/>
  <c r="Q1182" i="2"/>
  <c r="X1182" i="2"/>
  <c r="Y1182" i="2"/>
  <c r="Z1182" i="2"/>
  <c r="AA1182" i="2"/>
  <c r="N1183" i="2"/>
  <c r="O1183" i="2"/>
  <c r="R1183" i="2" s="1"/>
  <c r="P1183" i="2"/>
  <c r="Q1183" i="2"/>
  <c r="X1183" i="2"/>
  <c r="Y1183" i="2"/>
  <c r="Z1183" i="2"/>
  <c r="AA1183" i="2"/>
  <c r="N1184" i="2"/>
  <c r="O1184" i="2"/>
  <c r="R1184" i="2" s="1"/>
  <c r="P1184" i="2"/>
  <c r="Q1184" i="2"/>
  <c r="X1184" i="2"/>
  <c r="Y1184" i="2"/>
  <c r="Z1184" i="2"/>
  <c r="AA1184" i="2"/>
  <c r="N1185" i="2"/>
  <c r="O1185" i="2"/>
  <c r="R1185" i="2" s="1"/>
  <c r="P1185" i="2"/>
  <c r="Q1185" i="2"/>
  <c r="X1185" i="2"/>
  <c r="Y1185" i="2"/>
  <c r="Z1185" i="2"/>
  <c r="AA1185" i="2"/>
  <c r="N1186" i="2"/>
  <c r="O1186" i="2"/>
  <c r="R1186" i="2" s="1"/>
  <c r="P1186" i="2"/>
  <c r="Q1186" i="2"/>
  <c r="X1186" i="2"/>
  <c r="Y1186" i="2"/>
  <c r="Z1186" i="2"/>
  <c r="AA1186" i="2"/>
  <c r="N1187" i="2"/>
  <c r="O1187" i="2"/>
  <c r="R1187" i="2" s="1"/>
  <c r="P1187" i="2"/>
  <c r="Q1187" i="2"/>
  <c r="X1187" i="2"/>
  <c r="Y1187" i="2"/>
  <c r="Z1187" i="2"/>
  <c r="AA1187" i="2"/>
  <c r="N1188" i="2"/>
  <c r="O1188" i="2"/>
  <c r="R1188" i="2" s="1"/>
  <c r="P1188" i="2"/>
  <c r="Q1188" i="2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S1190" i="2"/>
  <c r="X1190" i="2"/>
  <c r="Y1190" i="2"/>
  <c r="Z1190" i="2"/>
  <c r="AA1190" i="2"/>
  <c r="N1191" i="2"/>
  <c r="O1191" i="2"/>
  <c r="R1191" i="2" s="1"/>
  <c r="P1191" i="2"/>
  <c r="Q1191" i="2"/>
  <c r="X1191" i="2"/>
  <c r="Y1191" i="2"/>
  <c r="Z1191" i="2"/>
  <c r="AA1191" i="2"/>
  <c r="N1192" i="2"/>
  <c r="O1192" i="2"/>
  <c r="R1192" i="2" s="1"/>
  <c r="P1192" i="2"/>
  <c r="Q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W1194" i="2"/>
  <c r="X1194" i="2"/>
  <c r="Y1194" i="2"/>
  <c r="Z1194" i="2"/>
  <c r="AA1194" i="2"/>
  <c r="N1195" i="2"/>
  <c r="O1195" i="2"/>
  <c r="R1195" i="2" s="1"/>
  <c r="P1195" i="2"/>
  <c r="Q1195" i="2"/>
  <c r="S1195" i="2"/>
  <c r="X1195" i="2"/>
  <c r="Y1195" i="2"/>
  <c r="Z1195" i="2"/>
  <c r="AA1195" i="2"/>
  <c r="N1196" i="2"/>
  <c r="O1196" i="2"/>
  <c r="R1196" i="2" s="1"/>
  <c r="P1196" i="2"/>
  <c r="Q1196" i="2"/>
  <c r="X1196" i="2"/>
  <c r="Y1196" i="2"/>
  <c r="Z1196" i="2"/>
  <c r="AA1196" i="2"/>
  <c r="N1197" i="2"/>
  <c r="O1197" i="2"/>
  <c r="R1197" i="2" s="1"/>
  <c r="P1197" i="2"/>
  <c r="Q1197" i="2"/>
  <c r="X1197" i="2"/>
  <c r="Y1197" i="2"/>
  <c r="Z1197" i="2"/>
  <c r="AA1197" i="2"/>
  <c r="N1198" i="2"/>
  <c r="O1198" i="2"/>
  <c r="R1198" i="2" s="1"/>
  <c r="P1198" i="2"/>
  <c r="Q1198" i="2"/>
  <c r="X1198" i="2"/>
  <c r="Y1198" i="2"/>
  <c r="Z1198" i="2"/>
  <c r="AA1198" i="2"/>
  <c r="N1199" i="2"/>
  <c r="O1199" i="2"/>
  <c r="R1199" i="2" s="1"/>
  <c r="P1199" i="2"/>
  <c r="Q1199" i="2"/>
  <c r="X1199" i="2"/>
  <c r="Y1199" i="2"/>
  <c r="Z1199" i="2"/>
  <c r="AA1199" i="2"/>
  <c r="N1200" i="2"/>
  <c r="O1200" i="2"/>
  <c r="R1200" i="2" s="1"/>
  <c r="P1200" i="2"/>
  <c r="Q1200" i="2"/>
  <c r="X1200" i="2"/>
  <c r="Y1200" i="2"/>
  <c r="Z1200" i="2"/>
  <c r="AA1200" i="2"/>
  <c r="N1201" i="2"/>
  <c r="O1201" i="2"/>
  <c r="R1201" i="2" s="1"/>
  <c r="P1201" i="2"/>
  <c r="Q1201" i="2"/>
  <c r="X1201" i="2"/>
  <c r="Y1201" i="2"/>
  <c r="Z1201" i="2"/>
  <c r="AA1201" i="2"/>
  <c r="N1202" i="2"/>
  <c r="O1202" i="2"/>
  <c r="R1202" i="2" s="1"/>
  <c r="P1202" i="2"/>
  <c r="Q1202" i="2"/>
  <c r="X1202" i="2"/>
  <c r="Y1202" i="2"/>
  <c r="Z1202" i="2"/>
  <c r="AA1202" i="2"/>
  <c r="N1203" i="2"/>
  <c r="O1203" i="2"/>
  <c r="R1203" i="2" s="1"/>
  <c r="P1203" i="2"/>
  <c r="Q1203" i="2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R1205" i="2" s="1"/>
  <c r="P1205" i="2"/>
  <c r="Q1205" i="2"/>
  <c r="X1205" i="2"/>
  <c r="Y1205" i="2"/>
  <c r="Z1205" i="2"/>
  <c r="AA1205" i="2"/>
  <c r="N1206" i="2"/>
  <c r="O1206" i="2"/>
  <c r="R1206" i="2" s="1"/>
  <c r="P1206" i="2"/>
  <c r="Q1206" i="2"/>
  <c r="X1206" i="2"/>
  <c r="Y1206" i="2"/>
  <c r="Z1206" i="2"/>
  <c r="AA1206" i="2"/>
  <c r="N1207" i="2"/>
  <c r="O1207" i="2"/>
  <c r="R1207" i="2" s="1"/>
  <c r="P1207" i="2"/>
  <c r="Q1207" i="2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R1209" i="2" s="1"/>
  <c r="P1209" i="2"/>
  <c r="Q1209" i="2"/>
  <c r="X1209" i="2"/>
  <c r="Y1209" i="2"/>
  <c r="Z1209" i="2"/>
  <c r="AA1209" i="2"/>
  <c r="N1210" i="2"/>
  <c r="O1210" i="2"/>
  <c r="R1210" i="2" s="1"/>
  <c r="P1210" i="2"/>
  <c r="Q1210" i="2"/>
  <c r="S1210" i="2"/>
  <c r="X1210" i="2"/>
  <c r="Y1210" i="2"/>
  <c r="Z1210" i="2"/>
  <c r="AA1210" i="2"/>
  <c r="N1211" i="2"/>
  <c r="O1211" i="2"/>
  <c r="R1211" i="2" s="1"/>
  <c r="P1211" i="2"/>
  <c r="Q1211" i="2"/>
  <c r="X1211" i="2"/>
  <c r="Y1211" i="2"/>
  <c r="Z1211" i="2"/>
  <c r="AA1211" i="2"/>
  <c r="N1212" i="2"/>
  <c r="O1212" i="2"/>
  <c r="R1212" i="2" s="1"/>
  <c r="P1212" i="2"/>
  <c r="Q1212" i="2"/>
  <c r="X1212" i="2"/>
  <c r="Y1212" i="2"/>
  <c r="Z1212" i="2"/>
  <c r="AA1212" i="2"/>
  <c r="N1213" i="2"/>
  <c r="O1213" i="2"/>
  <c r="R1213" i="2" s="1"/>
  <c r="P1213" i="2"/>
  <c r="Q1213" i="2"/>
  <c r="X1213" i="2"/>
  <c r="Y1213" i="2"/>
  <c r="Z1213" i="2"/>
  <c r="AA1213" i="2"/>
  <c r="N1214" i="2"/>
  <c r="O1214" i="2"/>
  <c r="R1214" i="2" s="1"/>
  <c r="P1214" i="2"/>
  <c r="Q1214" i="2"/>
  <c r="W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S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X1218" i="2"/>
  <c r="Y1218" i="2"/>
  <c r="Z1218" i="2"/>
  <c r="AA1218" i="2"/>
  <c r="N1219" i="2"/>
  <c r="O1219" i="2"/>
  <c r="R1219" i="2" s="1"/>
  <c r="P1219" i="2"/>
  <c r="Q1219" i="2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X1222" i="2"/>
  <c r="Y1222" i="2"/>
  <c r="Z1222" i="2"/>
  <c r="AA1222" i="2"/>
  <c r="N1223" i="2"/>
  <c r="O1223" i="2"/>
  <c r="R1223" i="2" s="1"/>
  <c r="P1223" i="2"/>
  <c r="Q1223" i="2"/>
  <c r="X1223" i="2"/>
  <c r="Y1223" i="2"/>
  <c r="Z1223" i="2"/>
  <c r="AA1223" i="2"/>
  <c r="N1224" i="2"/>
  <c r="O1224" i="2"/>
  <c r="R1224" i="2" s="1"/>
  <c r="P1224" i="2"/>
  <c r="Q1224" i="2"/>
  <c r="X1224" i="2"/>
  <c r="Y1224" i="2"/>
  <c r="Z1224" i="2"/>
  <c r="AA1224" i="2"/>
  <c r="N1225" i="2"/>
  <c r="O1225" i="2"/>
  <c r="R1225" i="2" s="1"/>
  <c r="P1225" i="2"/>
  <c r="Q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T1227" i="2"/>
  <c r="U1227" i="2" s="1"/>
  <c r="X1227" i="2"/>
  <c r="Y1227" i="2"/>
  <c r="Z1227" i="2"/>
  <c r="AA1227" i="2"/>
  <c r="N1228" i="2"/>
  <c r="O1228" i="2"/>
  <c r="R1228" i="2" s="1"/>
  <c r="P1228" i="2"/>
  <c r="Q1228" i="2"/>
  <c r="X1228" i="2"/>
  <c r="Y1228" i="2"/>
  <c r="Z1228" i="2"/>
  <c r="AA1228" i="2"/>
  <c r="N1229" i="2"/>
  <c r="O1229" i="2"/>
  <c r="R1229" i="2" s="1"/>
  <c r="P1229" i="2"/>
  <c r="Q1229" i="2"/>
  <c r="X1229" i="2"/>
  <c r="Y1229" i="2"/>
  <c r="Z1229" i="2"/>
  <c r="AA1229" i="2"/>
  <c r="N1230" i="2"/>
  <c r="O1230" i="2"/>
  <c r="R1230" i="2" s="1"/>
  <c r="P1230" i="2"/>
  <c r="Q1230" i="2"/>
  <c r="S1230" i="2"/>
  <c r="X1230" i="2"/>
  <c r="Y1230" i="2"/>
  <c r="Z1230" i="2"/>
  <c r="AA1230" i="2"/>
  <c r="N1231" i="2"/>
  <c r="O1231" i="2"/>
  <c r="R1231" i="2" s="1"/>
  <c r="P1231" i="2"/>
  <c r="Q1231" i="2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X1233" i="2"/>
  <c r="Y1233" i="2"/>
  <c r="Z1233" i="2"/>
  <c r="AA1233" i="2"/>
  <c r="N1234" i="2"/>
  <c r="O1234" i="2"/>
  <c r="R1234" i="2" s="1"/>
  <c r="P1234" i="2"/>
  <c r="Q1234" i="2"/>
  <c r="T1234" i="2"/>
  <c r="U1234" i="2" s="1"/>
  <c r="X1234" i="2"/>
  <c r="Y1234" i="2"/>
  <c r="Z1234" i="2"/>
  <c r="AA1234" i="2"/>
  <c r="N1235" i="2"/>
  <c r="O1235" i="2"/>
  <c r="R1235" i="2" s="1"/>
  <c r="P1235" i="2"/>
  <c r="Q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R1239" i="2" s="1"/>
  <c r="P1239" i="2"/>
  <c r="Q1239" i="2"/>
  <c r="X1239" i="2"/>
  <c r="Y1239" i="2"/>
  <c r="Z1239" i="2"/>
  <c r="AA1239" i="2"/>
  <c r="N1240" i="2"/>
  <c r="O1240" i="2"/>
  <c r="R1240" i="2" s="1"/>
  <c r="P1240" i="2"/>
  <c r="Q1240" i="2"/>
  <c r="X1240" i="2"/>
  <c r="Y1240" i="2"/>
  <c r="Z1240" i="2"/>
  <c r="AA1240" i="2"/>
  <c r="N1241" i="2"/>
  <c r="O1241" i="2"/>
  <c r="R1241" i="2" s="1"/>
  <c r="P1241" i="2"/>
  <c r="Q1241" i="2"/>
  <c r="X1241" i="2"/>
  <c r="Y1241" i="2"/>
  <c r="Z1241" i="2"/>
  <c r="AA1241" i="2"/>
  <c r="N1242" i="2"/>
  <c r="O1242" i="2"/>
  <c r="R1242" i="2" s="1"/>
  <c r="P1242" i="2"/>
  <c r="Q1242" i="2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X1244" i="2"/>
  <c r="Y1244" i="2"/>
  <c r="Z1244" i="2"/>
  <c r="AA1244" i="2"/>
  <c r="N1245" i="2"/>
  <c r="O1245" i="2"/>
  <c r="R1245" i="2" s="1"/>
  <c r="P1245" i="2"/>
  <c r="Q1245" i="2"/>
  <c r="X1245" i="2"/>
  <c r="Y1245" i="2"/>
  <c r="Z1245" i="2"/>
  <c r="AA1245" i="2"/>
  <c r="N1246" i="2"/>
  <c r="O1246" i="2"/>
  <c r="R1246" i="2" s="1"/>
  <c r="P1246" i="2"/>
  <c r="Q1246" i="2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X1248" i="2"/>
  <c r="Y1248" i="2"/>
  <c r="Z1248" i="2"/>
  <c r="AA1248" i="2"/>
  <c r="N1249" i="2"/>
  <c r="O1249" i="2"/>
  <c r="R1249" i="2" s="1"/>
  <c r="P1249" i="2"/>
  <c r="Q1249" i="2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X1252" i="2"/>
  <c r="Y1252" i="2"/>
  <c r="Z1252" i="2"/>
  <c r="AA1252" i="2"/>
  <c r="N1253" i="2"/>
  <c r="O1253" i="2"/>
  <c r="R1253" i="2" s="1"/>
  <c r="P1253" i="2"/>
  <c r="Q1253" i="2"/>
  <c r="X1253" i="2"/>
  <c r="Y1253" i="2"/>
  <c r="Z1253" i="2"/>
  <c r="AA1253" i="2"/>
  <c r="N1254" i="2"/>
  <c r="O1254" i="2"/>
  <c r="R1254" i="2" s="1"/>
  <c r="P1254" i="2"/>
  <c r="Q1254" i="2"/>
  <c r="S1254" i="2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X1257" i="2"/>
  <c r="Y1257" i="2"/>
  <c r="Z1257" i="2"/>
  <c r="AA1257" i="2"/>
  <c r="N1258" i="2"/>
  <c r="O1258" i="2"/>
  <c r="R1258" i="2" s="1"/>
  <c r="P1258" i="2"/>
  <c r="Q1258" i="2"/>
  <c r="X1258" i="2"/>
  <c r="Y1258" i="2"/>
  <c r="Z1258" i="2"/>
  <c r="AA1258" i="2"/>
  <c r="N1259" i="2"/>
  <c r="O1259" i="2"/>
  <c r="R1259" i="2" s="1"/>
  <c r="P1259" i="2"/>
  <c r="Q1259" i="2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X1261" i="2"/>
  <c r="Y1261" i="2"/>
  <c r="Z1261" i="2"/>
  <c r="AA1261" i="2"/>
  <c r="N1262" i="2"/>
  <c r="O1262" i="2"/>
  <c r="R1262" i="2" s="1"/>
  <c r="P1262" i="2"/>
  <c r="Q1262" i="2"/>
  <c r="X1262" i="2"/>
  <c r="Y1262" i="2"/>
  <c r="Z1262" i="2"/>
  <c r="AA1262" i="2"/>
  <c r="N1263" i="2"/>
  <c r="O1263" i="2"/>
  <c r="R1263" i="2" s="1"/>
  <c r="P1263" i="2"/>
  <c r="Q1263" i="2"/>
  <c r="S1263" i="2"/>
  <c r="X1263" i="2"/>
  <c r="Y1263" i="2"/>
  <c r="Z1263" i="2"/>
  <c r="AA1263" i="2"/>
  <c r="N1264" i="2"/>
  <c r="O1264" i="2"/>
  <c r="R1264" i="2" s="1"/>
  <c r="P1264" i="2"/>
  <c r="Q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S1266" i="2"/>
  <c r="X1266" i="2"/>
  <c r="Y1266" i="2"/>
  <c r="Z1266" i="2"/>
  <c r="AA1266" i="2"/>
  <c r="N1267" i="2"/>
  <c r="O1267" i="2"/>
  <c r="R1267" i="2" s="1"/>
  <c r="P1267" i="2"/>
  <c r="Q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X1272" i="2"/>
  <c r="Y1272" i="2"/>
  <c r="Z1272" i="2"/>
  <c r="AA1272" i="2"/>
  <c r="N1273" i="2"/>
  <c r="O1273" i="2"/>
  <c r="R1273" i="2" s="1"/>
  <c r="P1273" i="2"/>
  <c r="Q1273" i="2"/>
  <c r="X1273" i="2"/>
  <c r="Y1273" i="2"/>
  <c r="Z1273" i="2"/>
  <c r="AA1273" i="2"/>
  <c r="N1274" i="2"/>
  <c r="O1274" i="2"/>
  <c r="R1274" i="2" s="1"/>
  <c r="P1274" i="2"/>
  <c r="Q1274" i="2"/>
  <c r="X1274" i="2"/>
  <c r="Y1274" i="2"/>
  <c r="Z1274" i="2"/>
  <c r="AA1274" i="2"/>
  <c r="N1275" i="2"/>
  <c r="O1275" i="2"/>
  <c r="R1275" i="2" s="1"/>
  <c r="P1275" i="2"/>
  <c r="Q1275" i="2"/>
  <c r="X1275" i="2"/>
  <c r="Y1275" i="2"/>
  <c r="Z1275" i="2"/>
  <c r="AA1275" i="2"/>
  <c r="N1276" i="2"/>
  <c r="O1276" i="2"/>
  <c r="R1276" i="2" s="1"/>
  <c r="P1276" i="2"/>
  <c r="Q1276" i="2"/>
  <c r="X1276" i="2"/>
  <c r="Y1276" i="2"/>
  <c r="Z1276" i="2"/>
  <c r="AA1276" i="2"/>
  <c r="N1277" i="2"/>
  <c r="O1277" i="2"/>
  <c r="R1277" i="2" s="1"/>
  <c r="P1277" i="2"/>
  <c r="Q1277" i="2"/>
  <c r="T1277" i="2"/>
  <c r="U1277" i="2" s="1"/>
  <c r="X1277" i="2"/>
  <c r="Y1277" i="2"/>
  <c r="Z1277" i="2"/>
  <c r="AA1277" i="2"/>
  <c r="N1278" i="2"/>
  <c r="O1278" i="2"/>
  <c r="R1278" i="2" s="1"/>
  <c r="P1278" i="2"/>
  <c r="Q1278" i="2"/>
  <c r="X1278" i="2"/>
  <c r="Y1278" i="2"/>
  <c r="Z1278" i="2"/>
  <c r="AA1278" i="2"/>
  <c r="N1279" i="2"/>
  <c r="O1279" i="2"/>
  <c r="R1279" i="2" s="1"/>
  <c r="P1279" i="2"/>
  <c r="Q1279" i="2"/>
  <c r="X1279" i="2"/>
  <c r="Y1279" i="2"/>
  <c r="Z1279" i="2"/>
  <c r="AA1279" i="2"/>
  <c r="N1280" i="2"/>
  <c r="O1280" i="2"/>
  <c r="R1280" i="2" s="1"/>
  <c r="P1280" i="2"/>
  <c r="Q1280" i="2"/>
  <c r="X1280" i="2"/>
  <c r="Y1280" i="2"/>
  <c r="Z1280" i="2"/>
  <c r="AA1280" i="2"/>
  <c r="N1281" i="2"/>
  <c r="O1281" i="2"/>
  <c r="R1281" i="2" s="1"/>
  <c r="P1281" i="2"/>
  <c r="Q1281" i="2"/>
  <c r="X1281" i="2"/>
  <c r="Y1281" i="2"/>
  <c r="Z1281" i="2"/>
  <c r="AA1281" i="2"/>
  <c r="N1282" i="2"/>
  <c r="O1282" i="2"/>
  <c r="R1282" i="2" s="1"/>
  <c r="P1282" i="2"/>
  <c r="Q1282" i="2"/>
  <c r="X1282" i="2"/>
  <c r="Y1282" i="2"/>
  <c r="Z1282" i="2"/>
  <c r="AA1282" i="2"/>
  <c r="N1283" i="2"/>
  <c r="O1283" i="2"/>
  <c r="R1283" i="2" s="1"/>
  <c r="P1283" i="2"/>
  <c r="Q1283" i="2"/>
  <c r="X1283" i="2"/>
  <c r="Y1283" i="2"/>
  <c r="Z1283" i="2"/>
  <c r="AA1283" i="2"/>
  <c r="N1284" i="2"/>
  <c r="O1284" i="2"/>
  <c r="R1284" i="2" s="1"/>
  <c r="P1284" i="2"/>
  <c r="Q1284" i="2"/>
  <c r="X1284" i="2"/>
  <c r="Y1284" i="2"/>
  <c r="Z1284" i="2"/>
  <c r="AA1284" i="2"/>
  <c r="N1285" i="2"/>
  <c r="O1285" i="2"/>
  <c r="R1285" i="2" s="1"/>
  <c r="P1285" i="2"/>
  <c r="Q1285" i="2"/>
  <c r="X1285" i="2"/>
  <c r="Y1285" i="2"/>
  <c r="Z1285" i="2"/>
  <c r="AA1285" i="2"/>
  <c r="N1286" i="2"/>
  <c r="O1286" i="2"/>
  <c r="R1286" i="2" s="1"/>
  <c r="P1286" i="2"/>
  <c r="Q1286" i="2"/>
  <c r="X1286" i="2"/>
  <c r="Y1286" i="2"/>
  <c r="Z1286" i="2"/>
  <c r="AA1286" i="2"/>
  <c r="N1287" i="2"/>
  <c r="O1287" i="2"/>
  <c r="R1287" i="2" s="1"/>
  <c r="P1287" i="2"/>
  <c r="Q1287" i="2"/>
  <c r="X1287" i="2"/>
  <c r="Y1287" i="2"/>
  <c r="Z1287" i="2"/>
  <c r="AA1287" i="2"/>
  <c r="N1288" i="2"/>
  <c r="O1288" i="2"/>
  <c r="R1288" i="2" s="1"/>
  <c r="P1288" i="2"/>
  <c r="Q1288" i="2"/>
  <c r="S1288" i="2"/>
  <c r="T1288" i="2"/>
  <c r="U1288" i="2" s="1"/>
  <c r="X1288" i="2"/>
  <c r="Y1288" i="2"/>
  <c r="Z1288" i="2"/>
  <c r="AA1288" i="2"/>
  <c r="N1289" i="2"/>
  <c r="O1289" i="2"/>
  <c r="R1289" i="2" s="1"/>
  <c r="P1289" i="2"/>
  <c r="Q1289" i="2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S1293" i="2"/>
  <c r="X1293" i="2"/>
  <c r="Y1293" i="2"/>
  <c r="Z1293" i="2"/>
  <c r="AA1293" i="2"/>
  <c r="N1294" i="2"/>
  <c r="O1294" i="2"/>
  <c r="R1294" i="2" s="1"/>
  <c r="P1294" i="2"/>
  <c r="Q1294" i="2"/>
  <c r="S1294" i="2"/>
  <c r="X1294" i="2"/>
  <c r="Y1294" i="2"/>
  <c r="Z1294" i="2"/>
  <c r="AA1294" i="2"/>
  <c r="N1295" i="2"/>
  <c r="O1295" i="2"/>
  <c r="R1295" i="2" s="1"/>
  <c r="P1295" i="2"/>
  <c r="Q1295" i="2"/>
  <c r="X1295" i="2"/>
  <c r="Y1295" i="2"/>
  <c r="Z1295" i="2"/>
  <c r="AA1295" i="2"/>
  <c r="N1296" i="2"/>
  <c r="O1296" i="2"/>
  <c r="R1296" i="2" s="1"/>
  <c r="P1296" i="2"/>
  <c r="Q1296" i="2"/>
  <c r="X1296" i="2"/>
  <c r="Y1296" i="2"/>
  <c r="Z1296" i="2"/>
  <c r="AA1296" i="2"/>
  <c r="N1297" i="2"/>
  <c r="O1297" i="2"/>
  <c r="R1297" i="2" s="1"/>
  <c r="P1297" i="2"/>
  <c r="Q1297" i="2"/>
  <c r="X1297" i="2"/>
  <c r="Y1297" i="2"/>
  <c r="Z1297" i="2"/>
  <c r="AA1297" i="2"/>
  <c r="N1298" i="2"/>
  <c r="O1298" i="2"/>
  <c r="R1298" i="2" s="1"/>
  <c r="P1298" i="2"/>
  <c r="Q1298" i="2"/>
  <c r="X1298" i="2"/>
  <c r="Y1298" i="2"/>
  <c r="Z1298" i="2"/>
  <c r="AA1298" i="2"/>
  <c r="N1299" i="2"/>
  <c r="O1299" i="2"/>
  <c r="R1299" i="2" s="1"/>
  <c r="P1299" i="2"/>
  <c r="Q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W1303" i="2"/>
  <c r="X1303" i="2"/>
  <c r="Y1303" i="2"/>
  <c r="Z1303" i="2"/>
  <c r="AA1303" i="2"/>
  <c r="N1304" i="2"/>
  <c r="O1304" i="2"/>
  <c r="R1304" i="2" s="1"/>
  <c r="P1304" i="2"/>
  <c r="Q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X1306" i="2"/>
  <c r="Y1306" i="2"/>
  <c r="Z1306" i="2"/>
  <c r="AA1306" i="2"/>
  <c r="N1307" i="2"/>
  <c r="O1307" i="2"/>
  <c r="R1307" i="2" s="1"/>
  <c r="P1307" i="2"/>
  <c r="Q1307" i="2"/>
  <c r="X1307" i="2"/>
  <c r="Y1307" i="2"/>
  <c r="Z1307" i="2"/>
  <c r="AA1307" i="2"/>
  <c r="N1308" i="2"/>
  <c r="O1308" i="2"/>
  <c r="R1308" i="2" s="1"/>
  <c r="P1308" i="2"/>
  <c r="Q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X1309" i="2"/>
  <c r="Y1309" i="2"/>
  <c r="Z1309" i="2"/>
  <c r="AA1309" i="2"/>
  <c r="N1310" i="2"/>
  <c r="O1310" i="2"/>
  <c r="R1310" i="2" s="1"/>
  <c r="P1310" i="2"/>
  <c r="Q1310" i="2"/>
  <c r="X1310" i="2"/>
  <c r="Y1310" i="2"/>
  <c r="Z1310" i="2"/>
  <c r="AA1310" i="2"/>
  <c r="N1311" i="2"/>
  <c r="O1311" i="2"/>
  <c r="R1311" i="2" s="1"/>
  <c r="P1311" i="2"/>
  <c r="Q1311" i="2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X1312" i="2"/>
  <c r="Y1312" i="2"/>
  <c r="Z1312" i="2"/>
  <c r="AA1312" i="2"/>
  <c r="N1313" i="2"/>
  <c r="O1313" i="2"/>
  <c r="R1313" i="2" s="1"/>
  <c r="P1313" i="2"/>
  <c r="Q1313" i="2"/>
  <c r="X1313" i="2"/>
  <c r="Y1313" i="2"/>
  <c r="Z1313" i="2"/>
  <c r="AA1313" i="2"/>
  <c r="N1314" i="2"/>
  <c r="O1314" i="2"/>
  <c r="R1314" i="2" s="1"/>
  <c r="P1314" i="2"/>
  <c r="Q1314" i="2"/>
  <c r="S1314" i="2"/>
  <c r="X1314" i="2"/>
  <c r="Y1314" i="2"/>
  <c r="Z1314" i="2"/>
  <c r="AA1314" i="2"/>
  <c r="N1315" i="2"/>
  <c r="O1315" i="2"/>
  <c r="R1315" i="2" s="1"/>
  <c r="P1315" i="2"/>
  <c r="Q1315" i="2"/>
  <c r="S1315" i="2"/>
  <c r="X1315" i="2"/>
  <c r="Y1315" i="2"/>
  <c r="Z1315" i="2"/>
  <c r="AA1315" i="2"/>
  <c r="N1316" i="2"/>
  <c r="O1316" i="2"/>
  <c r="R1316" i="2" s="1"/>
  <c r="P1316" i="2"/>
  <c r="Q1316" i="2"/>
  <c r="X1316" i="2"/>
  <c r="Y1316" i="2"/>
  <c r="Z1316" i="2"/>
  <c r="AA1316" i="2"/>
  <c r="N1317" i="2"/>
  <c r="O1317" i="2"/>
  <c r="R1317" i="2" s="1"/>
  <c r="P1317" i="2"/>
  <c r="Q1317" i="2"/>
  <c r="T1317" i="2"/>
  <c r="U1317" i="2" s="1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X1319" i="2"/>
  <c r="Y1319" i="2"/>
  <c r="Z1319" i="2"/>
  <c r="AA1319" i="2"/>
  <c r="N1320" i="2"/>
  <c r="O1320" i="2"/>
  <c r="R1320" i="2" s="1"/>
  <c r="P1320" i="2"/>
  <c r="Q1320" i="2"/>
  <c r="T1320" i="2"/>
  <c r="U1320" i="2" s="1"/>
  <c r="X1320" i="2"/>
  <c r="Y1320" i="2"/>
  <c r="Z1320" i="2"/>
  <c r="AA1320" i="2"/>
  <c r="N1321" i="2"/>
  <c r="O1321" i="2"/>
  <c r="R1321" i="2" s="1"/>
  <c r="P1321" i="2"/>
  <c r="Q1321" i="2"/>
  <c r="X1321" i="2"/>
  <c r="Y1321" i="2"/>
  <c r="Z1321" i="2"/>
  <c r="AA1321" i="2"/>
  <c r="N1322" i="2"/>
  <c r="O1322" i="2"/>
  <c r="R1322" i="2" s="1"/>
  <c r="P1322" i="2"/>
  <c r="Q1322" i="2"/>
  <c r="S1322" i="2"/>
  <c r="X1322" i="2"/>
  <c r="Y1322" i="2"/>
  <c r="Z1322" i="2"/>
  <c r="AA1322" i="2"/>
  <c r="N1323" i="2"/>
  <c r="O1323" i="2"/>
  <c r="R1323" i="2" s="1"/>
  <c r="P1323" i="2"/>
  <c r="Q1323" i="2"/>
  <c r="X1323" i="2"/>
  <c r="Y1323" i="2"/>
  <c r="Z1323" i="2"/>
  <c r="AA1323" i="2"/>
  <c r="N1324" i="2"/>
  <c r="O1324" i="2"/>
  <c r="R1324" i="2" s="1"/>
  <c r="P1324" i="2"/>
  <c r="Q1324" i="2"/>
  <c r="X1324" i="2"/>
  <c r="Y1324" i="2"/>
  <c r="Z1324" i="2"/>
  <c r="AA1324" i="2"/>
  <c r="N1325" i="2"/>
  <c r="O1325" i="2"/>
  <c r="R1325" i="2" s="1"/>
  <c r="P1325" i="2"/>
  <c r="Q1325" i="2"/>
  <c r="X1325" i="2"/>
  <c r="Y1325" i="2"/>
  <c r="Z1325" i="2"/>
  <c r="AA1325" i="2"/>
  <c r="N1326" i="2"/>
  <c r="O1326" i="2"/>
  <c r="R1326" i="2" s="1"/>
  <c r="P1326" i="2"/>
  <c r="Q1326" i="2"/>
  <c r="X1326" i="2"/>
  <c r="Y1326" i="2"/>
  <c r="Z1326" i="2"/>
  <c r="AA1326" i="2"/>
  <c r="N1327" i="2"/>
  <c r="O1327" i="2"/>
  <c r="R1327" i="2" s="1"/>
  <c r="P1327" i="2"/>
  <c r="Q1327" i="2"/>
  <c r="X1327" i="2"/>
  <c r="Y1327" i="2"/>
  <c r="Z1327" i="2"/>
  <c r="AA1327" i="2"/>
  <c r="N1328" i="2"/>
  <c r="O1328" i="2"/>
  <c r="R1328" i="2" s="1"/>
  <c r="P1328" i="2"/>
  <c r="Q1328" i="2"/>
  <c r="X1328" i="2"/>
  <c r="Y1328" i="2"/>
  <c r="Z1328" i="2"/>
  <c r="AA1328" i="2"/>
  <c r="N1329" i="2"/>
  <c r="O1329" i="2"/>
  <c r="R1329" i="2" s="1"/>
  <c r="P1329" i="2"/>
  <c r="Q1329" i="2"/>
  <c r="X1329" i="2"/>
  <c r="Y1329" i="2"/>
  <c r="Z1329" i="2"/>
  <c r="AA1329" i="2"/>
  <c r="N1330" i="2"/>
  <c r="O1330" i="2"/>
  <c r="R1330" i="2" s="1"/>
  <c r="P1330" i="2"/>
  <c r="Q1330" i="2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X1334" i="2"/>
  <c r="Y1334" i="2"/>
  <c r="Z1334" i="2"/>
  <c r="AA1334" i="2"/>
  <c r="N1335" i="2"/>
  <c r="O1335" i="2"/>
  <c r="R1335" i="2" s="1"/>
  <c r="P1335" i="2"/>
  <c r="Q1335" i="2"/>
  <c r="X1335" i="2"/>
  <c r="Y1335" i="2"/>
  <c r="Z1335" i="2"/>
  <c r="AA1335" i="2"/>
  <c r="N1336" i="2"/>
  <c r="O1336" i="2"/>
  <c r="R1336" i="2" s="1"/>
  <c r="P1336" i="2"/>
  <c r="Q1336" i="2"/>
  <c r="X1336" i="2"/>
  <c r="Y1336" i="2"/>
  <c r="Z1336" i="2"/>
  <c r="AA1336" i="2"/>
  <c r="N1337" i="2"/>
  <c r="O1337" i="2"/>
  <c r="R1337" i="2" s="1"/>
  <c r="P1337" i="2"/>
  <c r="Q1337" i="2"/>
  <c r="X1337" i="2"/>
  <c r="Y1337" i="2"/>
  <c r="Z1337" i="2"/>
  <c r="AA1337" i="2"/>
  <c r="N1338" i="2"/>
  <c r="O1338" i="2"/>
  <c r="R1338" i="2" s="1"/>
  <c r="P1338" i="2"/>
  <c r="Q1338" i="2"/>
  <c r="X1338" i="2"/>
  <c r="Y1338" i="2"/>
  <c r="Z1338" i="2"/>
  <c r="AA1338" i="2"/>
  <c r="N1339" i="2"/>
  <c r="O1339" i="2"/>
  <c r="R1339" i="2" s="1"/>
  <c r="P1339" i="2"/>
  <c r="Q1339" i="2"/>
  <c r="S1339" i="2"/>
  <c r="X1339" i="2"/>
  <c r="Y1339" i="2"/>
  <c r="Z1339" i="2"/>
  <c r="AA1339" i="2"/>
  <c r="N1340" i="2"/>
  <c r="O1340" i="2"/>
  <c r="R1340" i="2" s="1"/>
  <c r="P1340" i="2"/>
  <c r="Q1340" i="2"/>
  <c r="X1340" i="2"/>
  <c r="Y1340" i="2"/>
  <c r="Z1340" i="2"/>
  <c r="AA1340" i="2"/>
  <c r="N1341" i="2"/>
  <c r="O1341" i="2"/>
  <c r="R1341" i="2" s="1"/>
  <c r="P1341" i="2"/>
  <c r="Q1341" i="2"/>
  <c r="X1341" i="2"/>
  <c r="Y1341" i="2"/>
  <c r="Z1341" i="2"/>
  <c r="AA1341" i="2"/>
  <c r="N1342" i="2"/>
  <c r="O1342" i="2"/>
  <c r="R1342" i="2" s="1"/>
  <c r="P1342" i="2"/>
  <c r="Q1342" i="2"/>
  <c r="X1342" i="2"/>
  <c r="Y1342" i="2"/>
  <c r="Z1342" i="2"/>
  <c r="AA1342" i="2"/>
  <c r="N1343" i="2"/>
  <c r="O1343" i="2"/>
  <c r="R1343" i="2" s="1"/>
  <c r="P1343" i="2"/>
  <c r="Q1343" i="2"/>
  <c r="X1343" i="2"/>
  <c r="Y1343" i="2"/>
  <c r="Z1343" i="2"/>
  <c r="AA1343" i="2"/>
  <c r="N1344" i="2"/>
  <c r="O1344" i="2"/>
  <c r="R1344" i="2" s="1"/>
  <c r="P1344" i="2"/>
  <c r="Q1344" i="2"/>
  <c r="S1344" i="2"/>
  <c r="X1344" i="2"/>
  <c r="Y1344" i="2"/>
  <c r="Z1344" i="2"/>
  <c r="AA1344" i="2"/>
  <c r="N1345" i="2"/>
  <c r="O1345" i="2"/>
  <c r="R1345" i="2" s="1"/>
  <c r="P1345" i="2"/>
  <c r="Q1345" i="2"/>
  <c r="X1345" i="2"/>
  <c r="Y1345" i="2"/>
  <c r="Z1345" i="2"/>
  <c r="AA1345" i="2"/>
  <c r="N1346" i="2"/>
  <c r="O1346" i="2"/>
  <c r="R1346" i="2" s="1"/>
  <c r="P1346" i="2"/>
  <c r="Q1346" i="2"/>
  <c r="X1346" i="2"/>
  <c r="Y1346" i="2"/>
  <c r="Z1346" i="2"/>
  <c r="AA1346" i="2"/>
  <c r="N1347" i="2"/>
  <c r="O1347" i="2"/>
  <c r="R1347" i="2" s="1"/>
  <c r="P1347" i="2"/>
  <c r="Q1347" i="2"/>
  <c r="X1347" i="2"/>
  <c r="Y1347" i="2"/>
  <c r="Z1347" i="2"/>
  <c r="AA1347" i="2"/>
  <c r="N1348" i="2"/>
  <c r="O1348" i="2"/>
  <c r="R1348" i="2" s="1"/>
  <c r="P1348" i="2"/>
  <c r="Q1348" i="2"/>
  <c r="X1348" i="2"/>
  <c r="Y1348" i="2"/>
  <c r="Z1348" i="2"/>
  <c r="AA1348" i="2"/>
  <c r="N1349" i="2"/>
  <c r="O1349" i="2"/>
  <c r="R1349" i="2" s="1"/>
  <c r="P1349" i="2"/>
  <c r="Q1349" i="2"/>
  <c r="X1349" i="2"/>
  <c r="Y1349" i="2"/>
  <c r="Z1349" i="2"/>
  <c r="AA1349" i="2"/>
  <c r="N1350" i="2"/>
  <c r="O1350" i="2"/>
  <c r="R1350" i="2" s="1"/>
  <c r="P1350" i="2"/>
  <c r="Q1350" i="2"/>
  <c r="X1350" i="2"/>
  <c r="Y1350" i="2"/>
  <c r="Z1350" i="2"/>
  <c r="AA1350" i="2"/>
  <c r="N1351" i="2"/>
  <c r="O1351" i="2"/>
  <c r="R1351" i="2" s="1"/>
  <c r="P1351" i="2"/>
  <c r="Q1351" i="2"/>
  <c r="S1351" i="2"/>
  <c r="T1351" i="2"/>
  <c r="U1351" i="2" s="1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X1353" i="2"/>
  <c r="Y1353" i="2"/>
  <c r="Z1353" i="2"/>
  <c r="AA1353" i="2"/>
  <c r="N1354" i="2"/>
  <c r="O1354" i="2"/>
  <c r="R1354" i="2" s="1"/>
  <c r="P1354" i="2"/>
  <c r="Q1354" i="2"/>
  <c r="X1354" i="2"/>
  <c r="Y1354" i="2"/>
  <c r="Z1354" i="2"/>
  <c r="AA1354" i="2"/>
  <c r="N1355" i="2"/>
  <c r="O1355" i="2"/>
  <c r="R1355" i="2" s="1"/>
  <c r="P1355" i="2"/>
  <c r="Q1355" i="2"/>
  <c r="S1355" i="2"/>
  <c r="T1355" i="2"/>
  <c r="U1355" i="2" s="1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V1357" i="2"/>
  <c r="X1357" i="2"/>
  <c r="Y1357" i="2"/>
  <c r="Z1357" i="2"/>
  <c r="AA1357" i="2"/>
  <c r="N1358" i="2"/>
  <c r="O1358" i="2"/>
  <c r="R1358" i="2" s="1"/>
  <c r="P1358" i="2"/>
  <c r="Q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S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X1361" i="2"/>
  <c r="Y1361" i="2"/>
  <c r="Z1361" i="2"/>
  <c r="AA1361" i="2"/>
  <c r="N1362" i="2"/>
  <c r="O1362" i="2"/>
  <c r="R1362" i="2" s="1"/>
  <c r="P1362" i="2"/>
  <c r="Q1362" i="2"/>
  <c r="X1362" i="2"/>
  <c r="Y1362" i="2"/>
  <c r="Z1362" i="2"/>
  <c r="AA1362" i="2"/>
  <c r="N1363" i="2"/>
  <c r="O1363" i="2"/>
  <c r="R1363" i="2" s="1"/>
  <c r="P1363" i="2"/>
  <c r="Q1363" i="2"/>
  <c r="X1363" i="2"/>
  <c r="Y1363" i="2"/>
  <c r="Z1363" i="2"/>
  <c r="AA1363" i="2"/>
  <c r="N1364" i="2"/>
  <c r="O1364" i="2"/>
  <c r="R1364" i="2" s="1"/>
  <c r="P1364" i="2"/>
  <c r="Q1364" i="2"/>
  <c r="X1364" i="2"/>
  <c r="Y1364" i="2"/>
  <c r="Z1364" i="2"/>
  <c r="AA1364" i="2"/>
  <c r="N1365" i="2"/>
  <c r="O1365" i="2"/>
  <c r="R1365" i="2" s="1"/>
  <c r="P1365" i="2"/>
  <c r="Q1365" i="2"/>
  <c r="X1365" i="2"/>
  <c r="Y1365" i="2"/>
  <c r="Z1365" i="2"/>
  <c r="AA1365" i="2"/>
  <c r="N1366" i="2"/>
  <c r="O1366" i="2"/>
  <c r="R1366" i="2" s="1"/>
  <c r="P1366" i="2"/>
  <c r="Q1366" i="2"/>
  <c r="X1366" i="2"/>
  <c r="Y1366" i="2"/>
  <c r="Z1366" i="2"/>
  <c r="AA1366" i="2"/>
  <c r="N1367" i="2"/>
  <c r="O1367" i="2"/>
  <c r="R1367" i="2" s="1"/>
  <c r="P1367" i="2"/>
  <c r="Q1367" i="2"/>
  <c r="X1367" i="2"/>
  <c r="Y1367" i="2"/>
  <c r="Z1367" i="2"/>
  <c r="AA1367" i="2"/>
  <c r="N1368" i="2"/>
  <c r="O1368" i="2"/>
  <c r="R1368" i="2" s="1"/>
  <c r="P1368" i="2"/>
  <c r="Q1368" i="2"/>
  <c r="X1368" i="2"/>
  <c r="Y1368" i="2"/>
  <c r="Z1368" i="2"/>
  <c r="AA1368" i="2"/>
  <c r="N1369" i="2"/>
  <c r="O1369" i="2"/>
  <c r="R1369" i="2" s="1"/>
  <c r="P1369" i="2"/>
  <c r="Q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X1371" i="2"/>
  <c r="Y1371" i="2"/>
  <c r="Z1371" i="2"/>
  <c r="AA1371" i="2"/>
  <c r="N1372" i="2"/>
  <c r="O1372" i="2"/>
  <c r="R1372" i="2" s="1"/>
  <c r="P1372" i="2"/>
  <c r="Q1372" i="2"/>
  <c r="X1372" i="2"/>
  <c r="Y1372" i="2"/>
  <c r="Z1372" i="2"/>
  <c r="AA1372" i="2"/>
  <c r="N1373" i="2"/>
  <c r="O1373" i="2"/>
  <c r="R1373" i="2" s="1"/>
  <c r="P1373" i="2"/>
  <c r="Q1373" i="2"/>
  <c r="X1373" i="2"/>
  <c r="Y1373" i="2"/>
  <c r="Z1373" i="2"/>
  <c r="AA1373" i="2"/>
  <c r="N1374" i="2"/>
  <c r="O1374" i="2"/>
  <c r="R1374" i="2" s="1"/>
  <c r="P1374" i="2"/>
  <c r="Q1374" i="2"/>
  <c r="X1374" i="2"/>
  <c r="Y1374" i="2"/>
  <c r="Z1374" i="2"/>
  <c r="AA1374" i="2"/>
  <c r="N1375" i="2"/>
  <c r="O1375" i="2"/>
  <c r="R1375" i="2" s="1"/>
  <c r="P1375" i="2"/>
  <c r="Q1375" i="2"/>
  <c r="X1375" i="2"/>
  <c r="Y1375" i="2"/>
  <c r="Z1375" i="2"/>
  <c r="AA1375" i="2"/>
  <c r="N1376" i="2"/>
  <c r="O1376" i="2"/>
  <c r="R1376" i="2" s="1"/>
  <c r="P1376" i="2"/>
  <c r="Q1376" i="2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 s="1"/>
  <c r="Q2266" i="3" s="1"/>
  <c r="O2267" i="3"/>
  <c r="P2267" i="3" s="1"/>
  <c r="O2268" i="3"/>
  <c r="P2268" i="3" s="1"/>
  <c r="O2269" i="3"/>
  <c r="P2269" i="3" s="1"/>
  <c r="O2270" i="3"/>
  <c r="P2270" i="3" s="1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 s="1"/>
  <c r="Q2275" i="3" s="1"/>
  <c r="O2276" i="3"/>
  <c r="P2276" i="3" s="1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 s="1"/>
  <c r="S2239" i="3" s="1"/>
  <c r="O2240" i="3"/>
  <c r="P2240" i="3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 s="1"/>
  <c r="S2174" i="3" s="1"/>
  <c r="O2175" i="3"/>
  <c r="P2175" i="3" s="1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 s="1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T1100" i="2" s="1"/>
  <c r="U1100" i="2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O2206" i="3"/>
  <c r="P2206" i="3" s="1"/>
  <c r="S2206" i="3" s="1"/>
  <c r="O2207" i="3"/>
  <c r="S1109" i="2" s="1"/>
  <c r="O2208" i="3"/>
  <c r="S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X1056" i="2"/>
  <c r="Y1056" i="2"/>
  <c r="Z1056" i="2"/>
  <c r="AA1056" i="2"/>
  <c r="N1057" i="2"/>
  <c r="O1057" i="2"/>
  <c r="R1057" i="2" s="1"/>
  <c r="P1057" i="2"/>
  <c r="Q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X1069" i="2"/>
  <c r="Y1069" i="2"/>
  <c r="Z1069" i="2"/>
  <c r="AA1069" i="2"/>
  <c r="N1070" i="2"/>
  <c r="O1070" i="2"/>
  <c r="R1070" i="2" s="1"/>
  <c r="P1070" i="2"/>
  <c r="Q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T1107" i="2"/>
  <c r="U1107" i="2" s="1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Q700" i="2"/>
  <c r="P700" i="2"/>
  <c r="O700" i="2"/>
  <c r="R700" i="2" s="1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Q556" i="2"/>
  <c r="P556" i="2"/>
  <c r="O556" i="2"/>
  <c r="R556" i="2" s="1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Q429" i="2"/>
  <c r="P429" i="2"/>
  <c r="O429" i="2"/>
  <c r="R429" i="2" s="1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H37" i="8"/>
  <c r="AH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 s="1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O1950" i="3"/>
  <c r="P1950" i="3" s="1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G37" i="8"/>
  <c r="AG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D37" i="8"/>
  <c r="AE37" i="8"/>
  <c r="AF37" i="8"/>
  <c r="AD38" i="8"/>
  <c r="AE38" i="8"/>
  <c r="AF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R37" i="8"/>
  <c r="S37" i="8"/>
  <c r="T37" i="8"/>
  <c r="U37" i="8"/>
  <c r="V37" i="8"/>
  <c r="W37" i="8"/>
  <c r="X37" i="8"/>
  <c r="Y37" i="8"/>
  <c r="Z37" i="8"/>
  <c r="AA37" i="8"/>
  <c r="AB37" i="8"/>
  <c r="AC37" i="8"/>
  <c r="R38" i="8"/>
  <c r="S38" i="8"/>
  <c r="T38" i="8"/>
  <c r="U38" i="8"/>
  <c r="V38" i="8"/>
  <c r="W38" i="8"/>
  <c r="X38" i="8"/>
  <c r="Y38" i="8"/>
  <c r="Z38" i="8"/>
  <c r="AA38" i="8"/>
  <c r="AB38" i="8"/>
  <c r="AC38" i="8"/>
  <c r="Q38" i="8"/>
  <c r="Q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 s="1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M27" i="9" s="1"/>
  <c r="E27" i="9"/>
  <c r="L26" i="9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D201" i="9" s="1"/>
  <c r="C8" i="9"/>
  <c r="C7" i="9"/>
  <c r="C6" i="9"/>
  <c r="C5" i="9"/>
  <c r="O4" i="3"/>
  <c r="O3" i="3"/>
  <c r="O2" i="3"/>
  <c r="AJ39" i="8" l="1"/>
  <c r="F132" i="16"/>
  <c r="F148" i="16"/>
  <c r="F156" i="16"/>
  <c r="F125" i="16"/>
  <c r="F157" i="16"/>
  <c r="F158" i="16"/>
  <c r="F28" i="16"/>
  <c r="F60" i="16"/>
  <c r="F66" i="16"/>
  <c r="F130" i="16"/>
  <c r="Q4438" i="3"/>
  <c r="R4438" i="3"/>
  <c r="S4438" i="3"/>
  <c r="R4434" i="3"/>
  <c r="S4434" i="3"/>
  <c r="S4423" i="3"/>
  <c r="Q4423" i="3"/>
  <c r="R4423" i="3"/>
  <c r="Q4419" i="3"/>
  <c r="R4419" i="3"/>
  <c r="S4419" i="3"/>
  <c r="R4412" i="3"/>
  <c r="V2207" i="2" s="1"/>
  <c r="S4412" i="3"/>
  <c r="W2207" i="2" s="1"/>
  <c r="Q4412" i="3"/>
  <c r="Q4374" i="3"/>
  <c r="R4374" i="3"/>
  <c r="V2198" i="2" s="1"/>
  <c r="S4374" i="3"/>
  <c r="W2198" i="2" s="1"/>
  <c r="R4370" i="3"/>
  <c r="S4370" i="3"/>
  <c r="R4351" i="3"/>
  <c r="V2187" i="2" s="1"/>
  <c r="S4351" i="3"/>
  <c r="W2187" i="2" s="1"/>
  <c r="Q4351" i="3"/>
  <c r="S4332" i="3"/>
  <c r="W2172" i="2" s="1"/>
  <c r="Q4332" i="3"/>
  <c r="R4332" i="3"/>
  <c r="V2172" i="2" s="1"/>
  <c r="S4324" i="3"/>
  <c r="Q4324" i="3"/>
  <c r="R4324" i="3"/>
  <c r="Q4303" i="3"/>
  <c r="R4303" i="3"/>
  <c r="V2163" i="2" s="1"/>
  <c r="S4303" i="3"/>
  <c r="W2163" i="2" s="1"/>
  <c r="R4294" i="3"/>
  <c r="V2154" i="2" s="1"/>
  <c r="Q4294" i="3"/>
  <c r="S4294" i="3"/>
  <c r="W2154" i="2" s="1"/>
  <c r="R4290" i="3"/>
  <c r="V2150" i="2" s="1"/>
  <c r="Q4290" i="3"/>
  <c r="S4290" i="3"/>
  <c r="W2150" i="2" s="1"/>
  <c r="S4283" i="3"/>
  <c r="W2148" i="2" s="1"/>
  <c r="R4283" i="3"/>
  <c r="V2148" i="2" s="1"/>
  <c r="S4268" i="3"/>
  <c r="Q4268" i="3"/>
  <c r="R4268" i="3"/>
  <c r="R4262" i="3"/>
  <c r="V2142" i="2" s="1"/>
  <c r="Q4262" i="3"/>
  <c r="S4262" i="3"/>
  <c r="W2142" i="2" s="1"/>
  <c r="Q4248" i="3"/>
  <c r="R4248" i="3"/>
  <c r="S4248" i="3"/>
  <c r="S2207" i="2"/>
  <c r="S2163" i="2"/>
  <c r="Q4430" i="3"/>
  <c r="R4430" i="3"/>
  <c r="S4430" i="3"/>
  <c r="R4426" i="3"/>
  <c r="S4426" i="3"/>
  <c r="S4415" i="3"/>
  <c r="W2209" i="2" s="1"/>
  <c r="Q4415" i="3"/>
  <c r="R4415" i="3"/>
  <c r="V2209" i="2" s="1"/>
  <c r="Q4411" i="3"/>
  <c r="R4411" i="3"/>
  <c r="V2206" i="2" s="1"/>
  <c r="S4411" i="3"/>
  <c r="W2206" i="2" s="1"/>
  <c r="R4404" i="3"/>
  <c r="V2203" i="2" s="1"/>
  <c r="S4404" i="3"/>
  <c r="W2203" i="2" s="1"/>
  <c r="Q4404" i="3"/>
  <c r="R4369" i="3"/>
  <c r="V2196" i="2" s="1"/>
  <c r="Q4369" i="3"/>
  <c r="S4369" i="3"/>
  <c r="W2196" i="2" s="1"/>
  <c r="Q4362" i="3"/>
  <c r="R4362" i="3"/>
  <c r="V2189" i="2" s="1"/>
  <c r="S4362" i="3"/>
  <c r="W2189" i="2" s="1"/>
  <c r="Q4319" i="3"/>
  <c r="R4319" i="3"/>
  <c r="V2171" i="2" s="1"/>
  <c r="S4319" i="3"/>
  <c r="W2171" i="2" s="1"/>
  <c r="Q4302" i="3"/>
  <c r="R4302" i="3"/>
  <c r="V2162" i="2" s="1"/>
  <c r="S4302" i="3"/>
  <c r="W2162" i="2" s="1"/>
  <c r="S4293" i="3"/>
  <c r="W2153" i="2" s="1"/>
  <c r="Q4293" i="3"/>
  <c r="R4293" i="3"/>
  <c r="V2153" i="2" s="1"/>
  <c r="Q4287" i="3"/>
  <c r="R4287" i="3"/>
  <c r="V2149" i="2" s="1"/>
  <c r="R4258" i="3"/>
  <c r="V2139" i="2" s="1"/>
  <c r="Q4258" i="3"/>
  <c r="S4258" i="3"/>
  <c r="W2139" i="2" s="1"/>
  <c r="S4238" i="3"/>
  <c r="W2128" i="2" s="1"/>
  <c r="Q4238" i="3"/>
  <c r="R4238" i="3"/>
  <c r="V2128" i="2" s="1"/>
  <c r="Q4422" i="3"/>
  <c r="R4422" i="3"/>
  <c r="S4422" i="3"/>
  <c r="R4418" i="3"/>
  <c r="V2212" i="2" s="1"/>
  <c r="S4418" i="3"/>
  <c r="W2212" i="2" s="1"/>
  <c r="S4407" i="3"/>
  <c r="Q4407" i="3"/>
  <c r="R4407" i="3"/>
  <c r="Q4403" i="3"/>
  <c r="R4403" i="3"/>
  <c r="V2202" i="2" s="1"/>
  <c r="S4403" i="3"/>
  <c r="W2202" i="2" s="1"/>
  <c r="R4396" i="3"/>
  <c r="S4396" i="3"/>
  <c r="Q4396" i="3"/>
  <c r="S4365" i="3"/>
  <c r="W2192" i="2" s="1"/>
  <c r="Q4365" i="3"/>
  <c r="R4365" i="3"/>
  <c r="V2192" i="2" s="1"/>
  <c r="Q4358" i="3"/>
  <c r="S4358" i="3"/>
  <c r="R4358" i="3"/>
  <c r="R4354" i="3"/>
  <c r="S4354" i="3"/>
  <c r="R4335" i="3"/>
  <c r="S4335" i="3"/>
  <c r="Q4335" i="3"/>
  <c r="S4315" i="3"/>
  <c r="Q4315" i="3"/>
  <c r="R4315" i="3"/>
  <c r="S4301" i="3"/>
  <c r="W2161" i="2" s="1"/>
  <c r="R4301" i="3"/>
  <c r="V2161" i="2" s="1"/>
  <c r="Q4301" i="3"/>
  <c r="S4261" i="3"/>
  <c r="W2141" i="2" s="1"/>
  <c r="Q4261" i="3"/>
  <c r="R4261" i="3"/>
  <c r="V2141" i="2" s="1"/>
  <c r="S4253" i="3"/>
  <c r="W2134" i="2" s="1"/>
  <c r="R4253" i="3"/>
  <c r="V2134" i="2" s="1"/>
  <c r="Q4253" i="3"/>
  <c r="Q4247" i="3"/>
  <c r="R4247" i="3"/>
  <c r="S4247" i="3"/>
  <c r="Q4215" i="3"/>
  <c r="R4215" i="3"/>
  <c r="V2113" i="2" s="1"/>
  <c r="T2198" i="2"/>
  <c r="U2198" i="2" s="1"/>
  <c r="T2150" i="2"/>
  <c r="U2150" i="2" s="1"/>
  <c r="T2148" i="2"/>
  <c r="U2148" i="2" s="1"/>
  <c r="Q4414" i="3"/>
  <c r="R4414" i="3"/>
  <c r="S4414" i="3"/>
  <c r="R4410" i="3"/>
  <c r="V2205" i="2" s="1"/>
  <c r="S4410" i="3"/>
  <c r="W2205" i="2" s="1"/>
  <c r="S4399" i="3"/>
  <c r="Q4399" i="3"/>
  <c r="R4399" i="3"/>
  <c r="Q4395" i="3"/>
  <c r="R4395" i="3"/>
  <c r="S4395" i="3"/>
  <c r="R4388" i="3"/>
  <c r="S4388" i="3"/>
  <c r="Q4388" i="3"/>
  <c r="R4361" i="3"/>
  <c r="S4361" i="3"/>
  <c r="Q4357" i="3"/>
  <c r="R4357" i="3"/>
  <c r="S4357" i="3"/>
  <c r="R4353" i="3"/>
  <c r="Q4353" i="3"/>
  <c r="S4353" i="3"/>
  <c r="Q4346" i="3"/>
  <c r="R4346" i="3"/>
  <c r="V2184" i="2" s="1"/>
  <c r="S4346" i="3"/>
  <c r="W2184" i="2" s="1"/>
  <c r="S4297" i="3"/>
  <c r="W2157" i="2" s="1"/>
  <c r="Q4297" i="3"/>
  <c r="R4297" i="3"/>
  <c r="V2157" i="2" s="1"/>
  <c r="S4270" i="3"/>
  <c r="Q4270" i="3"/>
  <c r="R4270" i="3"/>
  <c r="S4260" i="3"/>
  <c r="Q4260" i="3"/>
  <c r="R4260" i="3"/>
  <c r="R4246" i="3"/>
  <c r="S4246" i="3"/>
  <c r="Q4246" i="3"/>
  <c r="R4214" i="3"/>
  <c r="V2112" i="2" s="1"/>
  <c r="S4214" i="3"/>
  <c r="W2112" i="2" s="1"/>
  <c r="Q4214" i="3"/>
  <c r="S4206" i="3"/>
  <c r="W2105" i="2" s="1"/>
  <c r="Q4206" i="3"/>
  <c r="R4206" i="3"/>
  <c r="V2105" i="2" s="1"/>
  <c r="S2083" i="2"/>
  <c r="P4158" i="3"/>
  <c r="T2187" i="2"/>
  <c r="U2187" i="2" s="1"/>
  <c r="Q4406" i="3"/>
  <c r="R4406" i="3"/>
  <c r="S4406" i="3"/>
  <c r="R4402" i="3"/>
  <c r="S4402" i="3"/>
  <c r="S4391" i="3"/>
  <c r="Q4391" i="3"/>
  <c r="R4391" i="3"/>
  <c r="Q4387" i="3"/>
  <c r="R4387" i="3"/>
  <c r="S4387" i="3"/>
  <c r="R4380" i="3"/>
  <c r="S4380" i="3"/>
  <c r="Q4380" i="3"/>
  <c r="S4364" i="3"/>
  <c r="W2191" i="2" s="1"/>
  <c r="Q4364" i="3"/>
  <c r="R4364" i="3"/>
  <c r="V2191" i="2" s="1"/>
  <c r="S4356" i="3"/>
  <c r="Q4356" i="3"/>
  <c r="R4356" i="3"/>
  <c r="S4349" i="3"/>
  <c r="Q4349" i="3"/>
  <c r="R4349" i="3"/>
  <c r="Q4342" i="3"/>
  <c r="S4342" i="3"/>
  <c r="W2180" i="2" s="1"/>
  <c r="R4342" i="3"/>
  <c r="V2180" i="2" s="1"/>
  <c r="R4338" i="3"/>
  <c r="V2176" i="2" s="1"/>
  <c r="S4338" i="3"/>
  <c r="W2176" i="2" s="1"/>
  <c r="Q4255" i="3"/>
  <c r="R4255" i="3"/>
  <c r="V2136" i="2" s="1"/>
  <c r="S4255" i="3"/>
  <c r="W2136" i="2" s="1"/>
  <c r="S2187" i="2"/>
  <c r="R4436" i="3"/>
  <c r="S4436" i="3"/>
  <c r="Q4436" i="3"/>
  <c r="Q4398" i="3"/>
  <c r="R4398" i="3"/>
  <c r="S4398" i="3"/>
  <c r="R4394" i="3"/>
  <c r="S4394" i="3"/>
  <c r="S4383" i="3"/>
  <c r="Q4383" i="3"/>
  <c r="R4383" i="3"/>
  <c r="Q4379" i="3"/>
  <c r="R4379" i="3"/>
  <c r="S4379" i="3"/>
  <c r="R4372" i="3"/>
  <c r="S4372" i="3"/>
  <c r="Q4372" i="3"/>
  <c r="R4345" i="3"/>
  <c r="V2183" i="2" s="1"/>
  <c r="S4345" i="3"/>
  <c r="W2183" i="2" s="1"/>
  <c r="Q4341" i="3"/>
  <c r="R4341" i="3"/>
  <c r="V2179" i="2" s="1"/>
  <c r="S4341" i="3"/>
  <c r="W2179" i="2" s="1"/>
  <c r="R4337" i="3"/>
  <c r="V2175" i="2" s="1"/>
  <c r="Q4337" i="3"/>
  <c r="S4337" i="3"/>
  <c r="W2175" i="2" s="1"/>
  <c r="Q4330" i="3"/>
  <c r="R4330" i="3"/>
  <c r="S4330" i="3"/>
  <c r="Q4296" i="3"/>
  <c r="R4296" i="3"/>
  <c r="V2156" i="2" s="1"/>
  <c r="S4296" i="3"/>
  <c r="W2156" i="2" s="1"/>
  <c r="S4285" i="3"/>
  <c r="R4285" i="3"/>
  <c r="Q4264" i="3"/>
  <c r="R4264" i="3"/>
  <c r="V2144" i="2" s="1"/>
  <c r="S4264" i="3"/>
  <c r="W2144" i="2" s="1"/>
  <c r="R4185" i="3"/>
  <c r="V2100" i="2" s="1"/>
  <c r="S4185" i="3"/>
  <c r="W2100" i="2" s="1"/>
  <c r="Q4185" i="3"/>
  <c r="T2142" i="2"/>
  <c r="U2142" i="2" s="1"/>
  <c r="Q4435" i="3"/>
  <c r="R4435" i="3"/>
  <c r="S4435" i="3"/>
  <c r="R4428" i="3"/>
  <c r="S4428" i="3"/>
  <c r="Q4428" i="3"/>
  <c r="Q4390" i="3"/>
  <c r="R4390" i="3"/>
  <c r="S4390" i="3"/>
  <c r="R4386" i="3"/>
  <c r="S4386" i="3"/>
  <c r="S4375" i="3"/>
  <c r="Q4375" i="3"/>
  <c r="R4375" i="3"/>
  <c r="Q4371" i="3"/>
  <c r="R4371" i="3"/>
  <c r="S4371" i="3"/>
  <c r="R4367" i="3"/>
  <c r="V2194" i="2" s="1"/>
  <c r="S4367" i="3"/>
  <c r="W2194" i="2" s="1"/>
  <c r="Q4367" i="3"/>
  <c r="S4348" i="3"/>
  <c r="W2186" i="2" s="1"/>
  <c r="Q4348" i="3"/>
  <c r="R4348" i="3"/>
  <c r="V2186" i="2" s="1"/>
  <c r="S4340" i="3"/>
  <c r="W2178" i="2" s="1"/>
  <c r="Q4340" i="3"/>
  <c r="R4340" i="3"/>
  <c r="V2178" i="2" s="1"/>
  <c r="S4333" i="3"/>
  <c r="W2173" i="2" s="1"/>
  <c r="Q4333" i="3"/>
  <c r="R4333" i="3"/>
  <c r="V2173" i="2" s="1"/>
  <c r="Q4326" i="3"/>
  <c r="S4326" i="3"/>
  <c r="R4326" i="3"/>
  <c r="R4322" i="3"/>
  <c r="Q4322" i="3"/>
  <c r="S4322" i="3"/>
  <c r="S4317" i="3"/>
  <c r="W2169" i="2" s="1"/>
  <c r="R4317" i="3"/>
  <c r="V2169" i="2" s="1"/>
  <c r="Q4317" i="3"/>
  <c r="Q4295" i="3"/>
  <c r="R4295" i="3"/>
  <c r="V2155" i="2" s="1"/>
  <c r="S4295" i="3"/>
  <c r="W2155" i="2" s="1"/>
  <c r="S4291" i="3"/>
  <c r="W2151" i="2" s="1"/>
  <c r="Q4291" i="3"/>
  <c r="R4291" i="3"/>
  <c r="V2151" i="2" s="1"/>
  <c r="S4272" i="3"/>
  <c r="Q4272" i="3"/>
  <c r="R4272" i="3"/>
  <c r="R4240" i="3"/>
  <c r="V2130" i="2" s="1"/>
  <c r="S4240" i="3"/>
  <c r="W2130" i="2" s="1"/>
  <c r="S4224" i="3"/>
  <c r="Q4224" i="3"/>
  <c r="R4224" i="3"/>
  <c r="T2172" i="2"/>
  <c r="U2172" i="2" s="1"/>
  <c r="Q4434" i="3"/>
  <c r="S4431" i="3"/>
  <c r="W2213" i="2" s="1"/>
  <c r="Q4431" i="3"/>
  <c r="R4431" i="3"/>
  <c r="V2213" i="2" s="1"/>
  <c r="Q4427" i="3"/>
  <c r="R4427" i="3"/>
  <c r="S4427" i="3"/>
  <c r="R4420" i="3"/>
  <c r="S4420" i="3"/>
  <c r="Q4420" i="3"/>
  <c r="Q4382" i="3"/>
  <c r="R4382" i="3"/>
  <c r="S4382" i="3"/>
  <c r="R4378" i="3"/>
  <c r="V2201" i="2" s="1"/>
  <c r="S4378" i="3"/>
  <c r="W2201" i="2" s="1"/>
  <c r="Q4370" i="3"/>
  <c r="R4329" i="3"/>
  <c r="S4329" i="3"/>
  <c r="Q4325" i="3"/>
  <c r="R4325" i="3"/>
  <c r="S4325" i="3"/>
  <c r="Q4304" i="3"/>
  <c r="R4304" i="3"/>
  <c r="V2164" i="2" s="1"/>
  <c r="S4304" i="3"/>
  <c r="W2164" i="2" s="1"/>
  <c r="S4299" i="3"/>
  <c r="W2159" i="2" s="1"/>
  <c r="R4299" i="3"/>
  <c r="V2159" i="2" s="1"/>
  <c r="Q4299" i="3"/>
  <c r="Q4283" i="3"/>
  <c r="Q4263" i="3"/>
  <c r="R4263" i="3"/>
  <c r="V2143" i="2" s="1"/>
  <c r="S4263" i="3"/>
  <c r="W2143" i="2" s="1"/>
  <c r="S4251" i="3"/>
  <c r="Q4251" i="3"/>
  <c r="R4251" i="3"/>
  <c r="R4242" i="3"/>
  <c r="S4242" i="3"/>
  <c r="Q4242" i="3"/>
  <c r="Q4232" i="3"/>
  <c r="R4232" i="3"/>
  <c r="V2126" i="2" s="1"/>
  <c r="S4232" i="3"/>
  <c r="W2126" i="2" s="1"/>
  <c r="Q4210" i="3"/>
  <c r="R4210" i="3"/>
  <c r="V2108" i="2" s="1"/>
  <c r="R4230" i="3"/>
  <c r="S4230" i="3"/>
  <c r="Q4216" i="3"/>
  <c r="R4216" i="3"/>
  <c r="V2114" i="2" s="1"/>
  <c r="Q4195" i="3"/>
  <c r="R4195" i="3"/>
  <c r="S4195" i="3"/>
  <c r="Q4183" i="3"/>
  <c r="S4183" i="3"/>
  <c r="W2098" i="2" s="1"/>
  <c r="Q4162" i="3"/>
  <c r="R4162" i="3"/>
  <c r="V2087" i="2" s="1"/>
  <c r="S4162" i="3"/>
  <c r="W2087" i="2" s="1"/>
  <c r="Q4143" i="3"/>
  <c r="R4143" i="3"/>
  <c r="V2076" i="2" s="1"/>
  <c r="S4143" i="3"/>
  <c r="W2076" i="2" s="1"/>
  <c r="T2076" i="2"/>
  <c r="U2076" i="2" s="1"/>
  <c r="S4213" i="3"/>
  <c r="W2111" i="2" s="1"/>
  <c r="R4213" i="3"/>
  <c r="V2111" i="2" s="1"/>
  <c r="Q4191" i="3"/>
  <c r="R4191" i="3"/>
  <c r="S4191" i="3"/>
  <c r="R4150" i="3"/>
  <c r="Q4150" i="3"/>
  <c r="S4150" i="3"/>
  <c r="T2087" i="2"/>
  <c r="U2087" i="2" s="1"/>
  <c r="S4366" i="3"/>
  <c r="W2193" i="2" s="1"/>
  <c r="S4350" i="3"/>
  <c r="S4334" i="3"/>
  <c r="R4312" i="3"/>
  <c r="V2168" i="2" s="1"/>
  <c r="Q4310" i="3"/>
  <c r="Q4308" i="3"/>
  <c r="Q4306" i="3"/>
  <c r="S4298" i="3"/>
  <c r="W2158" i="2" s="1"/>
  <c r="R4279" i="3"/>
  <c r="Q4277" i="3"/>
  <c r="Q4229" i="3"/>
  <c r="Q4219" i="3"/>
  <c r="Q4194" i="3"/>
  <c r="R4194" i="3"/>
  <c r="Q4166" i="3"/>
  <c r="R4166" i="3"/>
  <c r="S4166" i="3"/>
  <c r="S2087" i="2"/>
  <c r="Q4223" i="3"/>
  <c r="R4223" i="3"/>
  <c r="V2120" i="2" s="1"/>
  <c r="S4223" i="3"/>
  <c r="W2120" i="2" s="1"/>
  <c r="S4221" i="3"/>
  <c r="W2119" i="2" s="1"/>
  <c r="R4221" i="3"/>
  <c r="V2119" i="2" s="1"/>
  <c r="Q4193" i="3"/>
  <c r="R4193" i="3"/>
  <c r="S4193" i="3"/>
  <c r="R4173" i="3"/>
  <c r="V2091" i="2" s="1"/>
  <c r="S4173" i="3"/>
  <c r="W2091" i="2" s="1"/>
  <c r="R4157" i="3"/>
  <c r="V2082" i="2" s="1"/>
  <c r="S4157" i="3"/>
  <c r="W2082" i="2" s="1"/>
  <c r="S4433" i="3"/>
  <c r="S4425" i="3"/>
  <c r="S4417" i="3"/>
  <c r="W2211" i="2" s="1"/>
  <c r="S4409" i="3"/>
  <c r="W2204" i="2" s="1"/>
  <c r="S4401" i="3"/>
  <c r="S4393" i="3"/>
  <c r="S4385" i="3"/>
  <c r="S4377" i="3"/>
  <c r="W2200" i="2" s="1"/>
  <c r="S4360" i="3"/>
  <c r="S4344" i="3"/>
  <c r="W2182" i="2" s="1"/>
  <c r="S4328" i="3"/>
  <c r="S4313" i="3"/>
  <c r="S4307" i="3"/>
  <c r="S4288" i="3"/>
  <c r="S4286" i="3"/>
  <c r="S4284" i="3"/>
  <c r="Q4271" i="3"/>
  <c r="R4271" i="3"/>
  <c r="S4269" i="3"/>
  <c r="R4269" i="3"/>
  <c r="Q4239" i="3"/>
  <c r="R4239" i="3"/>
  <c r="V2129" i="2" s="1"/>
  <c r="S4239" i="3"/>
  <c r="W2129" i="2" s="1"/>
  <c r="S4237" i="3"/>
  <c r="W2127" i="2" s="1"/>
  <c r="R4237" i="3"/>
  <c r="V2127" i="2" s="1"/>
  <c r="Q4203" i="3"/>
  <c r="R4203" i="3"/>
  <c r="R4187" i="3"/>
  <c r="V2102" i="2" s="1"/>
  <c r="S4187" i="3"/>
  <c r="W2102" i="2" s="1"/>
  <c r="R4181" i="3"/>
  <c r="S4181" i="3"/>
  <c r="Q4181" i="3"/>
  <c r="R4165" i="3"/>
  <c r="V2090" i="2" s="1"/>
  <c r="S4165" i="3"/>
  <c r="W2090" i="2" s="1"/>
  <c r="S4160" i="3"/>
  <c r="W2085" i="2" s="1"/>
  <c r="Q4160" i="3"/>
  <c r="R4160" i="3"/>
  <c r="V2085" i="2" s="1"/>
  <c r="S4152" i="3"/>
  <c r="W2077" i="2" s="1"/>
  <c r="R4152" i="3"/>
  <c r="V2077" i="2" s="1"/>
  <c r="R4433" i="3"/>
  <c r="R4425" i="3"/>
  <c r="R4417" i="3"/>
  <c r="V2211" i="2" s="1"/>
  <c r="R4409" i="3"/>
  <c r="V2204" i="2" s="1"/>
  <c r="R4401" i="3"/>
  <c r="R4393" i="3"/>
  <c r="R4385" i="3"/>
  <c r="R4377" i="3"/>
  <c r="V2200" i="2" s="1"/>
  <c r="R4360" i="3"/>
  <c r="R4344" i="3"/>
  <c r="V2182" i="2" s="1"/>
  <c r="R4328" i="3"/>
  <c r="R4313" i="3"/>
  <c r="S4311" i="3"/>
  <c r="W2167" i="2" s="1"/>
  <c r="R4309" i="3"/>
  <c r="V2165" i="2" s="1"/>
  <c r="R4307" i="3"/>
  <c r="R4288" i="3"/>
  <c r="R4286" i="3"/>
  <c r="R4284" i="3"/>
  <c r="Q4282" i="3"/>
  <c r="S4280" i="3"/>
  <c r="W2146" i="2" s="1"/>
  <c r="S4278" i="3"/>
  <c r="R4276" i="3"/>
  <c r="S4274" i="3"/>
  <c r="R4228" i="3"/>
  <c r="V2123" i="2" s="1"/>
  <c r="S4226" i="3"/>
  <c r="W2121" i="2" s="1"/>
  <c r="S4222" i="3"/>
  <c r="R4200" i="3"/>
  <c r="R4189" i="3"/>
  <c r="V2103" i="2" s="1"/>
  <c r="S4189" i="3"/>
  <c r="W2103" i="2" s="1"/>
  <c r="Q4189" i="3"/>
  <c r="Q4154" i="3"/>
  <c r="R4154" i="3"/>
  <c r="V2079" i="2" s="1"/>
  <c r="S4154" i="3"/>
  <c r="W2079" i="2" s="1"/>
  <c r="R4311" i="3"/>
  <c r="V2167" i="2" s="1"/>
  <c r="Q4309" i="3"/>
  <c r="R4280" i="3"/>
  <c r="V2146" i="2" s="1"/>
  <c r="Q4278" i="3"/>
  <c r="Q4276" i="3"/>
  <c r="Q4274" i="3"/>
  <c r="S4266" i="3"/>
  <c r="W2145" i="2" s="1"/>
  <c r="R4244" i="3"/>
  <c r="Q4230" i="3"/>
  <c r="Q4228" i="3"/>
  <c r="Q4226" i="3"/>
  <c r="S4216" i="3"/>
  <c r="W2114" i="2" s="1"/>
  <c r="Q4202" i="3"/>
  <c r="R4202" i="3"/>
  <c r="Q4200" i="3"/>
  <c r="S4192" i="3"/>
  <c r="Q4192" i="3"/>
  <c r="Q4186" i="3"/>
  <c r="R4186" i="3"/>
  <c r="V2101" i="2" s="1"/>
  <c r="S4186" i="3"/>
  <c r="W2101" i="2" s="1"/>
  <c r="R4183" i="3"/>
  <c r="V2098" i="2" s="1"/>
  <c r="S4168" i="3"/>
  <c r="Q4168" i="3"/>
  <c r="R4168" i="3"/>
  <c r="R4184" i="3"/>
  <c r="V2099" i="2" s="1"/>
  <c r="R4159" i="3"/>
  <c r="V2084" i="2" s="1"/>
  <c r="S4151" i="3"/>
  <c r="R4149" i="3"/>
  <c r="S4149" i="3"/>
  <c r="R4147" i="3"/>
  <c r="R4205" i="3"/>
  <c r="V2104" i="2" s="1"/>
  <c r="S4205" i="3"/>
  <c r="W2104" i="2" s="1"/>
  <c r="Q4178" i="3"/>
  <c r="R4178" i="3"/>
  <c r="V2096" i="2" s="1"/>
  <c r="Q4146" i="3"/>
  <c r="R4146" i="3"/>
  <c r="S4146" i="3"/>
  <c r="R4141" i="3"/>
  <c r="S4141" i="3"/>
  <c r="R4197" i="3"/>
  <c r="S4197" i="3"/>
  <c r="Q4170" i="3"/>
  <c r="R4170" i="3"/>
  <c r="Q4140" i="3"/>
  <c r="R4140" i="3"/>
  <c r="S4140" i="3"/>
  <c r="R4142" i="3"/>
  <c r="V2075" i="2" s="1"/>
  <c r="R4068" i="3"/>
  <c r="Q4068" i="3"/>
  <c r="Q4053" i="3"/>
  <c r="T2034" i="2"/>
  <c r="U2034" i="2" s="1"/>
  <c r="Q3997" i="3"/>
  <c r="T2004" i="2"/>
  <c r="U2004" i="2" s="1"/>
  <c r="Q3629" i="3"/>
  <c r="S3629" i="3"/>
  <c r="R3629" i="3"/>
  <c r="R3708" i="3"/>
  <c r="S3708" i="3"/>
  <c r="R4012" i="3"/>
  <c r="Q4012" i="3"/>
  <c r="R3772" i="3"/>
  <c r="V1892" i="2" s="1"/>
  <c r="S3772" i="3"/>
  <c r="W1892" i="2" s="1"/>
  <c r="T1892" i="2"/>
  <c r="U1892" i="2" s="1"/>
  <c r="Q3772" i="3"/>
  <c r="S4072" i="3"/>
  <c r="W2042" i="2" s="1"/>
  <c r="R4072" i="3"/>
  <c r="V2042" i="2" s="1"/>
  <c r="Q4072" i="3"/>
  <c r="T2042" i="2"/>
  <c r="U2042" i="2" s="1"/>
  <c r="S4016" i="3"/>
  <c r="W2017" i="2" s="1"/>
  <c r="Q4016" i="3"/>
  <c r="R4016" i="3"/>
  <c r="V2017" i="2" s="1"/>
  <c r="T2017" i="2"/>
  <c r="U2017" i="2" s="1"/>
  <c r="R3941" i="3"/>
  <c r="Q3941" i="3"/>
  <c r="R3894" i="3"/>
  <c r="S3894" i="3"/>
  <c r="Q3894" i="3"/>
  <c r="R4004" i="3"/>
  <c r="Q4004" i="3"/>
  <c r="Q3989" i="3"/>
  <c r="T2002" i="2"/>
  <c r="U2002" i="2" s="1"/>
  <c r="S3984" i="3"/>
  <c r="W1997" i="2" s="1"/>
  <c r="Q3984" i="3"/>
  <c r="R3984" i="3"/>
  <c r="V1997" i="2" s="1"/>
  <c r="T1997" i="2"/>
  <c r="U1997" i="2" s="1"/>
  <c r="S3933" i="3"/>
  <c r="R3933" i="3"/>
  <c r="Q3933" i="3"/>
  <c r="Q3861" i="3"/>
  <c r="R3861" i="3"/>
  <c r="S3861" i="3"/>
  <c r="S4008" i="3"/>
  <c r="W2012" i="2" s="1"/>
  <c r="R4008" i="3"/>
  <c r="V2012" i="2" s="1"/>
  <c r="T2012" i="2"/>
  <c r="U2012" i="2" s="1"/>
  <c r="Q4008" i="3"/>
  <c r="Q4123" i="3"/>
  <c r="R4123" i="3"/>
  <c r="S4123" i="3"/>
  <c r="Q3505" i="3"/>
  <c r="R3505" i="3"/>
  <c r="S3505" i="3"/>
  <c r="P3360" i="3"/>
  <c r="S1687" i="2"/>
  <c r="S1330" i="2"/>
  <c r="T1279" i="2"/>
  <c r="U1279" i="2" s="1"/>
  <c r="S1218" i="2"/>
  <c r="S2748" i="3"/>
  <c r="S1461" i="2"/>
  <c r="S1419" i="2"/>
  <c r="T1556" i="2"/>
  <c r="U1556" i="2" s="1"/>
  <c r="S1522" i="2"/>
  <c r="S2066" i="2"/>
  <c r="P4122" i="3"/>
  <c r="T2070" i="2" s="1"/>
  <c r="U2070" i="2" s="1"/>
  <c r="S2070" i="2"/>
  <c r="S4104" i="3"/>
  <c r="Q4104" i="3"/>
  <c r="Q4088" i="3"/>
  <c r="S4079" i="3"/>
  <c r="W2047" i="2" s="1"/>
  <c r="Q4079" i="3"/>
  <c r="R4079" i="3"/>
  <c r="V2047" i="2" s="1"/>
  <c r="R4020" i="3"/>
  <c r="Q4020" i="3"/>
  <c r="Q4000" i="3"/>
  <c r="Q3996" i="3"/>
  <c r="S3992" i="3"/>
  <c r="Q3992" i="3"/>
  <c r="Q3987" i="3"/>
  <c r="R3987" i="3"/>
  <c r="V2000" i="2" s="1"/>
  <c r="S3987" i="3"/>
  <c r="W2000" i="2" s="1"/>
  <c r="Q3880" i="3"/>
  <c r="S3880" i="3"/>
  <c r="W1945" i="2" s="1"/>
  <c r="S3829" i="3"/>
  <c r="W1918" i="2" s="1"/>
  <c r="Q3829" i="3"/>
  <c r="R3829" i="3"/>
  <c r="V1918" i="2" s="1"/>
  <c r="Q3788" i="3"/>
  <c r="Q3696" i="3"/>
  <c r="R3696" i="3"/>
  <c r="S3696" i="3"/>
  <c r="Q3685" i="3"/>
  <c r="S3685" i="3"/>
  <c r="W1849" i="2" s="1"/>
  <c r="R3685" i="3"/>
  <c r="V1849" i="2" s="1"/>
  <c r="R3555" i="3"/>
  <c r="S3555" i="3"/>
  <c r="Q3555" i="3"/>
  <c r="R3216" i="3"/>
  <c r="V1612" i="2" s="1"/>
  <c r="T1612" i="2"/>
  <c r="U1612" i="2" s="1"/>
  <c r="P3200" i="3"/>
  <c r="S1609" i="2"/>
  <c r="R4136" i="3"/>
  <c r="S4136" i="3"/>
  <c r="S3949" i="3"/>
  <c r="W1979" i="2" s="1"/>
  <c r="R3949" i="3"/>
  <c r="V1979" i="2" s="1"/>
  <c r="Q3924" i="3"/>
  <c r="R3924" i="3"/>
  <c r="V1969" i="2" s="1"/>
  <c r="S3924" i="3"/>
  <c r="W1969" i="2" s="1"/>
  <c r="R3634" i="3"/>
  <c r="V1820" i="2" s="1"/>
  <c r="S3634" i="3"/>
  <c r="W1820" i="2" s="1"/>
  <c r="S1309" i="2"/>
  <c r="S1279" i="2"/>
  <c r="T1159" i="2"/>
  <c r="U1159" i="2" s="1"/>
  <c r="R2503" i="3"/>
  <c r="V1254" i="2" s="1"/>
  <c r="Q2925" i="3"/>
  <c r="S1556" i="2"/>
  <c r="S1543" i="2"/>
  <c r="T1993" i="2"/>
  <c r="U1993" i="2" s="1"/>
  <c r="Q4131" i="3"/>
  <c r="S4131" i="3"/>
  <c r="R4098" i="3"/>
  <c r="Q4036" i="3"/>
  <c r="Q3957" i="3"/>
  <c r="S3892" i="3"/>
  <c r="Q3892" i="3"/>
  <c r="R3892" i="3"/>
  <c r="R3871" i="3"/>
  <c r="Q3871" i="3"/>
  <c r="S3865" i="3"/>
  <c r="Q3865" i="3"/>
  <c r="R3865" i="3"/>
  <c r="S3850" i="3"/>
  <c r="R3850" i="3"/>
  <c r="Q3780" i="3"/>
  <c r="R3780" i="3"/>
  <c r="Q3746" i="3"/>
  <c r="R3746" i="3"/>
  <c r="V1881" i="2" s="1"/>
  <c r="S3746" i="3"/>
  <c r="W1881" i="2" s="1"/>
  <c r="S3700" i="3"/>
  <c r="Q3700" i="3"/>
  <c r="R3700" i="3"/>
  <c r="Q3584" i="3"/>
  <c r="R3584" i="3"/>
  <c r="R3573" i="3"/>
  <c r="S3573" i="3"/>
  <c r="Q3573" i="3"/>
  <c r="Q3570" i="3"/>
  <c r="R3570" i="3"/>
  <c r="V1794" i="2" s="1"/>
  <c r="Q3559" i="3"/>
  <c r="T1787" i="2"/>
  <c r="U1787" i="2" s="1"/>
  <c r="R3443" i="3"/>
  <c r="Q3443" i="3"/>
  <c r="S3443" i="3"/>
  <c r="S3391" i="3"/>
  <c r="R3391" i="3"/>
  <c r="Q3391" i="3"/>
  <c r="Q3228" i="3"/>
  <c r="S3228" i="3"/>
  <c r="P3222" i="3"/>
  <c r="T1618" i="2" s="1"/>
  <c r="U1618" i="2" s="1"/>
  <c r="S1618" i="2"/>
  <c r="S3785" i="3"/>
  <c r="R3785" i="3"/>
  <c r="Q3671" i="3"/>
  <c r="S3671" i="3"/>
  <c r="W1844" i="2" s="1"/>
  <c r="Q3644" i="3"/>
  <c r="R3644" i="3"/>
  <c r="S3423" i="3"/>
  <c r="W1717" i="2" s="1"/>
  <c r="Q3423" i="3"/>
  <c r="R3423" i="3"/>
  <c r="V1717" i="2" s="1"/>
  <c r="S1158" i="2"/>
  <c r="S1575" i="2"/>
  <c r="S1542" i="2"/>
  <c r="S1519" i="2"/>
  <c r="S2053" i="2"/>
  <c r="T1942" i="2"/>
  <c r="U1942" i="2" s="1"/>
  <c r="T1854" i="2"/>
  <c r="U1854" i="2" s="1"/>
  <c r="S1844" i="2"/>
  <c r="T1717" i="2"/>
  <c r="U1717" i="2" s="1"/>
  <c r="R4052" i="3"/>
  <c r="Q4052" i="3"/>
  <c r="S4048" i="3"/>
  <c r="W2032" i="2" s="1"/>
  <c r="Q4048" i="3"/>
  <c r="R4048" i="3"/>
  <c r="V2032" i="2" s="1"/>
  <c r="S4040" i="3"/>
  <c r="W2024" i="2" s="1"/>
  <c r="R4040" i="3"/>
  <c r="V2024" i="2" s="1"/>
  <c r="S4024" i="3"/>
  <c r="Q4024" i="3"/>
  <c r="Q4019" i="3"/>
  <c r="R4019" i="3"/>
  <c r="S4019" i="3"/>
  <c r="S3905" i="3"/>
  <c r="W1954" i="2" s="1"/>
  <c r="Q3905" i="3"/>
  <c r="R3905" i="3"/>
  <c r="V1954" i="2" s="1"/>
  <c r="Q3885" i="3"/>
  <c r="R3885" i="3"/>
  <c r="V1950" i="2" s="1"/>
  <c r="S3885" i="3"/>
  <c r="W1950" i="2" s="1"/>
  <c r="R3882" i="3"/>
  <c r="V1947" i="2" s="1"/>
  <c r="S3882" i="3"/>
  <c r="W1947" i="2" s="1"/>
  <c r="S3855" i="3"/>
  <c r="R3855" i="3"/>
  <c r="S3762" i="3"/>
  <c r="W1888" i="2" s="1"/>
  <c r="R3762" i="3"/>
  <c r="V1888" i="2" s="1"/>
  <c r="Q3661" i="3"/>
  <c r="S3661" i="3"/>
  <c r="R3661" i="3"/>
  <c r="R3647" i="3"/>
  <c r="Q3647" i="3"/>
  <c r="R3605" i="3"/>
  <c r="S3605" i="3"/>
  <c r="Q3416" i="3"/>
  <c r="S3416" i="3"/>
  <c r="W1710" i="2" s="1"/>
  <c r="R3416" i="3"/>
  <c r="V1710" i="2" s="1"/>
  <c r="Q3371" i="3"/>
  <c r="T1690" i="2"/>
  <c r="U1690" i="2" s="1"/>
  <c r="R3371" i="3"/>
  <c r="V1690" i="2" s="1"/>
  <c r="Q3352" i="3"/>
  <c r="R3352" i="3"/>
  <c r="S3352" i="3"/>
  <c r="Q3262" i="3"/>
  <c r="S3262" i="3"/>
  <c r="R3262" i="3"/>
  <c r="R3221" i="3"/>
  <c r="V1617" i="2" s="1"/>
  <c r="T1617" i="2"/>
  <c r="U1617" i="2" s="1"/>
  <c r="Q3221" i="3"/>
  <c r="Q3180" i="3"/>
  <c r="S3180" i="3"/>
  <c r="W1599" i="2" s="1"/>
  <c r="T1599" i="2"/>
  <c r="U1599" i="2" s="1"/>
  <c r="S1174" i="2"/>
  <c r="T1434" i="2"/>
  <c r="U1434" i="2" s="1"/>
  <c r="T1397" i="2"/>
  <c r="U1397" i="2" s="1"/>
  <c r="S1574" i="2"/>
  <c r="T1562" i="2"/>
  <c r="U1562" i="2" s="1"/>
  <c r="T1555" i="2"/>
  <c r="U1555" i="2" s="1"/>
  <c r="S3097" i="3"/>
  <c r="W1556" i="2" s="1"/>
  <c r="S2004" i="2"/>
  <c r="T1965" i="2"/>
  <c r="U1965" i="2" s="1"/>
  <c r="S1927" i="2"/>
  <c r="S1899" i="2"/>
  <c r="S1717" i="2"/>
  <c r="S4111" i="3"/>
  <c r="W2059" i="2" s="1"/>
  <c r="Q4111" i="3"/>
  <c r="R4077" i="3"/>
  <c r="Q4077" i="3"/>
  <c r="R3917" i="3"/>
  <c r="V1962" i="2" s="1"/>
  <c r="Q3917" i="3"/>
  <c r="Q3874" i="3"/>
  <c r="R3874" i="3"/>
  <c r="V1939" i="2" s="1"/>
  <c r="S3874" i="3"/>
  <c r="W1939" i="2" s="1"/>
  <c r="R3837" i="3"/>
  <c r="V1926" i="2" s="1"/>
  <c r="S3837" i="3"/>
  <c r="W1926" i="2" s="1"/>
  <c r="Q3810" i="3"/>
  <c r="S3810" i="3"/>
  <c r="Q3805" i="3"/>
  <c r="R3805" i="3"/>
  <c r="S3805" i="3"/>
  <c r="Q3783" i="3"/>
  <c r="R3783" i="3"/>
  <c r="S3783" i="3"/>
  <c r="R3754" i="3"/>
  <c r="V1883" i="2" s="1"/>
  <c r="Q3754" i="3"/>
  <c r="S3754" i="3"/>
  <c r="W1883" i="2" s="1"/>
  <c r="Q3744" i="3"/>
  <c r="S3744" i="3"/>
  <c r="W1879" i="2" s="1"/>
  <c r="Q3614" i="3"/>
  <c r="R3614" i="3"/>
  <c r="R3587" i="3"/>
  <c r="S3587" i="3"/>
  <c r="P3458" i="3"/>
  <c r="S1734" i="2"/>
  <c r="Q3442" i="3"/>
  <c r="R3442" i="3"/>
  <c r="S3442" i="3"/>
  <c r="Q3267" i="3"/>
  <c r="S3267" i="3"/>
  <c r="W1635" i="2" s="1"/>
  <c r="S1198" i="2"/>
  <c r="T1167" i="2"/>
  <c r="U1167" i="2" s="1"/>
  <c r="T1152" i="2"/>
  <c r="U1152" i="2" s="1"/>
  <c r="S1486" i="2"/>
  <c r="S1434" i="2"/>
  <c r="T1394" i="2"/>
  <c r="U1394" i="2" s="1"/>
  <c r="P3009" i="3"/>
  <c r="S1562" i="2"/>
  <c r="R3097" i="3"/>
  <c r="V1556" i="2" s="1"/>
  <c r="S3049" i="3"/>
  <c r="T1979" i="2"/>
  <c r="U1979" i="2" s="1"/>
  <c r="S1965" i="2"/>
  <c r="P4125" i="3"/>
  <c r="S2072" i="2"/>
  <c r="R4110" i="3"/>
  <c r="V2058" i="2" s="1"/>
  <c r="Q4064" i="3"/>
  <c r="Q4060" i="3"/>
  <c r="S4056" i="3"/>
  <c r="W2037" i="2" s="1"/>
  <c r="Q4056" i="3"/>
  <c r="Q4051" i="3"/>
  <c r="R4051" i="3"/>
  <c r="S4051" i="3"/>
  <c r="Q3972" i="3"/>
  <c r="R3972" i="3"/>
  <c r="Q3925" i="3"/>
  <c r="Q3869" i="3"/>
  <c r="R3869" i="3"/>
  <c r="S3869" i="3"/>
  <c r="Q3845" i="3"/>
  <c r="R3845" i="3"/>
  <c r="S3845" i="3"/>
  <c r="R3773" i="3"/>
  <c r="V1893" i="2" s="1"/>
  <c r="Q3773" i="3"/>
  <c r="S3773" i="3"/>
  <c r="W1893" i="2" s="1"/>
  <c r="R3693" i="3"/>
  <c r="S3693" i="3"/>
  <c r="Q3693" i="3"/>
  <c r="S3625" i="3"/>
  <c r="Q3625" i="3"/>
  <c r="R3625" i="3"/>
  <c r="R3395" i="3"/>
  <c r="S3395" i="3"/>
  <c r="Q3395" i="3"/>
  <c r="S1364" i="2"/>
  <c r="S1425" i="2"/>
  <c r="S1394" i="2"/>
  <c r="S1535" i="2"/>
  <c r="T2055" i="2"/>
  <c r="U2055" i="2" s="1"/>
  <c r="T1969" i="2"/>
  <c r="U1969" i="2" s="1"/>
  <c r="Q4114" i="3"/>
  <c r="R4114" i="3"/>
  <c r="S3920" i="3"/>
  <c r="W1965" i="2" s="1"/>
  <c r="R3877" i="3"/>
  <c r="V1942" i="2" s="1"/>
  <c r="Q3853" i="3"/>
  <c r="R3853" i="3"/>
  <c r="V1928" i="2" s="1"/>
  <c r="S3853" i="3"/>
  <c r="W1928" i="2" s="1"/>
  <c r="S3826" i="3"/>
  <c r="W1915" i="2" s="1"/>
  <c r="Q3826" i="3"/>
  <c r="R3826" i="3"/>
  <c r="V1915" i="2" s="1"/>
  <c r="S3753" i="3"/>
  <c r="R3753" i="3"/>
  <c r="S3727" i="3"/>
  <c r="R3727" i="3"/>
  <c r="Q3688" i="3"/>
  <c r="R3688" i="3"/>
  <c r="V1852" i="2" s="1"/>
  <c r="Q3672" i="3"/>
  <c r="R3672" i="3"/>
  <c r="S3668" i="3"/>
  <c r="Q3619" i="3"/>
  <c r="S3619" i="3"/>
  <c r="R3491" i="3"/>
  <c r="V1751" i="2" s="1"/>
  <c r="S3491" i="3"/>
  <c r="W1751" i="2" s="1"/>
  <c r="Q3491" i="3"/>
  <c r="S3472" i="3"/>
  <c r="W1743" i="2" s="1"/>
  <c r="R3472" i="3"/>
  <c r="V1743" i="2" s="1"/>
  <c r="Q3472" i="3"/>
  <c r="Q3464" i="3"/>
  <c r="R3464" i="3"/>
  <c r="S3464" i="3"/>
  <c r="R3453" i="3"/>
  <c r="V1729" i="2" s="1"/>
  <c r="T1729" i="2"/>
  <c r="U1729" i="2" s="1"/>
  <c r="S3419" i="3"/>
  <c r="W1713" i="2" s="1"/>
  <c r="Q3419" i="3"/>
  <c r="R3419" i="3"/>
  <c r="V1713" i="2" s="1"/>
  <c r="P3410" i="3"/>
  <c r="S1707" i="2"/>
  <c r="R3400" i="3"/>
  <c r="Q3400" i="3"/>
  <c r="S3400" i="3"/>
  <c r="T1259" i="2"/>
  <c r="U1259" i="2" s="1"/>
  <c r="S1422" i="2"/>
  <c r="T1571" i="2"/>
  <c r="U1571" i="2" s="1"/>
  <c r="P3174" i="3"/>
  <c r="S1595" i="2"/>
  <c r="Q3158" i="3"/>
  <c r="P3145" i="3"/>
  <c r="R3145" i="3" s="1"/>
  <c r="V1579" i="2" s="1"/>
  <c r="Q3096" i="3"/>
  <c r="T2035" i="2"/>
  <c r="U2035" i="2" s="1"/>
  <c r="S1997" i="2"/>
  <c r="S1969" i="2"/>
  <c r="T1825" i="2"/>
  <c r="U1825" i="2" s="1"/>
  <c r="T1820" i="2"/>
  <c r="U1820" i="2" s="1"/>
  <c r="Q4136" i="3"/>
  <c r="P4129" i="3"/>
  <c r="S2071" i="2"/>
  <c r="P4124" i="3"/>
  <c r="S4080" i="3"/>
  <c r="W2048" i="2" s="1"/>
  <c r="Q4080" i="3"/>
  <c r="R3988" i="3"/>
  <c r="V2001" i="2" s="1"/>
  <c r="Q3988" i="3"/>
  <c r="Q3980" i="3"/>
  <c r="Q3949" i="3"/>
  <c r="R3920" i="3"/>
  <c r="V1965" i="2" s="1"/>
  <c r="S3903" i="3"/>
  <c r="Q3903" i="3"/>
  <c r="R3903" i="3"/>
  <c r="Q3877" i="3"/>
  <c r="S3793" i="3"/>
  <c r="W1900" i="2" s="1"/>
  <c r="Q3793" i="3"/>
  <c r="R3793" i="3"/>
  <c r="V1900" i="2" s="1"/>
  <c r="Q3785" i="3"/>
  <c r="Q3677" i="3"/>
  <c r="R3677" i="3"/>
  <c r="S3677" i="3"/>
  <c r="R3671" i="3"/>
  <c r="V1844" i="2" s="1"/>
  <c r="Q3668" i="3"/>
  <c r="Q3645" i="3"/>
  <c r="R3645" i="3"/>
  <c r="S3645" i="3"/>
  <c r="Q3634" i="3"/>
  <c r="R3498" i="3"/>
  <c r="Q3498" i="3"/>
  <c r="S3498" i="3"/>
  <c r="S3488" i="3"/>
  <c r="R3488" i="3"/>
  <c r="Q3305" i="3"/>
  <c r="R3305" i="3"/>
  <c r="S3305" i="3"/>
  <c r="Q3233" i="3"/>
  <c r="S3233" i="3"/>
  <c r="W1626" i="2" s="1"/>
  <c r="R3233" i="3"/>
  <c r="V1626" i="2" s="1"/>
  <c r="T1626" i="2"/>
  <c r="U1626" i="2" s="1"/>
  <c r="R3965" i="3"/>
  <c r="S3922" i="3"/>
  <c r="W1967" i="2" s="1"/>
  <c r="S3911" i="3"/>
  <c r="R3904" i="3"/>
  <c r="R3881" i="3"/>
  <c r="V1946" i="2" s="1"/>
  <c r="R3842" i="3"/>
  <c r="S3813" i="3"/>
  <c r="R3781" i="3"/>
  <c r="Q3764" i="3"/>
  <c r="Q3752" i="3"/>
  <c r="R3752" i="3"/>
  <c r="R3729" i="3"/>
  <c r="S3722" i="3"/>
  <c r="W1869" i="2" s="1"/>
  <c r="Q3722" i="3"/>
  <c r="R3709" i="3"/>
  <c r="Q3706" i="3"/>
  <c r="S3701" i="3"/>
  <c r="S3698" i="3"/>
  <c r="R3698" i="3"/>
  <c r="R3674" i="3"/>
  <c r="Q3658" i="3"/>
  <c r="R3658" i="3"/>
  <c r="R3623" i="3"/>
  <c r="V1815" i="2" s="1"/>
  <c r="Q3623" i="3"/>
  <c r="R3564" i="3"/>
  <c r="S3564" i="3"/>
  <c r="Q3405" i="3"/>
  <c r="R3405" i="3"/>
  <c r="S3379" i="3"/>
  <c r="W1693" i="2" s="1"/>
  <c r="R3379" i="3"/>
  <c r="V1693" i="2" s="1"/>
  <c r="Q3348" i="3"/>
  <c r="R3348" i="3"/>
  <c r="S3348" i="3"/>
  <c r="R3340" i="3"/>
  <c r="V1673" i="2" s="1"/>
  <c r="S3340" i="3"/>
  <c r="W1673" i="2" s="1"/>
  <c r="Q3220" i="3"/>
  <c r="S3220" i="3"/>
  <c r="W1616" i="2" s="1"/>
  <c r="Q3733" i="3"/>
  <c r="R3733" i="3"/>
  <c r="Q3714" i="3"/>
  <c r="S3714" i="3"/>
  <c r="W1861" i="2" s="1"/>
  <c r="S3690" i="3"/>
  <c r="R3690" i="3"/>
  <c r="Q3690" i="3"/>
  <c r="Q3666" i="3"/>
  <c r="R3666" i="3"/>
  <c r="V1840" i="2" s="1"/>
  <c r="Q3541" i="3"/>
  <c r="R3541" i="3"/>
  <c r="S3541" i="3"/>
  <c r="S3531" i="3"/>
  <c r="R3531" i="3"/>
  <c r="Q3496" i="3"/>
  <c r="R3496" i="3"/>
  <c r="S3394" i="3"/>
  <c r="Q3394" i="3"/>
  <c r="R3394" i="3"/>
  <c r="S3357" i="3"/>
  <c r="W1684" i="2" s="1"/>
  <c r="R3357" i="3"/>
  <c r="V1684" i="2" s="1"/>
  <c r="Q3357" i="3"/>
  <c r="S3344" i="3"/>
  <c r="W1677" i="2" s="1"/>
  <c r="R3344" i="3"/>
  <c r="V1677" i="2" s="1"/>
  <c r="R3275" i="3"/>
  <c r="V1640" i="2" s="1"/>
  <c r="S3275" i="3"/>
  <c r="W1640" i="2" s="1"/>
  <c r="Q3246" i="3"/>
  <c r="S3246" i="3"/>
  <c r="R3246" i="3"/>
  <c r="S3240" i="3"/>
  <c r="Q3240" i="3"/>
  <c r="R3240" i="3"/>
  <c r="S4120" i="3"/>
  <c r="W2068" i="2" s="1"/>
  <c r="T2068" i="2"/>
  <c r="U2068" i="2" s="1"/>
  <c r="Q3824" i="3"/>
  <c r="R3824" i="3"/>
  <c r="V1913" i="2" s="1"/>
  <c r="S3637" i="3"/>
  <c r="W1823" i="2" s="1"/>
  <c r="R3637" i="3"/>
  <c r="V1823" i="2" s="1"/>
  <c r="R3616" i="3"/>
  <c r="S3616" i="3"/>
  <c r="Q3557" i="3"/>
  <c r="R3557" i="3"/>
  <c r="S3511" i="3"/>
  <c r="Q3511" i="3"/>
  <c r="R3511" i="3"/>
  <c r="Q3501" i="3"/>
  <c r="R3501" i="3"/>
  <c r="S3501" i="3"/>
  <c r="S3383" i="3"/>
  <c r="W1697" i="2" s="1"/>
  <c r="R3383" i="3"/>
  <c r="V1697" i="2" s="1"/>
  <c r="S3347" i="3"/>
  <c r="W1680" i="2" s="1"/>
  <c r="Q3347" i="3"/>
  <c r="Q3321" i="3"/>
  <c r="S3321" i="3"/>
  <c r="W1667" i="2" s="1"/>
  <c r="Q3196" i="3"/>
  <c r="S3196" i="3"/>
  <c r="W1605" i="2" s="1"/>
  <c r="T1694" i="2"/>
  <c r="U1694" i="2" s="1"/>
  <c r="P4127" i="3"/>
  <c r="S2073" i="2"/>
  <c r="Q3816" i="3"/>
  <c r="S3816" i="3"/>
  <c r="R3760" i="3"/>
  <c r="Q3741" i="3"/>
  <c r="Q3717" i="3"/>
  <c r="Q3669" i="3"/>
  <c r="S3669" i="3"/>
  <c r="W1842" i="2" s="1"/>
  <c r="Q3656" i="3"/>
  <c r="R3656" i="3"/>
  <c r="V1834" i="2" s="1"/>
  <c r="S3641" i="3"/>
  <c r="W1827" i="2" s="1"/>
  <c r="Q3641" i="3"/>
  <c r="R3589" i="3"/>
  <c r="V1796" i="2" s="1"/>
  <c r="Q3589" i="3"/>
  <c r="S3589" i="3"/>
  <c r="W1796" i="2" s="1"/>
  <c r="Q3575" i="3"/>
  <c r="S3519" i="3"/>
  <c r="W1765" i="2" s="1"/>
  <c r="R3519" i="3"/>
  <c r="V1765" i="2" s="1"/>
  <c r="Q3519" i="3"/>
  <c r="R3515" i="3"/>
  <c r="V1761" i="2" s="1"/>
  <c r="S3515" i="3"/>
  <c r="W1761" i="2" s="1"/>
  <c r="Q3507" i="3"/>
  <c r="Q3489" i="3"/>
  <c r="R3489" i="3"/>
  <c r="S3489" i="3"/>
  <c r="R3484" i="3"/>
  <c r="V1747" i="2" s="1"/>
  <c r="S3484" i="3"/>
  <c r="W1747" i="2" s="1"/>
  <c r="Q3484" i="3"/>
  <c r="R3470" i="3"/>
  <c r="V1741" i="2" s="1"/>
  <c r="S3470" i="3"/>
  <c r="W1741" i="2" s="1"/>
  <c r="S3387" i="3"/>
  <c r="W1701" i="2" s="1"/>
  <c r="R3387" i="3"/>
  <c r="V1701" i="2" s="1"/>
  <c r="Q3373" i="3"/>
  <c r="R3373" i="3"/>
  <c r="S3373" i="3"/>
  <c r="R3292" i="3"/>
  <c r="Q3292" i="3"/>
  <c r="S3292" i="3"/>
  <c r="S1694" i="2"/>
  <c r="S1634" i="2"/>
  <c r="P4119" i="3"/>
  <c r="T2067" i="2" s="1"/>
  <c r="U2067" i="2" s="1"/>
  <c r="S2067" i="2"/>
  <c r="Q3812" i="3"/>
  <c r="R3812" i="3"/>
  <c r="Q3720" i="3"/>
  <c r="S3720" i="3"/>
  <c r="W1867" i="2" s="1"/>
  <c r="Q3648" i="3"/>
  <c r="S3648" i="3"/>
  <c r="R3636" i="3"/>
  <c r="V1822" i="2" s="1"/>
  <c r="S3636" i="3"/>
  <c r="W1822" i="2" s="1"/>
  <c r="R3566" i="3"/>
  <c r="V1790" i="2" s="1"/>
  <c r="Q3566" i="3"/>
  <c r="R3483" i="3"/>
  <c r="V1746" i="2" s="1"/>
  <c r="Q3483" i="3"/>
  <c r="S3483" i="3"/>
  <c r="W1746" i="2" s="1"/>
  <c r="S3435" i="3"/>
  <c r="Q3435" i="3"/>
  <c r="R3368" i="3"/>
  <c r="Q3368" i="3"/>
  <c r="S3334" i="3"/>
  <c r="Q3334" i="3"/>
  <c r="R3334" i="3"/>
  <c r="R3582" i="3"/>
  <c r="R3521" i="3"/>
  <c r="V1767" i="2" s="1"/>
  <c r="R3452" i="3"/>
  <c r="V1728" i="2" s="1"/>
  <c r="Q3452" i="3"/>
  <c r="S3452" i="3"/>
  <c r="W1728" i="2" s="1"/>
  <c r="Q3446" i="3"/>
  <c r="S3446" i="3"/>
  <c r="Q3437" i="3"/>
  <c r="S3437" i="3"/>
  <c r="R3411" i="3"/>
  <c r="V1708" i="2" s="1"/>
  <c r="R3403" i="3"/>
  <c r="V1704" i="2" s="1"/>
  <c r="S3403" i="3"/>
  <c r="W1704" i="2" s="1"/>
  <c r="Q3382" i="3"/>
  <c r="S3382" i="3"/>
  <c r="W1696" i="2" s="1"/>
  <c r="Q3378" i="3"/>
  <c r="S3378" i="3"/>
  <c r="W1692" i="2" s="1"/>
  <c r="Q3332" i="3"/>
  <c r="S3329" i="3"/>
  <c r="W1670" i="2" s="1"/>
  <c r="S3286" i="3"/>
  <c r="W1651" i="2" s="1"/>
  <c r="S3278" i="3"/>
  <c r="W1643" i="2" s="1"/>
  <c r="Q3278" i="3"/>
  <c r="R3278" i="3"/>
  <c r="V1643" i="2" s="1"/>
  <c r="S3265" i="3"/>
  <c r="Q3265" i="3"/>
  <c r="R3252" i="3"/>
  <c r="R3230" i="3"/>
  <c r="S3188" i="3"/>
  <c r="R3571" i="3"/>
  <c r="S3571" i="3"/>
  <c r="R3525" i="3"/>
  <c r="V1771" i="2" s="1"/>
  <c r="S3525" i="3"/>
  <c r="W1771" i="2" s="1"/>
  <c r="Q3513" i="3"/>
  <c r="R3513" i="3"/>
  <c r="V1759" i="2" s="1"/>
  <c r="S3513" i="3"/>
  <c r="W1759" i="2" s="1"/>
  <c r="S3359" i="3"/>
  <c r="W1686" i="2" s="1"/>
  <c r="Q3359" i="3"/>
  <c r="Q3355" i="3"/>
  <c r="R3355" i="3"/>
  <c r="V1682" i="2" s="1"/>
  <c r="Q3350" i="3"/>
  <c r="R3350" i="3"/>
  <c r="S3350" i="3"/>
  <c r="R3342" i="3"/>
  <c r="V1675" i="2" s="1"/>
  <c r="R3324" i="3"/>
  <c r="S3324" i="3"/>
  <c r="S3289" i="3"/>
  <c r="S3268" i="3"/>
  <c r="W1636" i="2" s="1"/>
  <c r="Q3260" i="3"/>
  <c r="R3260" i="3"/>
  <c r="S3260" i="3"/>
  <c r="S3248" i="3"/>
  <c r="R3248" i="3"/>
  <c r="Q3244" i="3"/>
  <c r="R3244" i="3"/>
  <c r="S3244" i="3"/>
  <c r="Q3204" i="3"/>
  <c r="S3204" i="3"/>
  <c r="R3499" i="3"/>
  <c r="V1757" i="2" s="1"/>
  <c r="Q3499" i="3"/>
  <c r="S3499" i="3"/>
  <c r="W1757" i="2" s="1"/>
  <c r="Q3414" i="3"/>
  <c r="S3414" i="3"/>
  <c r="S3389" i="3"/>
  <c r="Q3389" i="3"/>
  <c r="R3389" i="3"/>
  <c r="Q3342" i="3"/>
  <c r="Q3335" i="3"/>
  <c r="S3335" i="3"/>
  <c r="Q3323" i="3"/>
  <c r="S3323" i="3"/>
  <c r="W1669" i="2" s="1"/>
  <c r="Q3289" i="3"/>
  <c r="R3268" i="3"/>
  <c r="V1636" i="2" s="1"/>
  <c r="Q3197" i="3"/>
  <c r="Q3562" i="3"/>
  <c r="R3562" i="3"/>
  <c r="S3562" i="3"/>
  <c r="R3512" i="3"/>
  <c r="V1758" i="2" s="1"/>
  <c r="S3512" i="3"/>
  <c r="W1758" i="2" s="1"/>
  <c r="R3480" i="3"/>
  <c r="S3480" i="3"/>
  <c r="Q3413" i="3"/>
  <c r="S3413" i="3"/>
  <c r="S3337" i="3"/>
  <c r="R3337" i="3"/>
  <c r="Q3236" i="3"/>
  <c r="S3236" i="3"/>
  <c r="W1627" i="2" s="1"/>
  <c r="Q3212" i="3"/>
  <c r="S3212" i="3"/>
  <c r="Q3602" i="3"/>
  <c r="R3478" i="3"/>
  <c r="R3440" i="3"/>
  <c r="Q3415" i="3"/>
  <c r="R3376" i="3"/>
  <c r="R3299" i="3"/>
  <c r="R3273" i="3"/>
  <c r="V1638" i="2" s="1"/>
  <c r="H226" i="17"/>
  <c r="H225" i="17"/>
  <c r="H224" i="17"/>
  <c r="H217" i="17"/>
  <c r="O223" i="17"/>
  <c r="H216" i="17"/>
  <c r="H209" i="17"/>
  <c r="H208" i="17"/>
  <c r="O226" i="17"/>
  <c r="O192" i="17"/>
  <c r="H200" i="17"/>
  <c r="F219" i="17"/>
  <c r="H218" i="17"/>
  <c r="H210" i="17"/>
  <c r="H202" i="17"/>
  <c r="F205" i="17"/>
  <c r="H223" i="17"/>
  <c r="H215" i="17"/>
  <c r="H207" i="17"/>
  <c r="H199" i="17"/>
  <c r="H222" i="17"/>
  <c r="H214" i="17"/>
  <c r="H206" i="17"/>
  <c r="H221" i="17"/>
  <c r="H213" i="17"/>
  <c r="H205" i="17"/>
  <c r="H220" i="17"/>
  <c r="H212" i="17"/>
  <c r="H204" i="17"/>
  <c r="H219" i="17"/>
  <c r="H211" i="17"/>
  <c r="H203" i="17"/>
  <c r="O237" i="17"/>
  <c r="O212" i="17"/>
  <c r="O228" i="17"/>
  <c r="O227" i="17"/>
  <c r="O221" i="17"/>
  <c r="O215" i="17"/>
  <c r="O213" i="17"/>
  <c r="O238" i="17"/>
  <c r="O239" i="17" s="1"/>
  <c r="O240" i="17" s="1"/>
  <c r="O241" i="17" s="1"/>
  <c r="O230" i="17"/>
  <c r="O231" i="17" s="1"/>
  <c r="O222" i="17"/>
  <c r="O214" i="17"/>
  <c r="O206" i="17"/>
  <c r="O207" i="17" s="1"/>
  <c r="F210" i="17"/>
  <c r="F200" i="17"/>
  <c r="F224" i="17"/>
  <c r="F225" i="17" s="1"/>
  <c r="F226" i="17" s="1"/>
  <c r="O180" i="17"/>
  <c r="F174" i="17"/>
  <c r="AK39" i="8"/>
  <c r="AI39" i="8"/>
  <c r="AH39" i="8"/>
  <c r="F85" i="9"/>
  <c r="F69" i="9"/>
  <c r="F37" i="16"/>
  <c r="F131" i="16"/>
  <c r="F138" i="16"/>
  <c r="F142" i="17"/>
  <c r="F180" i="9"/>
  <c r="F124" i="16"/>
  <c r="F126" i="16"/>
  <c r="F134" i="16"/>
  <c r="F129" i="16"/>
  <c r="S4138" i="3"/>
  <c r="Q4138" i="3"/>
  <c r="Q4106" i="3"/>
  <c r="R4106" i="3"/>
  <c r="S4106" i="3"/>
  <c r="Q3979" i="3"/>
  <c r="R3979" i="3"/>
  <c r="V1992" i="2" s="1"/>
  <c r="S3979" i="3"/>
  <c r="W1992" i="2" s="1"/>
  <c r="S3948" i="3"/>
  <c r="Q3948" i="3"/>
  <c r="R3948" i="3"/>
  <c r="S3791" i="3"/>
  <c r="Q3791" i="3"/>
  <c r="R3791" i="3"/>
  <c r="Q3712" i="3"/>
  <c r="R3712" i="3"/>
  <c r="V1859" i="2" s="1"/>
  <c r="S3712" i="3"/>
  <c r="W1859" i="2" s="1"/>
  <c r="T1859" i="2"/>
  <c r="U1859" i="2" s="1"/>
  <c r="S3705" i="3"/>
  <c r="W1856" i="2" s="1"/>
  <c r="Q3705" i="3"/>
  <c r="R3705" i="3"/>
  <c r="V1856" i="2" s="1"/>
  <c r="T1856" i="2"/>
  <c r="U1856" i="2" s="1"/>
  <c r="Q3631" i="3"/>
  <c r="R3631" i="3"/>
  <c r="S3631" i="3"/>
  <c r="Q3628" i="3"/>
  <c r="S3628" i="3"/>
  <c r="W1817" i="2" s="1"/>
  <c r="R3628" i="3"/>
  <c r="V1817" i="2" s="1"/>
  <c r="T1817" i="2"/>
  <c r="U1817" i="2" s="1"/>
  <c r="Q4137" i="3"/>
  <c r="R4137" i="3"/>
  <c r="S4137" i="3"/>
  <c r="S4112" i="3"/>
  <c r="W2060" i="2" s="1"/>
  <c r="Q4112" i="3"/>
  <c r="R4112" i="3"/>
  <c r="V2060" i="2" s="1"/>
  <c r="Q4105" i="3"/>
  <c r="R4105" i="3"/>
  <c r="S4105" i="3"/>
  <c r="Q4066" i="3"/>
  <c r="R4066" i="3"/>
  <c r="S4066" i="3"/>
  <c r="Q4042" i="3"/>
  <c r="R4042" i="3"/>
  <c r="V2026" i="2" s="1"/>
  <c r="S4042" i="3"/>
  <c r="W2026" i="2" s="1"/>
  <c r="Q4034" i="3"/>
  <c r="R4034" i="3"/>
  <c r="S4034" i="3"/>
  <c r="Q4010" i="3"/>
  <c r="R4010" i="3"/>
  <c r="V2013" i="2" s="1"/>
  <c r="S4010" i="3"/>
  <c r="W2013" i="2" s="1"/>
  <c r="Q4002" i="3"/>
  <c r="R4002" i="3"/>
  <c r="V2009" i="2" s="1"/>
  <c r="S4002" i="3"/>
  <c r="W2009" i="2" s="1"/>
  <c r="Q3978" i="3"/>
  <c r="R3978" i="3"/>
  <c r="V1991" i="2" s="1"/>
  <c r="S3978" i="3"/>
  <c r="W1991" i="2" s="1"/>
  <c r="S3969" i="3"/>
  <c r="Q3969" i="3"/>
  <c r="R3969" i="3"/>
  <c r="Q3835" i="3"/>
  <c r="R3835" i="3"/>
  <c r="V1924" i="2" s="1"/>
  <c r="S3835" i="3"/>
  <c r="W1924" i="2" s="1"/>
  <c r="T1924" i="2"/>
  <c r="U1924" i="2" s="1"/>
  <c r="R4109" i="3"/>
  <c r="V2057" i="2" s="1"/>
  <c r="Q4109" i="3"/>
  <c r="Q4043" i="3"/>
  <c r="R4043" i="3"/>
  <c r="V2027" i="2" s="1"/>
  <c r="S4043" i="3"/>
  <c r="W2027" i="2" s="1"/>
  <c r="Q4011" i="3"/>
  <c r="R4011" i="3"/>
  <c r="S4011" i="3"/>
  <c r="Q3893" i="3"/>
  <c r="R3893" i="3"/>
  <c r="S3893" i="3"/>
  <c r="Q3775" i="3"/>
  <c r="R3775" i="3"/>
  <c r="S3775" i="3"/>
  <c r="R3730" i="3"/>
  <c r="S3730" i="3"/>
  <c r="Q3730" i="3"/>
  <c r="Q3577" i="3"/>
  <c r="R3577" i="3"/>
  <c r="S3577" i="3"/>
  <c r="S3547" i="3"/>
  <c r="Q3547" i="3"/>
  <c r="R3547" i="3"/>
  <c r="R3540" i="3"/>
  <c r="S3540" i="3"/>
  <c r="Q3540" i="3"/>
  <c r="Q3291" i="3"/>
  <c r="R3291" i="3"/>
  <c r="S3291" i="3"/>
  <c r="P3231" i="3"/>
  <c r="S1624" i="2"/>
  <c r="Q3183" i="3"/>
  <c r="R3183" i="3"/>
  <c r="S3183" i="3"/>
  <c r="S4087" i="3"/>
  <c r="Q4087" i="3"/>
  <c r="R4087" i="3"/>
  <c r="Q3968" i="3"/>
  <c r="R3968" i="3"/>
  <c r="S3968" i="3"/>
  <c r="Q3955" i="3"/>
  <c r="R3955" i="3"/>
  <c r="V1985" i="2" s="1"/>
  <c r="S3955" i="3"/>
  <c r="W1985" i="2" s="1"/>
  <c r="R4093" i="3"/>
  <c r="Q4093" i="3"/>
  <c r="Q4090" i="3"/>
  <c r="R4090" i="3"/>
  <c r="V2054" i="2" s="1"/>
  <c r="S4090" i="3"/>
  <c r="W2054" i="2" s="1"/>
  <c r="Q4082" i="3"/>
  <c r="R4082" i="3"/>
  <c r="V2050" i="2" s="1"/>
  <c r="S4082" i="3"/>
  <c r="W2050" i="2" s="1"/>
  <c r="Q4058" i="3"/>
  <c r="R4058" i="3"/>
  <c r="S4058" i="3"/>
  <c r="Q4026" i="3"/>
  <c r="R4026" i="3"/>
  <c r="V2019" i="2" s="1"/>
  <c r="S4026" i="3"/>
  <c r="W2019" i="2" s="1"/>
  <c r="Q3994" i="3"/>
  <c r="R3994" i="3"/>
  <c r="S3994" i="3"/>
  <c r="S3937" i="3"/>
  <c r="W1973" i="2" s="1"/>
  <c r="Q3937" i="3"/>
  <c r="R3937" i="3"/>
  <c r="V1973" i="2" s="1"/>
  <c r="S4119" i="3"/>
  <c r="W2067" i="2" s="1"/>
  <c r="Q4119" i="3"/>
  <c r="R4119" i="3"/>
  <c r="V2067" i="2" s="1"/>
  <c r="T2019" i="2"/>
  <c r="U2019" i="2" s="1"/>
  <c r="Q4122" i="3"/>
  <c r="R4122" i="3"/>
  <c r="S4122" i="3"/>
  <c r="R4117" i="3"/>
  <c r="Q4117" i="3"/>
  <c r="S4117" i="3"/>
  <c r="W2064" i="2" s="1"/>
  <c r="S4096" i="3"/>
  <c r="Q4096" i="3"/>
  <c r="R4096" i="3"/>
  <c r="Q4089" i="3"/>
  <c r="R4089" i="3"/>
  <c r="V2053" i="2" s="1"/>
  <c r="S4089" i="3"/>
  <c r="W2053" i="2" s="1"/>
  <c r="Q4057" i="3"/>
  <c r="R4057" i="3"/>
  <c r="S4057" i="3"/>
  <c r="Q4025" i="3"/>
  <c r="R4025" i="3"/>
  <c r="V2018" i="2" s="1"/>
  <c r="S4025" i="3"/>
  <c r="W2018" i="2" s="1"/>
  <c r="Q3993" i="3"/>
  <c r="R3993" i="3"/>
  <c r="S3993" i="3"/>
  <c r="P3868" i="3"/>
  <c r="S1936" i="2"/>
  <c r="Q4133" i="3"/>
  <c r="R4133" i="3"/>
  <c r="S4133" i="3"/>
  <c r="S1859" i="2"/>
  <c r="Q4121" i="3"/>
  <c r="R4121" i="3"/>
  <c r="V2069" i="2" s="1"/>
  <c r="S4121" i="3"/>
  <c r="W2069" i="2" s="1"/>
  <c r="S4103" i="3"/>
  <c r="Q4103" i="3"/>
  <c r="R4103" i="3"/>
  <c r="Q4081" i="3"/>
  <c r="R4081" i="3"/>
  <c r="V2049" i="2" s="1"/>
  <c r="S4081" i="3"/>
  <c r="W2049" i="2" s="1"/>
  <c r="T2057" i="2"/>
  <c r="U2057" i="2" s="1"/>
  <c r="T2027" i="2"/>
  <c r="U2027" i="2" s="1"/>
  <c r="T1992" i="2"/>
  <c r="U1992" i="2" s="1"/>
  <c r="T1973" i="2"/>
  <c r="U1973" i="2" s="1"/>
  <c r="R4138" i="3"/>
  <c r="S4135" i="3"/>
  <c r="Q4135" i="3"/>
  <c r="R4135" i="3"/>
  <c r="S4128" i="3"/>
  <c r="Q4128" i="3"/>
  <c r="R4128" i="3"/>
  <c r="S4109" i="3"/>
  <c r="W2057" i="2" s="1"/>
  <c r="Q3962" i="3"/>
  <c r="R3962" i="3"/>
  <c r="S3962" i="3"/>
  <c r="R3944" i="3"/>
  <c r="V1977" i="2" s="1"/>
  <c r="S3944" i="3"/>
  <c r="W1977" i="2" s="1"/>
  <c r="Q3944" i="3"/>
  <c r="R3890" i="3"/>
  <c r="S3890" i="3"/>
  <c r="Q3890" i="3"/>
  <c r="S1775" i="2"/>
  <c r="S1681" i="2"/>
  <c r="R4132" i="3"/>
  <c r="S4132" i="3"/>
  <c r="S4118" i="3"/>
  <c r="R4116" i="3"/>
  <c r="S4116" i="3"/>
  <c r="W2063" i="2" s="1"/>
  <c r="S4102" i="3"/>
  <c r="R4100" i="3"/>
  <c r="S4100" i="3"/>
  <c r="S4086" i="3"/>
  <c r="R4084" i="3"/>
  <c r="V2051" i="2" s="1"/>
  <c r="S4084" i="3"/>
  <c r="W2051" i="2" s="1"/>
  <c r="R4071" i="3"/>
  <c r="V2041" i="2" s="1"/>
  <c r="S4063" i="3"/>
  <c r="W2038" i="2" s="1"/>
  <c r="Q4063" i="3"/>
  <c r="Q4054" i="3"/>
  <c r="R4054" i="3"/>
  <c r="V2035" i="2" s="1"/>
  <c r="R4045" i="3"/>
  <c r="V2029" i="2" s="1"/>
  <c r="S4045" i="3"/>
  <c r="W2029" i="2" s="1"/>
  <c r="S4031" i="3"/>
  <c r="Q4031" i="3"/>
  <c r="Q4022" i="3"/>
  <c r="R4022" i="3"/>
  <c r="R4013" i="3"/>
  <c r="V2014" i="2" s="1"/>
  <c r="S4013" i="3"/>
  <c r="W2014" i="2" s="1"/>
  <c r="S3999" i="3"/>
  <c r="W2006" i="2" s="1"/>
  <c r="Q3999" i="3"/>
  <c r="Q3990" i="3"/>
  <c r="R3990" i="3"/>
  <c r="V2003" i="2" s="1"/>
  <c r="R3981" i="3"/>
  <c r="V1994" i="2" s="1"/>
  <c r="S3981" i="3"/>
  <c r="W1994" i="2" s="1"/>
  <c r="S3961" i="3"/>
  <c r="Q3961" i="3"/>
  <c r="R3961" i="3"/>
  <c r="R3950" i="3"/>
  <c r="V1980" i="2" s="1"/>
  <c r="Q3950" i="3"/>
  <c r="S3950" i="3"/>
  <c r="W1980" i="2" s="1"/>
  <c r="Q3943" i="3"/>
  <c r="R3943" i="3"/>
  <c r="V1976" i="2" s="1"/>
  <c r="S3943" i="3"/>
  <c r="W1976" i="2" s="1"/>
  <c r="S3940" i="3"/>
  <c r="Q3930" i="3"/>
  <c r="R3930" i="3"/>
  <c r="R3926" i="3"/>
  <c r="S3926" i="3"/>
  <c r="S3921" i="3"/>
  <c r="W1966" i="2" s="1"/>
  <c r="Q3921" i="3"/>
  <c r="R3900" i="3"/>
  <c r="V1951" i="2" s="1"/>
  <c r="S3900" i="3"/>
  <c r="W1951" i="2" s="1"/>
  <c r="Q3900" i="3"/>
  <c r="R3870" i="3"/>
  <c r="S3870" i="3"/>
  <c r="Q3867" i="3"/>
  <c r="R3867" i="3"/>
  <c r="V1935" i="2" s="1"/>
  <c r="S3867" i="3"/>
  <c r="W1935" i="2" s="1"/>
  <c r="S3849" i="3"/>
  <c r="Q3849" i="3"/>
  <c r="R3849" i="3"/>
  <c r="S3844" i="3"/>
  <c r="Q3834" i="3"/>
  <c r="R3834" i="3"/>
  <c r="V1923" i="2" s="1"/>
  <c r="S3834" i="3"/>
  <c r="W1923" i="2" s="1"/>
  <c r="R3830" i="3"/>
  <c r="V1919" i="2" s="1"/>
  <c r="S3830" i="3"/>
  <c r="W1919" i="2" s="1"/>
  <c r="Q3830" i="3"/>
  <c r="S3828" i="3"/>
  <c r="W1917" i="2" s="1"/>
  <c r="R3828" i="3"/>
  <c r="V1917" i="2" s="1"/>
  <c r="Q3807" i="3"/>
  <c r="R3807" i="3"/>
  <c r="Q3763" i="3"/>
  <c r="R3763" i="3"/>
  <c r="V1889" i="2" s="1"/>
  <c r="S3763" i="3"/>
  <c r="W1889" i="2" s="1"/>
  <c r="S3649" i="3"/>
  <c r="R3649" i="3"/>
  <c r="Q3649" i="3"/>
  <c r="R3646" i="3"/>
  <c r="S3646" i="3"/>
  <c r="Q3646" i="3"/>
  <c r="R4120" i="3"/>
  <c r="V2068" i="2" s="1"/>
  <c r="R4118" i="3"/>
  <c r="R4111" i="3"/>
  <c r="V2059" i="2" s="1"/>
  <c r="R4104" i="3"/>
  <c r="R4102" i="3"/>
  <c r="R4095" i="3"/>
  <c r="R4088" i="3"/>
  <c r="V2052" i="2" s="1"/>
  <c r="R4086" i="3"/>
  <c r="R4076" i="3"/>
  <c r="V2046" i="2" s="1"/>
  <c r="S4076" i="3"/>
  <c r="W2046" i="2" s="1"/>
  <c r="Q4071" i="3"/>
  <c r="Q4065" i="3"/>
  <c r="R4065" i="3"/>
  <c r="S4065" i="3"/>
  <c r="S4059" i="3"/>
  <c r="Q4033" i="3"/>
  <c r="R4033" i="3"/>
  <c r="S4033" i="3"/>
  <c r="S4027" i="3"/>
  <c r="Q4001" i="3"/>
  <c r="R4001" i="3"/>
  <c r="V2008" i="2" s="1"/>
  <c r="S4001" i="3"/>
  <c r="W2008" i="2" s="1"/>
  <c r="S3995" i="3"/>
  <c r="R3974" i="3"/>
  <c r="S3974" i="3"/>
  <c r="R3967" i="3"/>
  <c r="S3967" i="3"/>
  <c r="Q3954" i="3"/>
  <c r="R3954" i="3"/>
  <c r="V1984" i="2" s="1"/>
  <c r="Q3947" i="3"/>
  <c r="R3947" i="3"/>
  <c r="R3940" i="3"/>
  <c r="Q3936" i="3"/>
  <c r="R3936" i="3"/>
  <c r="V1972" i="2" s="1"/>
  <c r="S3936" i="3"/>
  <c r="W1972" i="2" s="1"/>
  <c r="S3914" i="3"/>
  <c r="W1959" i="2" s="1"/>
  <c r="R3914" i="3"/>
  <c r="V1959" i="2" s="1"/>
  <c r="R3910" i="3"/>
  <c r="Q3910" i="3"/>
  <c r="Q3899" i="3"/>
  <c r="R3899" i="3"/>
  <c r="S3899" i="3"/>
  <c r="S3889" i="3"/>
  <c r="R3889" i="3"/>
  <c r="Q3889" i="3"/>
  <c r="S3879" i="3"/>
  <c r="W1944" i="2" s="1"/>
  <c r="R3879" i="3"/>
  <c r="V1944" i="2" s="1"/>
  <c r="S3873" i="3"/>
  <c r="W1938" i="2" s="1"/>
  <c r="Q3873" i="3"/>
  <c r="S3852" i="3"/>
  <c r="W1927" i="2" s="1"/>
  <c r="Q3852" i="3"/>
  <c r="R3852" i="3"/>
  <c r="V1927" i="2" s="1"/>
  <c r="R3846" i="3"/>
  <c r="S3846" i="3"/>
  <c r="R3844" i="3"/>
  <c r="S3841" i="3"/>
  <c r="Q3841" i="3"/>
  <c r="R3841" i="3"/>
  <c r="Q3743" i="3"/>
  <c r="R3743" i="3"/>
  <c r="V1878" i="2" s="1"/>
  <c r="S3743" i="3"/>
  <c r="W1878" i="2" s="1"/>
  <c r="Q3740" i="3"/>
  <c r="R3740" i="3"/>
  <c r="V1875" i="2" s="1"/>
  <c r="S3740" i="3"/>
  <c r="W1875" i="2" s="1"/>
  <c r="S3724" i="3"/>
  <c r="W1871" i="2" s="1"/>
  <c r="Q3724" i="3"/>
  <c r="R3724" i="3"/>
  <c r="V1871" i="2" s="1"/>
  <c r="Q3716" i="3"/>
  <c r="R3716" i="3"/>
  <c r="V1863" i="2" s="1"/>
  <c r="R3678" i="3"/>
  <c r="S3678" i="3"/>
  <c r="Q3678" i="3"/>
  <c r="Q4073" i="3"/>
  <c r="R4073" i="3"/>
  <c r="V2043" i="2" s="1"/>
  <c r="S4073" i="3"/>
  <c r="W2043" i="2" s="1"/>
  <c r="Q4062" i="3"/>
  <c r="R4062" i="3"/>
  <c r="R4053" i="3"/>
  <c r="V2034" i="2" s="1"/>
  <c r="S4053" i="3"/>
  <c r="W2034" i="2" s="1"/>
  <c r="S4039" i="3"/>
  <c r="W2023" i="2" s="1"/>
  <c r="Q4039" i="3"/>
  <c r="Q4030" i="3"/>
  <c r="R4030" i="3"/>
  <c r="R4021" i="3"/>
  <c r="S4021" i="3"/>
  <c r="S4007" i="3"/>
  <c r="W2011" i="2" s="1"/>
  <c r="Q4007" i="3"/>
  <c r="Q3998" i="3"/>
  <c r="R3998" i="3"/>
  <c r="V2005" i="2" s="1"/>
  <c r="R3989" i="3"/>
  <c r="V2002" i="2" s="1"/>
  <c r="S3989" i="3"/>
  <c r="W2002" i="2" s="1"/>
  <c r="Q3971" i="3"/>
  <c r="R3971" i="3"/>
  <c r="S3964" i="3"/>
  <c r="Q3964" i="3"/>
  <c r="R3960" i="3"/>
  <c r="V1988" i="2" s="1"/>
  <c r="S3960" i="3"/>
  <c r="W1988" i="2" s="1"/>
  <c r="S3953" i="3"/>
  <c r="W1983" i="2" s="1"/>
  <c r="Q3953" i="3"/>
  <c r="R3953" i="3"/>
  <c r="V1983" i="2" s="1"/>
  <c r="S3929" i="3"/>
  <c r="Q3929" i="3"/>
  <c r="R3929" i="3"/>
  <c r="Q3888" i="3"/>
  <c r="R3888" i="3"/>
  <c r="S3888" i="3"/>
  <c r="Q3883" i="3"/>
  <c r="R3883" i="3"/>
  <c r="V1948" i="2" s="1"/>
  <c r="Q3876" i="3"/>
  <c r="R3876" i="3"/>
  <c r="V1941" i="2" s="1"/>
  <c r="S3876" i="3"/>
  <c r="W1941" i="2" s="1"/>
  <c r="Q3863" i="3"/>
  <c r="R3863" i="3"/>
  <c r="V1933" i="2" s="1"/>
  <c r="Q3840" i="3"/>
  <c r="R3840" i="3"/>
  <c r="S3840" i="3"/>
  <c r="S3833" i="3"/>
  <c r="W1922" i="2" s="1"/>
  <c r="Q3833" i="3"/>
  <c r="R3833" i="3"/>
  <c r="V1922" i="2" s="1"/>
  <c r="Q3827" i="3"/>
  <c r="R3827" i="3"/>
  <c r="V1916" i="2" s="1"/>
  <c r="S3827" i="3"/>
  <c r="W1916" i="2" s="1"/>
  <c r="Q3778" i="3"/>
  <c r="R3778" i="3"/>
  <c r="V1895" i="2" s="1"/>
  <c r="S3778" i="3"/>
  <c r="W1895" i="2" s="1"/>
  <c r="Q3703" i="3"/>
  <c r="R3703" i="3"/>
  <c r="S3703" i="3"/>
  <c r="Q3618" i="3"/>
  <c r="S3618" i="3"/>
  <c r="R3618" i="3"/>
  <c r="Q3609" i="3"/>
  <c r="S3609" i="3"/>
  <c r="R3609" i="3"/>
  <c r="R3600" i="3"/>
  <c r="V1807" i="2" s="1"/>
  <c r="Q3600" i="3"/>
  <c r="S3600" i="3"/>
  <c r="W1807" i="2" s="1"/>
  <c r="S3583" i="3"/>
  <c r="Q3583" i="3"/>
  <c r="R3583" i="3"/>
  <c r="S3535" i="3"/>
  <c r="W1775" i="2" s="1"/>
  <c r="Q3535" i="3"/>
  <c r="R3535" i="3"/>
  <c r="V1775" i="2" s="1"/>
  <c r="S3463" i="3"/>
  <c r="W1739" i="2" s="1"/>
  <c r="R3463" i="3"/>
  <c r="V1739" i="2" s="1"/>
  <c r="Q3463" i="3"/>
  <c r="Q3438" i="3"/>
  <c r="R3438" i="3"/>
  <c r="S3438" i="3"/>
  <c r="R3354" i="3"/>
  <c r="V1681" i="2" s="1"/>
  <c r="S3354" i="3"/>
  <c r="W1681" i="2" s="1"/>
  <c r="Q3354" i="3"/>
  <c r="Q3327" i="3"/>
  <c r="S3327" i="3"/>
  <c r="R3327" i="3"/>
  <c r="R3243" i="3"/>
  <c r="S3243" i="3"/>
  <c r="Q3243" i="3"/>
  <c r="Q3211" i="3"/>
  <c r="R3211" i="3"/>
  <c r="S3211" i="3"/>
  <c r="Q3186" i="3"/>
  <c r="R3186" i="3"/>
  <c r="S3186" i="3"/>
  <c r="R4139" i="3"/>
  <c r="R4131" i="3"/>
  <c r="Q4129" i="3"/>
  <c r="R4129" i="3"/>
  <c r="V2074" i="2" s="1"/>
  <c r="R4115" i="3"/>
  <c r="V2062" i="2" s="1"/>
  <c r="Q4113" i="3"/>
  <c r="R4113" i="3"/>
  <c r="V2061" i="2" s="1"/>
  <c r="S4101" i="3"/>
  <c r="R4099" i="3"/>
  <c r="Q4097" i="3"/>
  <c r="R4097" i="3"/>
  <c r="S4085" i="3"/>
  <c r="Q4078" i="3"/>
  <c r="R4078" i="3"/>
  <c r="S4075" i="3"/>
  <c r="W2045" i="2" s="1"/>
  <c r="S4067" i="3"/>
  <c r="Q4050" i="3"/>
  <c r="R4050" i="3"/>
  <c r="Q4041" i="3"/>
  <c r="R4041" i="3"/>
  <c r="V2025" i="2" s="1"/>
  <c r="S4041" i="3"/>
  <c r="W2025" i="2" s="1"/>
  <c r="S4035" i="3"/>
  <c r="Q4018" i="3"/>
  <c r="R4018" i="3"/>
  <c r="Q4009" i="3"/>
  <c r="R4009" i="3"/>
  <c r="S4009" i="3"/>
  <c r="S4003" i="3"/>
  <c r="Q3986" i="3"/>
  <c r="R3986" i="3"/>
  <c r="V1999" i="2" s="1"/>
  <c r="S3977" i="3"/>
  <c r="W1990" i="2" s="1"/>
  <c r="Q3977" i="3"/>
  <c r="R3977" i="3"/>
  <c r="V1990" i="2" s="1"/>
  <c r="R3966" i="3"/>
  <c r="Q3966" i="3"/>
  <c r="S3966" i="3"/>
  <c r="Q3959" i="3"/>
  <c r="R3959" i="3"/>
  <c r="V1987" i="2" s="1"/>
  <c r="S3959" i="3"/>
  <c r="W1987" i="2" s="1"/>
  <c r="S3956" i="3"/>
  <c r="Q3946" i="3"/>
  <c r="R3946" i="3"/>
  <c r="R3942" i="3"/>
  <c r="V1975" i="2" s="1"/>
  <c r="S3942" i="3"/>
  <c r="W1975" i="2" s="1"/>
  <c r="R3935" i="3"/>
  <c r="S3935" i="3"/>
  <c r="Q3923" i="3"/>
  <c r="R3923" i="3"/>
  <c r="V1968" i="2" s="1"/>
  <c r="S3913" i="3"/>
  <c r="W1958" i="2" s="1"/>
  <c r="Q3913" i="3"/>
  <c r="R3913" i="3"/>
  <c r="V1958" i="2" s="1"/>
  <c r="S3898" i="3"/>
  <c r="Q3898" i="3"/>
  <c r="R3898" i="3"/>
  <c r="Q3875" i="3"/>
  <c r="R3875" i="3"/>
  <c r="V1940" i="2" s="1"/>
  <c r="S3875" i="3"/>
  <c r="W1940" i="2" s="1"/>
  <c r="R3860" i="3"/>
  <c r="S3860" i="3"/>
  <c r="R3854" i="3"/>
  <c r="V1929" i="2" s="1"/>
  <c r="S3854" i="3"/>
  <c r="W1929" i="2" s="1"/>
  <c r="Q3854" i="3"/>
  <c r="Q3851" i="3"/>
  <c r="R3851" i="3"/>
  <c r="S3851" i="3"/>
  <c r="R3814" i="3"/>
  <c r="V1911" i="2" s="1"/>
  <c r="S3814" i="3"/>
  <c r="W1911" i="2" s="1"/>
  <c r="Q3814" i="3"/>
  <c r="Q3787" i="3"/>
  <c r="R3787" i="3"/>
  <c r="S3787" i="3"/>
  <c r="R3759" i="3"/>
  <c r="S3759" i="3"/>
  <c r="Q3759" i="3"/>
  <c r="Q3739" i="3"/>
  <c r="R3739" i="3"/>
  <c r="S3739" i="3"/>
  <c r="R3726" i="3"/>
  <c r="S3726" i="3"/>
  <c r="Q3726" i="3"/>
  <c r="Q3692" i="3"/>
  <c r="R3692" i="3"/>
  <c r="S3692" i="3"/>
  <c r="S4126" i="3"/>
  <c r="R4124" i="3"/>
  <c r="S4124" i="3"/>
  <c r="S4110" i="3"/>
  <c r="W2058" i="2" s="1"/>
  <c r="R4108" i="3"/>
  <c r="V2056" i="2" s="1"/>
  <c r="S4108" i="3"/>
  <c r="W2056" i="2" s="1"/>
  <c r="Q4101" i="3"/>
  <c r="S4094" i="3"/>
  <c r="R4092" i="3"/>
  <c r="V2055" i="2" s="1"/>
  <c r="S4092" i="3"/>
  <c r="W2055" i="2" s="1"/>
  <c r="Q4085" i="3"/>
  <c r="S4077" i="3"/>
  <c r="R4075" i="3"/>
  <c r="V2045" i="2" s="1"/>
  <c r="Q4070" i="3"/>
  <c r="R4070" i="3"/>
  <c r="V2040" i="2" s="1"/>
  <c r="R4067" i="3"/>
  <c r="R4061" i="3"/>
  <c r="S4061" i="3"/>
  <c r="S4047" i="3"/>
  <c r="W2031" i="2" s="1"/>
  <c r="Q4047" i="3"/>
  <c r="Q4038" i="3"/>
  <c r="R4038" i="3"/>
  <c r="V2022" i="2" s="1"/>
  <c r="R4035" i="3"/>
  <c r="R4029" i="3"/>
  <c r="S4029" i="3"/>
  <c r="S4015" i="3"/>
  <c r="W2016" i="2" s="1"/>
  <c r="Q4015" i="3"/>
  <c r="Q4006" i="3"/>
  <c r="R4006" i="3"/>
  <c r="V2010" i="2" s="1"/>
  <c r="R4003" i="3"/>
  <c r="R3997" i="3"/>
  <c r="V2004" i="2" s="1"/>
  <c r="S3997" i="3"/>
  <c r="W2004" i="2" s="1"/>
  <c r="S3983" i="3"/>
  <c r="W1996" i="2" s="1"/>
  <c r="Q3983" i="3"/>
  <c r="Q3970" i="3"/>
  <c r="R3970" i="3"/>
  <c r="Q3963" i="3"/>
  <c r="R3963" i="3"/>
  <c r="R3956" i="3"/>
  <c r="Q3952" i="3"/>
  <c r="R3952" i="3"/>
  <c r="V1982" i="2" s="1"/>
  <c r="S3952" i="3"/>
  <c r="W1982" i="2" s="1"/>
  <c r="Q3939" i="3"/>
  <c r="R3939" i="3"/>
  <c r="V1974" i="2" s="1"/>
  <c r="S3932" i="3"/>
  <c r="Q3932" i="3"/>
  <c r="R3928" i="3"/>
  <c r="S3928" i="3"/>
  <c r="R3916" i="3"/>
  <c r="V1961" i="2" s="1"/>
  <c r="S3916" i="3"/>
  <c r="W1961" i="2" s="1"/>
  <c r="R3902" i="3"/>
  <c r="V1953" i="2" s="1"/>
  <c r="Q3902" i="3"/>
  <c r="S3902" i="3"/>
  <c r="W1953" i="2" s="1"/>
  <c r="S3897" i="3"/>
  <c r="Q3897" i="3"/>
  <c r="R3897" i="3"/>
  <c r="R3823" i="3"/>
  <c r="S3823" i="3"/>
  <c r="Q3823" i="3"/>
  <c r="Q3820" i="3"/>
  <c r="R3820" i="3"/>
  <c r="S3820" i="3"/>
  <c r="Q3803" i="3"/>
  <c r="R3803" i="3"/>
  <c r="V1910" i="2" s="1"/>
  <c r="S3803" i="3"/>
  <c r="W1910" i="2" s="1"/>
  <c r="R3796" i="3"/>
  <c r="V1903" i="2" s="1"/>
  <c r="S3796" i="3"/>
  <c r="W1903" i="2" s="1"/>
  <c r="Q3796" i="3"/>
  <c r="Q3680" i="3"/>
  <c r="S3680" i="3"/>
  <c r="R3680" i="3"/>
  <c r="R4126" i="3"/>
  <c r="Q4049" i="3"/>
  <c r="R4049" i="3"/>
  <c r="V2033" i="2" s="1"/>
  <c r="S4049" i="3"/>
  <c r="W2033" i="2" s="1"/>
  <c r="Q4017" i="3"/>
  <c r="R4017" i="3"/>
  <c r="S4017" i="3"/>
  <c r="Q3985" i="3"/>
  <c r="R3985" i="3"/>
  <c r="V1998" i="2" s="1"/>
  <c r="S3985" i="3"/>
  <c r="W1998" i="2" s="1"/>
  <c r="R3976" i="3"/>
  <c r="S3976" i="3"/>
  <c r="S3945" i="3"/>
  <c r="W1978" i="2" s="1"/>
  <c r="Q3945" i="3"/>
  <c r="R3945" i="3"/>
  <c r="V1978" i="2" s="1"/>
  <c r="R3934" i="3"/>
  <c r="Q3934" i="3"/>
  <c r="S3934" i="3"/>
  <c r="Q3927" i="3"/>
  <c r="R3927" i="3"/>
  <c r="V1971" i="2" s="1"/>
  <c r="S3927" i="3"/>
  <c r="W1971" i="2" s="1"/>
  <c r="S3919" i="3"/>
  <c r="W1964" i="2" s="1"/>
  <c r="Q3919" i="3"/>
  <c r="R3912" i="3"/>
  <c r="V1957" i="2" s="1"/>
  <c r="S3912" i="3"/>
  <c r="W1957" i="2" s="1"/>
  <c r="Q3891" i="3"/>
  <c r="R3891" i="3"/>
  <c r="S3891" i="3"/>
  <c r="Q3859" i="3"/>
  <c r="R3859" i="3"/>
  <c r="S3859" i="3"/>
  <c r="S3817" i="3"/>
  <c r="Q3817" i="3"/>
  <c r="R3817" i="3"/>
  <c r="R3799" i="3"/>
  <c r="V1906" i="2" s="1"/>
  <c r="Q3799" i="3"/>
  <c r="R3782" i="3"/>
  <c r="V1896" i="2" s="1"/>
  <c r="S3782" i="3"/>
  <c r="W1896" i="2" s="1"/>
  <c r="Q3782" i="3"/>
  <c r="S3751" i="3"/>
  <c r="Q3751" i="3"/>
  <c r="R3751" i="3"/>
  <c r="Q3731" i="3"/>
  <c r="R3731" i="3"/>
  <c r="S3731" i="3"/>
  <c r="S4130" i="3"/>
  <c r="S4114" i="3"/>
  <c r="W2062" i="2" s="1"/>
  <c r="S4098" i="3"/>
  <c r="S4074" i="3"/>
  <c r="W2044" i="2" s="1"/>
  <c r="R4069" i="3"/>
  <c r="S4069" i="3"/>
  <c r="S4055" i="3"/>
  <c r="W2036" i="2" s="1"/>
  <c r="Q4055" i="3"/>
  <c r="Q4046" i="3"/>
  <c r="R4046" i="3"/>
  <c r="V2030" i="2" s="1"/>
  <c r="R4037" i="3"/>
  <c r="V2021" i="2" s="1"/>
  <c r="S4037" i="3"/>
  <c r="W2021" i="2" s="1"/>
  <c r="S4023" i="3"/>
  <c r="Q4023" i="3"/>
  <c r="Q4014" i="3"/>
  <c r="R4014" i="3"/>
  <c r="V2015" i="2" s="1"/>
  <c r="R4005" i="3"/>
  <c r="S4005" i="3"/>
  <c r="S3991" i="3"/>
  <c r="Q3991" i="3"/>
  <c r="Q3982" i="3"/>
  <c r="R3982" i="3"/>
  <c r="V1995" i="2" s="1"/>
  <c r="Q3975" i="3"/>
  <c r="R3975" i="3"/>
  <c r="S3975" i="3"/>
  <c r="S3972" i="3"/>
  <c r="R3958" i="3"/>
  <c r="V1986" i="2" s="1"/>
  <c r="S3958" i="3"/>
  <c r="W1986" i="2" s="1"/>
  <c r="R3951" i="3"/>
  <c r="V1981" i="2" s="1"/>
  <c r="S3951" i="3"/>
  <c r="W1981" i="2" s="1"/>
  <c r="Q3938" i="3"/>
  <c r="R3938" i="3"/>
  <c r="Q3931" i="3"/>
  <c r="R3931" i="3"/>
  <c r="Q3915" i="3"/>
  <c r="R3915" i="3"/>
  <c r="V1960" i="2" s="1"/>
  <c r="S3915" i="3"/>
  <c r="W1960" i="2" s="1"/>
  <c r="R3901" i="3"/>
  <c r="V1952" i="2" s="1"/>
  <c r="S3901" i="3"/>
  <c r="W1952" i="2" s="1"/>
  <c r="R3886" i="3"/>
  <c r="S3886" i="3"/>
  <c r="Q3886" i="3"/>
  <c r="R3838" i="3"/>
  <c r="S3838" i="3"/>
  <c r="Q3838" i="3"/>
  <c r="S3836" i="3"/>
  <c r="W1925" i="2" s="1"/>
  <c r="Q3836" i="3"/>
  <c r="Q3831" i="3"/>
  <c r="R3831" i="3"/>
  <c r="V1920" i="2" s="1"/>
  <c r="S3831" i="3"/>
  <c r="W1920" i="2" s="1"/>
  <c r="R3822" i="3"/>
  <c r="S3822" i="3"/>
  <c r="Q3822" i="3"/>
  <c r="Q3795" i="3"/>
  <c r="R3795" i="3"/>
  <c r="V1902" i="2" s="1"/>
  <c r="S3795" i="3"/>
  <c r="W1902" i="2" s="1"/>
  <c r="Q3792" i="3"/>
  <c r="S3792" i="3"/>
  <c r="W1899" i="2" s="1"/>
  <c r="R3792" i="3"/>
  <c r="V1899" i="2" s="1"/>
  <c r="Q3776" i="3"/>
  <c r="R3776" i="3"/>
  <c r="S3776" i="3"/>
  <c r="R3766" i="3"/>
  <c r="S3766" i="3"/>
  <c r="Q3766" i="3"/>
  <c r="S3745" i="3"/>
  <c r="W1880" i="2" s="1"/>
  <c r="Q3745" i="3"/>
  <c r="R3745" i="3"/>
  <c r="V1880" i="2" s="1"/>
  <c r="Q3699" i="3"/>
  <c r="R3699" i="3"/>
  <c r="S3699" i="3"/>
  <c r="Q3866" i="3"/>
  <c r="R3866" i="3"/>
  <c r="Q3856" i="3"/>
  <c r="S3856" i="3"/>
  <c r="Q3843" i="3"/>
  <c r="R3843" i="3"/>
  <c r="R3794" i="3"/>
  <c r="V1901" i="2" s="1"/>
  <c r="S3794" i="3"/>
  <c r="W1901" i="2" s="1"/>
  <c r="Q3767" i="3"/>
  <c r="R3767" i="3"/>
  <c r="Q3755" i="3"/>
  <c r="R3755" i="3"/>
  <c r="V1884" i="2" s="1"/>
  <c r="Q3736" i="3"/>
  <c r="R3736" i="3"/>
  <c r="V1874" i="2" s="1"/>
  <c r="S3736" i="3"/>
  <c r="W1874" i="2" s="1"/>
  <c r="S3721" i="3"/>
  <c r="W1868" i="2" s="1"/>
  <c r="Q3721" i="3"/>
  <c r="R3718" i="3"/>
  <c r="V1865" i="2" s="1"/>
  <c r="S3718" i="3"/>
  <c r="W1865" i="2" s="1"/>
  <c r="S3713" i="3"/>
  <c r="W1860" i="2" s="1"/>
  <c r="Q3713" i="3"/>
  <c r="R3713" i="3"/>
  <c r="V1860" i="2" s="1"/>
  <c r="Q3707" i="3"/>
  <c r="R3707" i="3"/>
  <c r="S3707" i="3"/>
  <c r="Q3704" i="3"/>
  <c r="S3704" i="3"/>
  <c r="W1855" i="2" s="1"/>
  <c r="S3689" i="3"/>
  <c r="W1853" i="2" s="1"/>
  <c r="R3689" i="3"/>
  <c r="V1853" i="2" s="1"/>
  <c r="R3684" i="3"/>
  <c r="V1848" i="2" s="1"/>
  <c r="S3684" i="3"/>
  <c r="W1848" i="2" s="1"/>
  <c r="S3657" i="3"/>
  <c r="W1835" i="2" s="1"/>
  <c r="Q3657" i="3"/>
  <c r="R3657" i="3"/>
  <c r="V1835" i="2" s="1"/>
  <c r="R3630" i="3"/>
  <c r="S3630" i="3"/>
  <c r="Q3630" i="3"/>
  <c r="Q3594" i="3"/>
  <c r="R3594" i="3"/>
  <c r="V1801" i="2" s="1"/>
  <c r="S3594" i="3"/>
  <c r="W1801" i="2" s="1"/>
  <c r="R3580" i="3"/>
  <c r="Q3580" i="3"/>
  <c r="S3580" i="3"/>
  <c r="R3536" i="3"/>
  <c r="V1776" i="2" s="1"/>
  <c r="Q3536" i="3"/>
  <c r="S3536" i="3"/>
  <c r="W1776" i="2" s="1"/>
  <c r="R3396" i="3"/>
  <c r="S3396" i="3"/>
  <c r="Q3396" i="3"/>
  <c r="R3386" i="3"/>
  <c r="V1700" i="2" s="1"/>
  <c r="S3386" i="3"/>
  <c r="W1700" i="2" s="1"/>
  <c r="Q3386" i="3"/>
  <c r="Q3369" i="3"/>
  <c r="R3369" i="3"/>
  <c r="V1689" i="2" s="1"/>
  <c r="S3369" i="3"/>
  <c r="W1689" i="2" s="1"/>
  <c r="R3858" i="3"/>
  <c r="V1931" i="2" s="1"/>
  <c r="S3858" i="3"/>
  <c r="W1931" i="2" s="1"/>
  <c r="Q3819" i="3"/>
  <c r="R3819" i="3"/>
  <c r="S3812" i="3"/>
  <c r="Q3802" i="3"/>
  <c r="R3802" i="3"/>
  <c r="V1909" i="2" s="1"/>
  <c r="S3780" i="3"/>
  <c r="R3764" i="3"/>
  <c r="Q3748" i="3"/>
  <c r="R3748" i="3"/>
  <c r="R3742" i="3"/>
  <c r="V1877" i="2" s="1"/>
  <c r="S3742" i="3"/>
  <c r="W1877" i="2" s="1"/>
  <c r="Q3742" i="3"/>
  <c r="S3735" i="3"/>
  <c r="W1873" i="2" s="1"/>
  <c r="Q3728" i="3"/>
  <c r="S3728" i="3"/>
  <c r="S3706" i="3"/>
  <c r="Q3691" i="3"/>
  <c r="R3691" i="3"/>
  <c r="V1854" i="2" s="1"/>
  <c r="R3686" i="3"/>
  <c r="V1850" i="2" s="1"/>
  <c r="S3686" i="3"/>
  <c r="W1850" i="2" s="1"/>
  <c r="S3666" i="3"/>
  <c r="W1840" i="2" s="1"/>
  <c r="Q3660" i="3"/>
  <c r="R3660" i="3"/>
  <c r="S3660" i="3"/>
  <c r="Q3651" i="3"/>
  <c r="R3651" i="3"/>
  <c r="S3651" i="3"/>
  <c r="Q3627" i="3"/>
  <c r="R3627" i="3"/>
  <c r="S3627" i="3"/>
  <c r="Q3621" i="3"/>
  <c r="R3621" i="3"/>
  <c r="S3621" i="3"/>
  <c r="S3568" i="3"/>
  <c r="W1792" i="2" s="1"/>
  <c r="Q3568" i="3"/>
  <c r="R3568" i="3"/>
  <c r="V1792" i="2" s="1"/>
  <c r="Q3561" i="3"/>
  <c r="R3561" i="3"/>
  <c r="V1789" i="2" s="1"/>
  <c r="S3561" i="3"/>
  <c r="W1789" i="2" s="1"/>
  <c r="Q3546" i="3"/>
  <c r="S3546" i="3"/>
  <c r="R3546" i="3"/>
  <c r="R3508" i="3"/>
  <c r="Q3508" i="3"/>
  <c r="S3508" i="3"/>
  <c r="Q3406" i="3"/>
  <c r="R3406" i="3"/>
  <c r="S3406" i="3"/>
  <c r="S3809" i="3"/>
  <c r="Q3809" i="3"/>
  <c r="R3798" i="3"/>
  <c r="V1905" i="2" s="1"/>
  <c r="S3798" i="3"/>
  <c r="W1905" i="2" s="1"/>
  <c r="Q3798" i="3"/>
  <c r="S3769" i="3"/>
  <c r="Q3769" i="3"/>
  <c r="R3769" i="3"/>
  <c r="Q3747" i="3"/>
  <c r="R3747" i="3"/>
  <c r="V1882" i="2" s="1"/>
  <c r="Q3738" i="3"/>
  <c r="R3738" i="3"/>
  <c r="S3738" i="3"/>
  <c r="Q3715" i="3"/>
  <c r="R3715" i="3"/>
  <c r="V1862" i="2" s="1"/>
  <c r="S3715" i="3"/>
  <c r="W1862" i="2" s="1"/>
  <c r="R3702" i="3"/>
  <c r="S3702" i="3"/>
  <c r="Q3702" i="3"/>
  <c r="R3695" i="3"/>
  <c r="S3695" i="3"/>
  <c r="R3662" i="3"/>
  <c r="S3662" i="3"/>
  <c r="Q3662" i="3"/>
  <c r="Q3659" i="3"/>
  <c r="R3659" i="3"/>
  <c r="V1836" i="2" s="1"/>
  <c r="S3659" i="3"/>
  <c r="W1836" i="2" s="1"/>
  <c r="S3639" i="3"/>
  <c r="W1825" i="2" s="1"/>
  <c r="Q3639" i="3"/>
  <c r="S3633" i="3"/>
  <c r="W1819" i="2" s="1"/>
  <c r="Q3633" i="3"/>
  <c r="R3633" i="3"/>
  <c r="V1819" i="2" s="1"/>
  <c r="R3586" i="3"/>
  <c r="Q3586" i="3"/>
  <c r="S3586" i="3"/>
  <c r="Q3554" i="3"/>
  <c r="S3554" i="3"/>
  <c r="R3554" i="3"/>
  <c r="R3549" i="3"/>
  <c r="V1781" i="2" s="1"/>
  <c r="S3549" i="3"/>
  <c r="W1781" i="2" s="1"/>
  <c r="Q3549" i="3"/>
  <c r="S3518" i="3"/>
  <c r="W1764" i="2" s="1"/>
  <c r="Q3518" i="3"/>
  <c r="R3518" i="3"/>
  <c r="V1764" i="2" s="1"/>
  <c r="Q3469" i="3"/>
  <c r="R3469" i="3"/>
  <c r="V1740" i="2" s="1"/>
  <c r="S3469" i="3"/>
  <c r="W1740" i="2" s="1"/>
  <c r="R3918" i="3"/>
  <c r="V1963" i="2" s="1"/>
  <c r="Q3918" i="3"/>
  <c r="Q3909" i="3"/>
  <c r="R3909" i="3"/>
  <c r="Q3907" i="3"/>
  <c r="S3907" i="3"/>
  <c r="R3887" i="3"/>
  <c r="S3887" i="3"/>
  <c r="R3862" i="3"/>
  <c r="V1932" i="2" s="1"/>
  <c r="S3862" i="3"/>
  <c r="W1932" i="2" s="1"/>
  <c r="Q3862" i="3"/>
  <c r="S3825" i="3"/>
  <c r="W1914" i="2" s="1"/>
  <c r="R3825" i="3"/>
  <c r="V1914" i="2" s="1"/>
  <c r="Q3804" i="3"/>
  <c r="R3804" i="3"/>
  <c r="S3801" i="3"/>
  <c r="W1908" i="2" s="1"/>
  <c r="R3801" i="3"/>
  <c r="V1908" i="2" s="1"/>
  <c r="R3790" i="3"/>
  <c r="V1898" i="2" s="1"/>
  <c r="S3790" i="3"/>
  <c r="W1898" i="2" s="1"/>
  <c r="Q3790" i="3"/>
  <c r="R3774" i="3"/>
  <c r="S3774" i="3"/>
  <c r="S3761" i="3"/>
  <c r="W1887" i="2" s="1"/>
  <c r="R3761" i="3"/>
  <c r="V1887" i="2" s="1"/>
  <c r="R3732" i="3"/>
  <c r="S3732" i="3"/>
  <c r="Q3711" i="3"/>
  <c r="R3711" i="3"/>
  <c r="V1858" i="2" s="1"/>
  <c r="S3673" i="3"/>
  <c r="Q3673" i="3"/>
  <c r="R3673" i="3"/>
  <c r="Q3655" i="3"/>
  <c r="S3655" i="3"/>
  <c r="W1833" i="2" s="1"/>
  <c r="R3655" i="3"/>
  <c r="V1833" i="2" s="1"/>
  <c r="Q3642" i="3"/>
  <c r="R3642" i="3"/>
  <c r="V1828" i="2" s="1"/>
  <c r="S3642" i="3"/>
  <c r="W1828" i="2" s="1"/>
  <c r="R3612" i="3"/>
  <c r="V1814" i="2" s="1"/>
  <c r="S3612" i="3"/>
  <c r="W1814" i="2" s="1"/>
  <c r="Q3612" i="3"/>
  <c r="Q3592" i="3"/>
  <c r="R3592" i="3"/>
  <c r="V1799" i="2" s="1"/>
  <c r="S3592" i="3"/>
  <c r="W1799" i="2" s="1"/>
  <c r="S3527" i="3"/>
  <c r="W1772" i="2" s="1"/>
  <c r="Q3527" i="3"/>
  <c r="R3527" i="3"/>
  <c r="V1772" i="2" s="1"/>
  <c r="R3402" i="3"/>
  <c r="V1703" i="2" s="1"/>
  <c r="Q3402" i="3"/>
  <c r="S3402" i="3"/>
  <c r="W1703" i="2" s="1"/>
  <c r="S4068" i="3"/>
  <c r="S4060" i="3"/>
  <c r="S4052" i="3"/>
  <c r="S4044" i="3"/>
  <c r="W2028" i="2" s="1"/>
  <c r="S4036" i="3"/>
  <c r="W2020" i="2" s="1"/>
  <c r="S4028" i="3"/>
  <c r="S4020" i="3"/>
  <c r="S4012" i="3"/>
  <c r="S4004" i="3"/>
  <c r="S3996" i="3"/>
  <c r="S3988" i="3"/>
  <c r="W2001" i="2" s="1"/>
  <c r="S3980" i="3"/>
  <c r="W1993" i="2" s="1"/>
  <c r="S3973" i="3"/>
  <c r="W1989" i="2" s="1"/>
  <c r="S3957" i="3"/>
  <c r="S3941" i="3"/>
  <c r="S3925" i="3"/>
  <c r="W1970" i="2" s="1"/>
  <c r="S3917" i="3"/>
  <c r="W1962" i="2" s="1"/>
  <c r="R3911" i="3"/>
  <c r="S3871" i="3"/>
  <c r="Q3850" i="3"/>
  <c r="Q3811" i="3"/>
  <c r="R3811" i="3"/>
  <c r="S3777" i="3"/>
  <c r="W1894" i="2" s="1"/>
  <c r="Q3777" i="3"/>
  <c r="R3758" i="3"/>
  <c r="S3758" i="3"/>
  <c r="R3756" i="3"/>
  <c r="V1885" i="2" s="1"/>
  <c r="R3734" i="3"/>
  <c r="S3734" i="3"/>
  <c r="Q3734" i="3"/>
  <c r="R3719" i="3"/>
  <c r="V1866" i="2" s="1"/>
  <c r="R3714" i="3"/>
  <c r="V1861" i="2" s="1"/>
  <c r="Q3708" i="3"/>
  <c r="S3697" i="3"/>
  <c r="R3697" i="3"/>
  <c r="R3682" i="3"/>
  <c r="V1846" i="2" s="1"/>
  <c r="Q3682" i="3"/>
  <c r="S3676" i="3"/>
  <c r="Q3676" i="3"/>
  <c r="R3676" i="3"/>
  <c r="R3670" i="3"/>
  <c r="V1843" i="2" s="1"/>
  <c r="S3670" i="3"/>
  <c r="W1843" i="2" s="1"/>
  <c r="R3588" i="3"/>
  <c r="S3588" i="3"/>
  <c r="Q3588" i="3"/>
  <c r="S3538" i="3"/>
  <c r="Q3538" i="3"/>
  <c r="R3538" i="3"/>
  <c r="Q3530" i="3"/>
  <c r="R3530" i="3"/>
  <c r="S3530" i="3"/>
  <c r="Q3523" i="3"/>
  <c r="R3523" i="3"/>
  <c r="V1769" i="2" s="1"/>
  <c r="S3523" i="3"/>
  <c r="W1769" i="2" s="1"/>
  <c r="Q3481" i="3"/>
  <c r="R3481" i="3"/>
  <c r="S3481" i="3"/>
  <c r="R3461" i="3"/>
  <c r="V1737" i="2" s="1"/>
  <c r="S3461" i="3"/>
  <c r="W1737" i="2" s="1"/>
  <c r="Q3461" i="3"/>
  <c r="R3434" i="3"/>
  <c r="Q3434" i="3"/>
  <c r="S3434" i="3"/>
  <c r="R3878" i="3"/>
  <c r="V1943" i="2" s="1"/>
  <c r="S3878" i="3"/>
  <c r="W1943" i="2" s="1"/>
  <c r="Q3864" i="3"/>
  <c r="R3864" i="3"/>
  <c r="V1934" i="2" s="1"/>
  <c r="S3864" i="3"/>
  <c r="W1934" i="2" s="1"/>
  <c r="S3824" i="3"/>
  <c r="W1913" i="2" s="1"/>
  <c r="R3815" i="3"/>
  <c r="V1912" i="2" s="1"/>
  <c r="Q3800" i="3"/>
  <c r="R3800" i="3"/>
  <c r="V1907" i="2" s="1"/>
  <c r="S3800" i="3"/>
  <c r="W1907" i="2" s="1"/>
  <c r="Q3771" i="3"/>
  <c r="R3771" i="3"/>
  <c r="V1891" i="2" s="1"/>
  <c r="S3771" i="3"/>
  <c r="W1891" i="2" s="1"/>
  <c r="Q3768" i="3"/>
  <c r="S3768" i="3"/>
  <c r="S3737" i="3"/>
  <c r="R3737" i="3"/>
  <c r="R3710" i="3"/>
  <c r="V1857" i="2" s="1"/>
  <c r="S3710" i="3"/>
  <c r="W1857" i="2" s="1"/>
  <c r="R3694" i="3"/>
  <c r="S3694" i="3"/>
  <c r="R3687" i="3"/>
  <c r="V1851" i="2" s="1"/>
  <c r="S3687" i="3"/>
  <c r="W1851" i="2" s="1"/>
  <c r="R3654" i="3"/>
  <c r="V1832" i="2" s="1"/>
  <c r="S3654" i="3"/>
  <c r="W1832" i="2" s="1"/>
  <c r="Q3654" i="3"/>
  <c r="Q3635" i="3"/>
  <c r="R3635" i="3"/>
  <c r="V1821" i="2" s="1"/>
  <c r="S3635" i="3"/>
  <c r="W1821" i="2" s="1"/>
  <c r="S3615" i="3"/>
  <c r="Q3615" i="3"/>
  <c r="R3615" i="3"/>
  <c r="S3611" i="3"/>
  <c r="W1813" i="2" s="1"/>
  <c r="Q3611" i="3"/>
  <c r="R3611" i="3"/>
  <c r="V1813" i="2" s="1"/>
  <c r="Q3598" i="3"/>
  <c r="S3598" i="3"/>
  <c r="W1805" i="2" s="1"/>
  <c r="R3598" i="3"/>
  <c r="V1805" i="2" s="1"/>
  <c r="S3591" i="3"/>
  <c r="W1798" i="2" s="1"/>
  <c r="Q3591" i="3"/>
  <c r="R3591" i="3"/>
  <c r="V1798" i="2" s="1"/>
  <c r="R3581" i="3"/>
  <c r="S3581" i="3"/>
  <c r="Q3581" i="3"/>
  <c r="R3492" i="3"/>
  <c r="V1752" i="2" s="1"/>
  <c r="Q3492" i="3"/>
  <c r="S3492" i="3"/>
  <c r="W1752" i="2" s="1"/>
  <c r="S3487" i="3"/>
  <c r="W1750" i="2" s="1"/>
  <c r="Q3487" i="3"/>
  <c r="R3487" i="3"/>
  <c r="V1750" i="2" s="1"/>
  <c r="R3460" i="3"/>
  <c r="V1736" i="2" s="1"/>
  <c r="Q3460" i="3"/>
  <c r="S3460" i="3"/>
  <c r="W1736" i="2" s="1"/>
  <c r="S3445" i="3"/>
  <c r="Q3445" i="3"/>
  <c r="R3445" i="3"/>
  <c r="Q3401" i="3"/>
  <c r="R3401" i="3"/>
  <c r="S3401" i="3"/>
  <c r="Q3578" i="3"/>
  <c r="R3578" i="3"/>
  <c r="V1795" i="2" s="1"/>
  <c r="R3572" i="3"/>
  <c r="S3572" i="3"/>
  <c r="S3567" i="3"/>
  <c r="W1791" i="2" s="1"/>
  <c r="Q3567" i="3"/>
  <c r="R3567" i="3"/>
  <c r="V1791" i="2" s="1"/>
  <c r="Q3553" i="3"/>
  <c r="R3553" i="3"/>
  <c r="V1785" i="2" s="1"/>
  <c r="S3553" i="3"/>
  <c r="W1785" i="2" s="1"/>
  <c r="S3543" i="3"/>
  <c r="W1779" i="2" s="1"/>
  <c r="Q3543" i="3"/>
  <c r="R3532" i="3"/>
  <c r="Q3532" i="3"/>
  <c r="Q3493" i="3"/>
  <c r="R3493" i="3"/>
  <c r="V1753" i="2" s="1"/>
  <c r="S3479" i="3"/>
  <c r="Q3479" i="3"/>
  <c r="R3479" i="3"/>
  <c r="Q3473" i="3"/>
  <c r="R3473" i="3"/>
  <c r="V1744" i="2" s="1"/>
  <c r="S3473" i="3"/>
  <c r="W1744" i="2" s="1"/>
  <c r="S3455" i="3"/>
  <c r="W1731" i="2" s="1"/>
  <c r="Q3455" i="3"/>
  <c r="Q3385" i="3"/>
  <c r="R3385" i="3"/>
  <c r="V1699" i="2" s="1"/>
  <c r="S3385" i="3"/>
  <c r="W1699" i="2" s="1"/>
  <c r="S3375" i="3"/>
  <c r="Q3375" i="3"/>
  <c r="R3375" i="3"/>
  <c r="R3333" i="3"/>
  <c r="S3333" i="3"/>
  <c r="Q3333" i="3"/>
  <c r="Q3331" i="3"/>
  <c r="S3331" i="3"/>
  <c r="Q3315" i="3"/>
  <c r="S3315" i="3"/>
  <c r="W1661" i="2" s="1"/>
  <c r="R3315" i="3"/>
  <c r="V1661" i="2" s="1"/>
  <c r="Q3675" i="3"/>
  <c r="R3675" i="3"/>
  <c r="S3672" i="3"/>
  <c r="S3663" i="3"/>
  <c r="W1837" i="2" s="1"/>
  <c r="R3641" i="3"/>
  <c r="V1827" i="2" s="1"/>
  <c r="R3620" i="3"/>
  <c r="S3620" i="3"/>
  <c r="Q3620" i="3"/>
  <c r="S3614" i="3"/>
  <c r="Q3608" i="3"/>
  <c r="R3608" i="3"/>
  <c r="R3597" i="3"/>
  <c r="V1804" i="2" s="1"/>
  <c r="S3597" i="3"/>
  <c r="W1804" i="2" s="1"/>
  <c r="S3566" i="3"/>
  <c r="W1790" i="2" s="1"/>
  <c r="S3552" i="3"/>
  <c r="W1784" i="2" s="1"/>
  <c r="Q3529" i="3"/>
  <c r="S3529" i="3"/>
  <c r="R3526" i="3"/>
  <c r="S3526" i="3"/>
  <c r="Q3526" i="3"/>
  <c r="S3506" i="3"/>
  <c r="Q3506" i="3"/>
  <c r="S3496" i="3"/>
  <c r="S3490" i="3"/>
  <c r="R3490" i="3"/>
  <c r="R3476" i="3"/>
  <c r="Q3476" i="3"/>
  <c r="Q3466" i="3"/>
  <c r="S3466" i="3"/>
  <c r="R3459" i="3"/>
  <c r="V1735" i="2" s="1"/>
  <c r="S3459" i="3"/>
  <c r="W1735" i="2" s="1"/>
  <c r="Q3459" i="3"/>
  <c r="Q3422" i="3"/>
  <c r="S3422" i="3"/>
  <c r="W1716" i="2" s="1"/>
  <c r="R3422" i="3"/>
  <c r="V1716" i="2" s="1"/>
  <c r="Q3409" i="3"/>
  <c r="R3409" i="3"/>
  <c r="V1706" i="2" s="1"/>
  <c r="S3345" i="3"/>
  <c r="W1678" i="2" s="1"/>
  <c r="R3345" i="3"/>
  <c r="V1678" i="2" s="1"/>
  <c r="Q3345" i="3"/>
  <c r="Q3318" i="3"/>
  <c r="R3318" i="3"/>
  <c r="V1664" i="2" s="1"/>
  <c r="S3318" i="3"/>
  <c r="W1664" i="2" s="1"/>
  <c r="Q3643" i="3"/>
  <c r="R3643" i="3"/>
  <c r="V1829" i="2" s="1"/>
  <c r="Q3617" i="3"/>
  <c r="R3617" i="3"/>
  <c r="S3617" i="3"/>
  <c r="S3607" i="3"/>
  <c r="W1812" i="2" s="1"/>
  <c r="Q3607" i="3"/>
  <c r="R3596" i="3"/>
  <c r="V1803" i="2" s="1"/>
  <c r="Q3596" i="3"/>
  <c r="S3563" i="3"/>
  <c r="Q3563" i="3"/>
  <c r="Q3560" i="3"/>
  <c r="R3560" i="3"/>
  <c r="V1788" i="2" s="1"/>
  <c r="S3560" i="3"/>
  <c r="W1788" i="2" s="1"/>
  <c r="R3542" i="3"/>
  <c r="V1778" i="2" s="1"/>
  <c r="S3542" i="3"/>
  <c r="W1778" i="2" s="1"/>
  <c r="Q3510" i="3"/>
  <c r="R3510" i="3"/>
  <c r="Q3465" i="3"/>
  <c r="S3465" i="3"/>
  <c r="R3465" i="3"/>
  <c r="S3447" i="3"/>
  <c r="R3447" i="3"/>
  <c r="S3431" i="3"/>
  <c r="R3431" i="3"/>
  <c r="S3424" i="3"/>
  <c r="W1718" i="2" s="1"/>
  <c r="R3424" i="3"/>
  <c r="V1718" i="2" s="1"/>
  <c r="S3421" i="3"/>
  <c r="W1715" i="2" s="1"/>
  <c r="Q3421" i="3"/>
  <c r="S3399" i="3"/>
  <c r="W1702" i="2" s="1"/>
  <c r="R3399" i="3"/>
  <c r="V1702" i="2" s="1"/>
  <c r="Q3297" i="3"/>
  <c r="R3297" i="3"/>
  <c r="S3297" i="3"/>
  <c r="S3280" i="3"/>
  <c r="W1645" i="2" s="1"/>
  <c r="Q3280" i="3"/>
  <c r="R3280" i="3"/>
  <c r="V1645" i="2" s="1"/>
  <c r="Q3258" i="3"/>
  <c r="R3258" i="3"/>
  <c r="S3258" i="3"/>
  <c r="R3750" i="3"/>
  <c r="S3750" i="3"/>
  <c r="Q3723" i="3"/>
  <c r="R3723" i="3"/>
  <c r="V1870" i="2" s="1"/>
  <c r="R3638" i="3"/>
  <c r="V1824" i="2" s="1"/>
  <c r="S3638" i="3"/>
  <c r="W1824" i="2" s="1"/>
  <c r="Q3624" i="3"/>
  <c r="R3624" i="3"/>
  <c r="V1816" i="2" s="1"/>
  <c r="R3613" i="3"/>
  <c r="S3613" i="3"/>
  <c r="Q3613" i="3"/>
  <c r="R3604" i="3"/>
  <c r="V1810" i="2" s="1"/>
  <c r="S3604" i="3"/>
  <c r="W1810" i="2" s="1"/>
  <c r="Q3604" i="3"/>
  <c r="S3599" i="3"/>
  <c r="W1806" i="2" s="1"/>
  <c r="Q3599" i="3"/>
  <c r="R3599" i="3"/>
  <c r="V1806" i="2" s="1"/>
  <c r="Q3593" i="3"/>
  <c r="S3593" i="3"/>
  <c r="W1800" i="2" s="1"/>
  <c r="R3590" i="3"/>
  <c r="V1797" i="2" s="1"/>
  <c r="S3590" i="3"/>
  <c r="W1797" i="2" s="1"/>
  <c r="Q3590" i="3"/>
  <c r="Q3576" i="3"/>
  <c r="R3576" i="3"/>
  <c r="S3576" i="3"/>
  <c r="Q3569" i="3"/>
  <c r="R3569" i="3"/>
  <c r="V1793" i="2" s="1"/>
  <c r="R3565" i="3"/>
  <c r="S3565" i="3"/>
  <c r="Q3565" i="3"/>
  <c r="S3551" i="3"/>
  <c r="W1783" i="2" s="1"/>
  <c r="Q3551" i="3"/>
  <c r="R3551" i="3"/>
  <c r="V1783" i="2" s="1"/>
  <c r="R3548" i="3"/>
  <c r="S3548" i="3"/>
  <c r="Q3545" i="3"/>
  <c r="S3545" i="3"/>
  <c r="W1780" i="2" s="1"/>
  <c r="Q3534" i="3"/>
  <c r="S3534" i="3"/>
  <c r="W1774" i="2" s="1"/>
  <c r="Q3528" i="3"/>
  <c r="R3528" i="3"/>
  <c r="S3520" i="3"/>
  <c r="W1766" i="2" s="1"/>
  <c r="R3520" i="3"/>
  <c r="V1766" i="2" s="1"/>
  <c r="Q3517" i="3"/>
  <c r="R3517" i="3"/>
  <c r="V1763" i="2" s="1"/>
  <c r="S3495" i="3"/>
  <c r="W1755" i="2" s="1"/>
  <c r="Q3495" i="3"/>
  <c r="R3495" i="3"/>
  <c r="V1755" i="2" s="1"/>
  <c r="Q3486" i="3"/>
  <c r="S3486" i="3"/>
  <c r="W1749" i="2" s="1"/>
  <c r="R3468" i="3"/>
  <c r="S3468" i="3"/>
  <c r="Q3462" i="3"/>
  <c r="R3462" i="3"/>
  <c r="V1738" i="2" s="1"/>
  <c r="R3451" i="3"/>
  <c r="V1727" i="2" s="1"/>
  <c r="S3451" i="3"/>
  <c r="W1727" i="2" s="1"/>
  <c r="Q3451" i="3"/>
  <c r="Q3449" i="3"/>
  <c r="S3449" i="3"/>
  <c r="R3436" i="3"/>
  <c r="S3436" i="3"/>
  <c r="Q3436" i="3"/>
  <c r="Q3433" i="3"/>
  <c r="R3433" i="3"/>
  <c r="V1725" i="2" s="1"/>
  <c r="S3433" i="3"/>
  <c r="W1725" i="2" s="1"/>
  <c r="Q3430" i="3"/>
  <c r="S3430" i="3"/>
  <c r="R3430" i="3"/>
  <c r="R3418" i="3"/>
  <c r="V1712" i="2" s="1"/>
  <c r="S3418" i="3"/>
  <c r="W1712" i="2" s="1"/>
  <c r="R3404" i="3"/>
  <c r="S3404" i="3"/>
  <c r="Q3404" i="3"/>
  <c r="R3356" i="3"/>
  <c r="V1683" i="2" s="1"/>
  <c r="S3356" i="3"/>
  <c r="W1683" i="2" s="1"/>
  <c r="Q3356" i="3"/>
  <c r="R3872" i="3"/>
  <c r="V1937" i="2" s="1"/>
  <c r="R3808" i="3"/>
  <c r="R3806" i="3"/>
  <c r="S3806" i="3"/>
  <c r="Q3779" i="3"/>
  <c r="R3779" i="3"/>
  <c r="R3744" i="3"/>
  <c r="V1879" i="2" s="1"/>
  <c r="Q3681" i="3"/>
  <c r="Q3667" i="3"/>
  <c r="R3667" i="3"/>
  <c r="V1841" i="2" s="1"/>
  <c r="S3667" i="3"/>
  <c r="W1841" i="2" s="1"/>
  <c r="S3665" i="3"/>
  <c r="W1839" i="2" s="1"/>
  <c r="R3665" i="3"/>
  <c r="V1839" i="2" s="1"/>
  <c r="Q3626" i="3"/>
  <c r="S3626" i="3"/>
  <c r="S3623" i="3"/>
  <c r="W1815" i="2" s="1"/>
  <c r="Q3616" i="3"/>
  <c r="Q3610" i="3"/>
  <c r="S3610" i="3"/>
  <c r="S3579" i="3"/>
  <c r="R3579" i="3"/>
  <c r="S3522" i="3"/>
  <c r="W1768" i="2" s="1"/>
  <c r="R3522" i="3"/>
  <c r="V1768" i="2" s="1"/>
  <c r="S3514" i="3"/>
  <c r="W1760" i="2" s="1"/>
  <c r="Q3514" i="3"/>
  <c r="R3500" i="3"/>
  <c r="Q3500" i="3"/>
  <c r="R3429" i="3"/>
  <c r="V1723" i="2" s="1"/>
  <c r="Q3429" i="3"/>
  <c r="S3429" i="3"/>
  <c r="W1723" i="2" s="1"/>
  <c r="S3426" i="3"/>
  <c r="W1720" i="2" s="1"/>
  <c r="Q3426" i="3"/>
  <c r="Q3417" i="3"/>
  <c r="R3417" i="3"/>
  <c r="V1711" i="2" s="1"/>
  <c r="S3417" i="3"/>
  <c r="W1711" i="2" s="1"/>
  <c r="S3392" i="3"/>
  <c r="R3392" i="3"/>
  <c r="Q3392" i="3"/>
  <c r="R3370" i="3"/>
  <c r="Q3370" i="3"/>
  <c r="S3370" i="3"/>
  <c r="S3367" i="3"/>
  <c r="R3367" i="3"/>
  <c r="Q3313" i="3"/>
  <c r="R3313" i="3"/>
  <c r="V1659" i="2" s="1"/>
  <c r="S3313" i="3"/>
  <c r="W1659" i="2" s="1"/>
  <c r="Q3683" i="3"/>
  <c r="R3683" i="3"/>
  <c r="V1847" i="2" s="1"/>
  <c r="S3664" i="3"/>
  <c r="W1838" i="2" s="1"/>
  <c r="S3644" i="3"/>
  <c r="Q3640" i="3"/>
  <c r="R3640" i="3"/>
  <c r="V1826" i="2" s="1"/>
  <c r="R3606" i="3"/>
  <c r="V1811" i="2" s="1"/>
  <c r="S3606" i="3"/>
  <c r="W1811" i="2" s="1"/>
  <c r="S3584" i="3"/>
  <c r="R3575" i="3"/>
  <c r="S3559" i="3"/>
  <c r="W1787" i="2" s="1"/>
  <c r="R3559" i="3"/>
  <c r="V1787" i="2" s="1"/>
  <c r="R3556" i="3"/>
  <c r="S3556" i="3"/>
  <c r="Q3556" i="3"/>
  <c r="S3550" i="3"/>
  <c r="W1782" i="2" s="1"/>
  <c r="Q3544" i="3"/>
  <c r="R3544" i="3"/>
  <c r="R3533" i="3"/>
  <c r="V1773" i="2" s="1"/>
  <c r="S3533" i="3"/>
  <c r="W1773" i="2" s="1"/>
  <c r="R3524" i="3"/>
  <c r="V1770" i="2" s="1"/>
  <c r="Q3524" i="3"/>
  <c r="S3524" i="3"/>
  <c r="W1770" i="2" s="1"/>
  <c r="R3516" i="3"/>
  <c r="V1762" i="2" s="1"/>
  <c r="S3516" i="3"/>
  <c r="W1762" i="2" s="1"/>
  <c r="Q3516" i="3"/>
  <c r="Q3494" i="3"/>
  <c r="R3494" i="3"/>
  <c r="V1754" i="2" s="1"/>
  <c r="S3482" i="3"/>
  <c r="W1745" i="2" s="1"/>
  <c r="Q3477" i="3"/>
  <c r="R3477" i="3"/>
  <c r="S3474" i="3"/>
  <c r="Q3474" i="3"/>
  <c r="S3471" i="3"/>
  <c r="W1742" i="2" s="1"/>
  <c r="R3471" i="3"/>
  <c r="V1742" i="2" s="1"/>
  <c r="Q3471" i="3"/>
  <c r="R3467" i="3"/>
  <c r="Q3467" i="3"/>
  <c r="S3467" i="3"/>
  <c r="Q3453" i="3"/>
  <c r="S3453" i="3"/>
  <c r="W1729" i="2" s="1"/>
  <c r="R3428" i="3"/>
  <c r="V1722" i="2" s="1"/>
  <c r="S3428" i="3"/>
  <c r="W1722" i="2" s="1"/>
  <c r="Q3428" i="3"/>
  <c r="S3407" i="3"/>
  <c r="W1705" i="2" s="1"/>
  <c r="Q3407" i="3"/>
  <c r="R3407" i="3"/>
  <c r="V1705" i="2" s="1"/>
  <c r="R3397" i="3"/>
  <c r="Q3397" i="3"/>
  <c r="S3397" i="3"/>
  <c r="Q3381" i="3"/>
  <c r="S3381" i="3"/>
  <c r="W1695" i="2" s="1"/>
  <c r="S3256" i="3"/>
  <c r="W1631" i="2" s="1"/>
  <c r="R3256" i="3"/>
  <c r="V1631" i="2" s="1"/>
  <c r="Q3256" i="3"/>
  <c r="Q3187" i="3"/>
  <c r="R3187" i="3"/>
  <c r="S3187" i="3"/>
  <c r="Q3497" i="3"/>
  <c r="R3497" i="3"/>
  <c r="V1756" i="2" s="1"/>
  <c r="Q3485" i="3"/>
  <c r="R3485" i="3"/>
  <c r="V1748" i="2" s="1"/>
  <c r="Q3475" i="3"/>
  <c r="R3475" i="3"/>
  <c r="Q3441" i="3"/>
  <c r="R3441" i="3"/>
  <c r="Q3398" i="3"/>
  <c r="S3398" i="3"/>
  <c r="Q3390" i="3"/>
  <c r="S3390" i="3"/>
  <c r="R3372" i="3"/>
  <c r="S3372" i="3"/>
  <c r="Q3372" i="3"/>
  <c r="Q3353" i="3"/>
  <c r="R3353" i="3"/>
  <c r="Q3351" i="3"/>
  <c r="S3351" i="3"/>
  <c r="R3349" i="3"/>
  <c r="S3349" i="3"/>
  <c r="Q3302" i="3"/>
  <c r="R3302" i="3"/>
  <c r="S3302" i="3"/>
  <c r="Q3259" i="3"/>
  <c r="R3259" i="3"/>
  <c r="V1632" i="2" s="1"/>
  <c r="S3259" i="3"/>
  <c r="W1632" i="2" s="1"/>
  <c r="R3249" i="3"/>
  <c r="S3249" i="3"/>
  <c r="Q3207" i="3"/>
  <c r="R3207" i="3"/>
  <c r="S3207" i="3"/>
  <c r="S3200" i="3"/>
  <c r="W1609" i="2" s="1"/>
  <c r="Q3200" i="3"/>
  <c r="Q3358" i="3"/>
  <c r="S3358" i="3"/>
  <c r="W1685" i="2" s="1"/>
  <c r="Q3295" i="3"/>
  <c r="S3295" i="3"/>
  <c r="W1654" i="2" s="1"/>
  <c r="R3295" i="3"/>
  <c r="V1654" i="2" s="1"/>
  <c r="Q3274" i="3"/>
  <c r="R3274" i="3"/>
  <c r="V1639" i="2" s="1"/>
  <c r="S3274" i="3"/>
  <c r="W1639" i="2" s="1"/>
  <c r="S3632" i="3"/>
  <c r="W1818" i="2" s="1"/>
  <c r="Q3601" i="3"/>
  <c r="R3601" i="3"/>
  <c r="V1808" i="2" s="1"/>
  <c r="R3574" i="3"/>
  <c r="S3574" i="3"/>
  <c r="Q3537" i="3"/>
  <c r="R3537" i="3"/>
  <c r="V1777" i="2" s="1"/>
  <c r="Q3457" i="3"/>
  <c r="S3457" i="3"/>
  <c r="W1733" i="2" s="1"/>
  <c r="R3420" i="3"/>
  <c r="V1714" i="2" s="1"/>
  <c r="S3420" i="3"/>
  <c r="W1714" i="2" s="1"/>
  <c r="Q3420" i="3"/>
  <c r="R3415" i="3"/>
  <c r="Q3374" i="3"/>
  <c r="R3374" i="3"/>
  <c r="R3365" i="3"/>
  <c r="Q3365" i="3"/>
  <c r="S3365" i="3"/>
  <c r="R3362" i="3"/>
  <c r="S3360" i="3"/>
  <c r="W1687" i="2" s="1"/>
  <c r="R3360" i="3"/>
  <c r="V1687" i="2" s="1"/>
  <c r="Q3326" i="3"/>
  <c r="S3326" i="3"/>
  <c r="R3323" i="3"/>
  <c r="V1669" i="2" s="1"/>
  <c r="R3317" i="3"/>
  <c r="V1663" i="2" s="1"/>
  <c r="S3317" i="3"/>
  <c r="W1663" i="2" s="1"/>
  <c r="S3283" i="3"/>
  <c r="W1648" i="2" s="1"/>
  <c r="Q3283" i="3"/>
  <c r="Q3377" i="3"/>
  <c r="R3377" i="3"/>
  <c r="V1691" i="2" s="1"/>
  <c r="R3364" i="3"/>
  <c r="S3364" i="3"/>
  <c r="Q3364" i="3"/>
  <c r="Q3343" i="3"/>
  <c r="S3343" i="3"/>
  <c r="W1676" i="2" s="1"/>
  <c r="R3343" i="3"/>
  <c r="V1676" i="2" s="1"/>
  <c r="Q3294" i="3"/>
  <c r="S3294" i="3"/>
  <c r="W1653" i="2" s="1"/>
  <c r="R3285" i="3"/>
  <c r="V1650" i="2" s="1"/>
  <c r="S3285" i="3"/>
  <c r="W1650" i="2" s="1"/>
  <c r="Q3285" i="3"/>
  <c r="R3622" i="3"/>
  <c r="S3622" i="3"/>
  <c r="Q3585" i="3"/>
  <c r="R3585" i="3"/>
  <c r="R3558" i="3"/>
  <c r="V1786" i="2" s="1"/>
  <c r="S3558" i="3"/>
  <c r="W1786" i="2" s="1"/>
  <c r="S3439" i="3"/>
  <c r="Q3439" i="3"/>
  <c r="R3439" i="3"/>
  <c r="R3388" i="3"/>
  <c r="S3388" i="3"/>
  <c r="Q3388" i="3"/>
  <c r="R3309" i="3"/>
  <c r="S3309" i="3"/>
  <c r="Q3309" i="3"/>
  <c r="R3293" i="3"/>
  <c r="V1652" i="2" s="1"/>
  <c r="S3293" i="3"/>
  <c r="W1652" i="2" s="1"/>
  <c r="Q3293" i="3"/>
  <c r="Q3366" i="3"/>
  <c r="S3366" i="3"/>
  <c r="R3325" i="3"/>
  <c r="S3325" i="3"/>
  <c r="Q3276" i="3"/>
  <c r="S3276" i="3"/>
  <c r="W1641" i="2" s="1"/>
  <c r="S3251" i="3"/>
  <c r="R3245" i="3"/>
  <c r="S3245" i="3"/>
  <c r="Q3245" i="3"/>
  <c r="R3214" i="3"/>
  <c r="S3214" i="3"/>
  <c r="Q3214" i="3"/>
  <c r="R3444" i="3"/>
  <c r="S3444" i="3"/>
  <c r="Q3425" i="3"/>
  <c r="R3425" i="3"/>
  <c r="V1719" i="2" s="1"/>
  <c r="R3412" i="3"/>
  <c r="V1709" i="2" s="1"/>
  <c r="S3412" i="3"/>
  <c r="W1709" i="2" s="1"/>
  <c r="Q3393" i="3"/>
  <c r="R3393" i="3"/>
  <c r="R3380" i="3"/>
  <c r="V1694" i="2" s="1"/>
  <c r="S3380" i="3"/>
  <c r="W1694" i="2" s="1"/>
  <c r="Q3361" i="3"/>
  <c r="R3361" i="3"/>
  <c r="V1688" i="2" s="1"/>
  <c r="S3339" i="3"/>
  <c r="W1672" i="2" s="1"/>
  <c r="Q3339" i="3"/>
  <c r="Q3311" i="3"/>
  <c r="S3311" i="3"/>
  <c r="R3301" i="3"/>
  <c r="S3301" i="3"/>
  <c r="Q3287" i="3"/>
  <c r="R3287" i="3"/>
  <c r="S3238" i="3"/>
  <c r="Q3238" i="3"/>
  <c r="R3238" i="3"/>
  <c r="R3222" i="3"/>
  <c r="V1618" i="2" s="1"/>
  <c r="S3222" i="3"/>
  <c r="W1618" i="2" s="1"/>
  <c r="Q3222" i="3"/>
  <c r="Q3194" i="3"/>
  <c r="R3194" i="3"/>
  <c r="V1603" i="2" s="1"/>
  <c r="S3194" i="3"/>
  <c r="W1603" i="2" s="1"/>
  <c r="Q3346" i="3"/>
  <c r="R3346" i="3"/>
  <c r="V1679" i="2" s="1"/>
  <c r="R3341" i="3"/>
  <c r="V1674" i="2" s="1"/>
  <c r="S3341" i="3"/>
  <c r="W1674" i="2" s="1"/>
  <c r="Q3341" i="3"/>
  <c r="Q3307" i="3"/>
  <c r="R3307" i="3"/>
  <c r="V1656" i="2" s="1"/>
  <c r="R3281" i="3"/>
  <c r="V1646" i="2" s="1"/>
  <c r="S3281" i="3"/>
  <c r="W1646" i="2" s="1"/>
  <c r="Q3281" i="3"/>
  <c r="S3272" i="3"/>
  <c r="W1637" i="2" s="1"/>
  <c r="Q3272" i="3"/>
  <c r="R3272" i="3"/>
  <c r="V1637" i="2" s="1"/>
  <c r="R3269" i="3"/>
  <c r="S3269" i="3"/>
  <c r="Q3269" i="3"/>
  <c r="Q3263" i="3"/>
  <c r="R3263" i="3"/>
  <c r="V1633" i="2" s="1"/>
  <c r="S3263" i="3"/>
  <c r="W1633" i="2" s="1"/>
  <c r="Q3218" i="3"/>
  <c r="R3218" i="3"/>
  <c r="V1614" i="2" s="1"/>
  <c r="S3218" i="3"/>
  <c r="W1614" i="2" s="1"/>
  <c r="Q3310" i="3"/>
  <c r="S3310" i="3"/>
  <c r="S3320" i="3"/>
  <c r="W1666" i="2" s="1"/>
  <c r="Q3320" i="3"/>
  <c r="S3304" i="3"/>
  <c r="Q3304" i="3"/>
  <c r="S3288" i="3"/>
  <c r="Q3288" i="3"/>
  <c r="R3253" i="3"/>
  <c r="S3253" i="3"/>
  <c r="S3232" i="3"/>
  <c r="W1625" i="2" s="1"/>
  <c r="Q3232" i="3"/>
  <c r="R3232" i="3"/>
  <c r="V1625" i="2" s="1"/>
  <c r="Q3226" i="3"/>
  <c r="R3226" i="3"/>
  <c r="V1622" i="2" s="1"/>
  <c r="S3226" i="3"/>
  <c r="W1622" i="2" s="1"/>
  <c r="R3190" i="3"/>
  <c r="V1600" i="2" s="1"/>
  <c r="S3190" i="3"/>
  <c r="W1600" i="2" s="1"/>
  <c r="Q3190" i="3"/>
  <c r="R3182" i="3"/>
  <c r="S3182" i="3"/>
  <c r="Q3282" i="3"/>
  <c r="R3282" i="3"/>
  <c r="V1647" i="2" s="1"/>
  <c r="S3282" i="3"/>
  <c r="W1647" i="2" s="1"/>
  <c r="R3267" i="3"/>
  <c r="V1635" i="2" s="1"/>
  <c r="Q3242" i="3"/>
  <c r="R3242" i="3"/>
  <c r="S3242" i="3"/>
  <c r="Q3234" i="3"/>
  <c r="R3234" i="3"/>
  <c r="S3234" i="3"/>
  <c r="Q3225" i="3"/>
  <c r="S3225" i="3"/>
  <c r="W1621" i="2" s="1"/>
  <c r="Q3338" i="3"/>
  <c r="R3338" i="3"/>
  <c r="S3328" i="3"/>
  <c r="Q3328" i="3"/>
  <c r="S3312" i="3"/>
  <c r="W1658" i="2" s="1"/>
  <c r="Q3312" i="3"/>
  <c r="S3296" i="3"/>
  <c r="Q3296" i="3"/>
  <c r="Q3215" i="3"/>
  <c r="R3215" i="3"/>
  <c r="S3215" i="3"/>
  <c r="Q3271" i="3"/>
  <c r="R3271" i="3"/>
  <c r="R3261" i="3"/>
  <c r="S3261" i="3"/>
  <c r="Q3261" i="3"/>
  <c r="Q3254" i="3"/>
  <c r="R3254" i="3"/>
  <c r="V1629" i="2" s="1"/>
  <c r="S3254" i="3"/>
  <c r="W1629" i="2" s="1"/>
  <c r="Q3247" i="3"/>
  <c r="R3247" i="3"/>
  <c r="Q3241" i="3"/>
  <c r="R3241" i="3"/>
  <c r="S3241" i="3"/>
  <c r="Q3219" i="3"/>
  <c r="R3219" i="3"/>
  <c r="V1615" i="2" s="1"/>
  <c r="S3219" i="3"/>
  <c r="W1615" i="2" s="1"/>
  <c r="S3208" i="3"/>
  <c r="Q3208" i="3"/>
  <c r="Q3201" i="3"/>
  <c r="S3201" i="3"/>
  <c r="W1610" i="2" s="1"/>
  <c r="Q3193" i="3"/>
  <c r="S3193" i="3"/>
  <c r="W1602" i="2" s="1"/>
  <c r="Q3264" i="3"/>
  <c r="Q3255" i="3"/>
  <c r="R3255" i="3"/>
  <c r="V1630" i="2" s="1"/>
  <c r="Q3210" i="3"/>
  <c r="R3210" i="3"/>
  <c r="S3210" i="3"/>
  <c r="R3206" i="3"/>
  <c r="S3206" i="3"/>
  <c r="Q3203" i="3"/>
  <c r="R3203" i="3"/>
  <c r="V1611" i="2" s="1"/>
  <c r="Q3199" i="3"/>
  <c r="R3199" i="3"/>
  <c r="V1608" i="2" s="1"/>
  <c r="S3199" i="3"/>
  <c r="W1608" i="2" s="1"/>
  <c r="R3181" i="3"/>
  <c r="S3181" i="3"/>
  <c r="Q3266" i="3"/>
  <c r="R3266" i="3"/>
  <c r="V1634" i="2" s="1"/>
  <c r="S3266" i="3"/>
  <c r="W1634" i="2" s="1"/>
  <c r="R3237" i="3"/>
  <c r="V1628" i="2" s="1"/>
  <c r="S3237" i="3"/>
  <c r="W1628" i="2" s="1"/>
  <c r="S3224" i="3"/>
  <c r="W1620" i="2" s="1"/>
  <c r="Q3224" i="3"/>
  <c r="Q3217" i="3"/>
  <c r="S3217" i="3"/>
  <c r="W1613" i="2" s="1"/>
  <c r="S3192" i="3"/>
  <c r="Q3192" i="3"/>
  <c r="Q3185" i="3"/>
  <c r="S3185" i="3"/>
  <c r="Q3330" i="3"/>
  <c r="R3330" i="3"/>
  <c r="V1671" i="2" s="1"/>
  <c r="Q3322" i="3"/>
  <c r="R3322" i="3"/>
  <c r="V1668" i="2" s="1"/>
  <c r="Q3314" i="3"/>
  <c r="R3314" i="3"/>
  <c r="V1660" i="2" s="1"/>
  <c r="Q3306" i="3"/>
  <c r="R3306" i="3"/>
  <c r="V1655" i="2" s="1"/>
  <c r="Q3298" i="3"/>
  <c r="R3298" i="3"/>
  <c r="Q3290" i="3"/>
  <c r="R3290" i="3"/>
  <c r="S3290" i="3"/>
  <c r="R3277" i="3"/>
  <c r="V1642" i="2" s="1"/>
  <c r="S3277" i="3"/>
  <c r="W1642" i="2" s="1"/>
  <c r="Q3250" i="3"/>
  <c r="R3250" i="3"/>
  <c r="S3250" i="3"/>
  <c r="Q3239" i="3"/>
  <c r="R3239" i="3"/>
  <c r="Q3227" i="3"/>
  <c r="R3227" i="3"/>
  <c r="V1623" i="2" s="1"/>
  <c r="Q3223" i="3"/>
  <c r="R3223" i="3"/>
  <c r="V1619" i="2" s="1"/>
  <c r="S3223" i="3"/>
  <c r="W1619" i="2" s="1"/>
  <c r="Q3202" i="3"/>
  <c r="R3202" i="3"/>
  <c r="S3202" i="3"/>
  <c r="R3198" i="3"/>
  <c r="V1607" i="2" s="1"/>
  <c r="S3198" i="3"/>
  <c r="W1607" i="2" s="1"/>
  <c r="Q3195" i="3"/>
  <c r="R3195" i="3"/>
  <c r="V1604" i="2" s="1"/>
  <c r="Q3191" i="3"/>
  <c r="R3191" i="3"/>
  <c r="V1601" i="2" s="1"/>
  <c r="S3191" i="3"/>
  <c r="W1601" i="2" s="1"/>
  <c r="Q3279" i="3"/>
  <c r="R3279" i="3"/>
  <c r="V1644" i="2" s="1"/>
  <c r="S3216" i="3"/>
  <c r="W1612" i="2" s="1"/>
  <c r="Q3216" i="3"/>
  <c r="Q3209" i="3"/>
  <c r="S3209" i="3"/>
  <c r="S3184" i="3"/>
  <c r="Q3184" i="3"/>
  <c r="R3228" i="3"/>
  <c r="R3220" i="3"/>
  <c r="V1616" i="2" s="1"/>
  <c r="R3212" i="3"/>
  <c r="R3204" i="3"/>
  <c r="R3196" i="3"/>
  <c r="V1605" i="2" s="1"/>
  <c r="R3188" i="3"/>
  <c r="R3180" i="3"/>
  <c r="V1599" i="2" s="1"/>
  <c r="S3229" i="3"/>
  <c r="S3221" i="3"/>
  <c r="W1617" i="2" s="1"/>
  <c r="S3213" i="3"/>
  <c r="S3205" i="3"/>
  <c r="S3197" i="3"/>
  <c r="W1606" i="2" s="1"/>
  <c r="S3189" i="3"/>
  <c r="Q3169" i="3"/>
  <c r="R3169" i="3"/>
  <c r="Q3041" i="3"/>
  <c r="R3041" i="3"/>
  <c r="S3041" i="3"/>
  <c r="Q3121" i="3"/>
  <c r="R3121" i="3"/>
  <c r="R3067" i="3"/>
  <c r="V1540" i="2" s="1"/>
  <c r="T1540" i="2"/>
  <c r="U1540" i="2" s="1"/>
  <c r="Q3033" i="3"/>
  <c r="R3033" i="3"/>
  <c r="V1523" i="2" s="1"/>
  <c r="Q3051" i="3"/>
  <c r="R3051" i="3"/>
  <c r="R2692" i="3"/>
  <c r="R2575" i="3"/>
  <c r="V1289" i="2" s="1"/>
  <c r="S1444" i="2"/>
  <c r="T1558" i="2"/>
  <c r="U1558" i="2" s="1"/>
  <c r="T1553" i="2"/>
  <c r="U1553" i="2" s="1"/>
  <c r="S1523" i="2"/>
  <c r="P3147" i="3"/>
  <c r="S3147" i="3" s="1"/>
  <c r="W1576" i="2" s="1"/>
  <c r="Q3142" i="3"/>
  <c r="P3114" i="3"/>
  <c r="P3105" i="3"/>
  <c r="P3090" i="3"/>
  <c r="T1549" i="2" s="1"/>
  <c r="U1549" i="2" s="1"/>
  <c r="Q3069" i="3"/>
  <c r="T1289" i="2"/>
  <c r="U1289" i="2" s="1"/>
  <c r="S1277" i="2"/>
  <c r="S1177" i="2"/>
  <c r="S1165" i="2"/>
  <c r="S1147" i="2"/>
  <c r="S2390" i="3"/>
  <c r="W1202" i="2" s="1"/>
  <c r="S1466" i="2"/>
  <c r="S1405" i="2"/>
  <c r="P2969" i="3"/>
  <c r="R2969" i="3" s="1"/>
  <c r="V1493" i="2" s="1"/>
  <c r="S2787" i="3"/>
  <c r="T1576" i="2"/>
  <c r="U1576" i="2" s="1"/>
  <c r="S1571" i="2"/>
  <c r="T1550" i="2"/>
  <c r="U1550" i="2" s="1"/>
  <c r="S1539" i="2"/>
  <c r="S1521" i="2"/>
  <c r="S3089" i="3"/>
  <c r="W1548" i="2" s="1"/>
  <c r="Q3019" i="3"/>
  <c r="S1590" i="2"/>
  <c r="S1289" i="2"/>
  <c r="S1276" i="2"/>
  <c r="P2545" i="3"/>
  <c r="Q2545" i="3" s="1"/>
  <c r="S2318" i="3"/>
  <c r="S1465" i="2"/>
  <c r="S1576" i="2"/>
  <c r="T1538" i="2"/>
  <c r="U1538" i="2" s="1"/>
  <c r="S1531" i="2"/>
  <c r="R3089" i="3"/>
  <c r="V1548" i="2" s="1"/>
  <c r="Q3085" i="3"/>
  <c r="P3035" i="3"/>
  <c r="P3027" i="3"/>
  <c r="S1585" i="2"/>
  <c r="S1319" i="2"/>
  <c r="T1269" i="2"/>
  <c r="U1269" i="2" s="1"/>
  <c r="S1252" i="2"/>
  <c r="S1201" i="2"/>
  <c r="S1182" i="2"/>
  <c r="S1172" i="2"/>
  <c r="P2481" i="3"/>
  <c r="Q2481" i="3" s="1"/>
  <c r="S1424" i="2"/>
  <c r="S1397" i="2"/>
  <c r="S2973" i="3"/>
  <c r="S2931" i="3"/>
  <c r="W1475" i="2" s="1"/>
  <c r="T1574" i="2"/>
  <c r="U1574" i="2" s="1"/>
  <c r="S1527" i="2"/>
  <c r="R3091" i="3"/>
  <c r="V1550" i="2" s="1"/>
  <c r="S3075" i="3"/>
  <c r="P3064" i="3"/>
  <c r="R3049" i="3"/>
  <c r="P3034" i="3"/>
  <c r="T1524" i="2" s="1"/>
  <c r="U1524" i="2" s="1"/>
  <c r="P3026" i="3"/>
  <c r="Q3026" i="3" s="1"/>
  <c r="S3017" i="3"/>
  <c r="S1287" i="2"/>
  <c r="S1267" i="2"/>
  <c r="T1248" i="2"/>
  <c r="U1248" i="2" s="1"/>
  <c r="S1225" i="2"/>
  <c r="S1171" i="2"/>
  <c r="R3075" i="3"/>
  <c r="S1316" i="2"/>
  <c r="S1301" i="2"/>
  <c r="T1241" i="2"/>
  <c r="U1241" i="2" s="1"/>
  <c r="T1178" i="2"/>
  <c r="U1178" i="2" s="1"/>
  <c r="S2575" i="3"/>
  <c r="W1289" i="2" s="1"/>
  <c r="S2424" i="3"/>
  <c r="W1216" i="2" s="1"/>
  <c r="S1445" i="2"/>
  <c r="P3001" i="3"/>
  <c r="Q3001" i="3" s="1"/>
  <c r="S2949" i="3"/>
  <c r="P2936" i="3"/>
  <c r="T1548" i="2"/>
  <c r="U1548" i="2" s="1"/>
  <c r="P3088" i="3"/>
  <c r="Q3088" i="3" s="1"/>
  <c r="R3020" i="3"/>
  <c r="Q3020" i="3"/>
  <c r="S3020" i="3"/>
  <c r="R3124" i="3"/>
  <c r="S3124" i="3"/>
  <c r="W1570" i="2" s="1"/>
  <c r="Q3124" i="3"/>
  <c r="T1570" i="2"/>
  <c r="U1570" i="2" s="1"/>
  <c r="Q3073" i="3"/>
  <c r="R3073" i="3"/>
  <c r="S3073" i="3"/>
  <c r="R2678" i="3"/>
  <c r="V1344" i="2" s="1"/>
  <c r="T1344" i="2"/>
  <c r="U1344" i="2" s="1"/>
  <c r="Q3161" i="3"/>
  <c r="S3161" i="3"/>
  <c r="Q3129" i="3"/>
  <c r="S3129" i="3"/>
  <c r="S3120" i="3"/>
  <c r="Q3120" i="3"/>
  <c r="S1592" i="2"/>
  <c r="P3171" i="3"/>
  <c r="S1584" i="2"/>
  <c r="P3153" i="3"/>
  <c r="Q3145" i="3"/>
  <c r="S3145" i="3"/>
  <c r="W1579" i="2" s="1"/>
  <c r="Q3123" i="3"/>
  <c r="S3123" i="3"/>
  <c r="S3072" i="3"/>
  <c r="Q3072" i="3"/>
  <c r="P3060" i="3"/>
  <c r="T1533" i="2" s="1"/>
  <c r="U1533" i="2" s="1"/>
  <c r="S1533" i="2"/>
  <c r="S3040" i="3"/>
  <c r="Q3040" i="3"/>
  <c r="P2184" i="3"/>
  <c r="T1097" i="2" s="1"/>
  <c r="U1097" i="2" s="1"/>
  <c r="S1368" i="2"/>
  <c r="S1363" i="2"/>
  <c r="S1321" i="2"/>
  <c r="S1304" i="2"/>
  <c r="S1211" i="2"/>
  <c r="S1181" i="2"/>
  <c r="S1159" i="2"/>
  <c r="S1485" i="2"/>
  <c r="S1441" i="2"/>
  <c r="S1404" i="2"/>
  <c r="S1391" i="2"/>
  <c r="R2957" i="3"/>
  <c r="V1485" i="2" s="1"/>
  <c r="T1579" i="2"/>
  <c r="U1579" i="2" s="1"/>
  <c r="S1565" i="2"/>
  <c r="T1552" i="2"/>
  <c r="U1552" i="2" s="1"/>
  <c r="S1541" i="2"/>
  <c r="T1534" i="2"/>
  <c r="U1534" i="2" s="1"/>
  <c r="P3170" i="3"/>
  <c r="T1591" i="2" s="1"/>
  <c r="U1591" i="2" s="1"/>
  <c r="S1591" i="2"/>
  <c r="S3163" i="3"/>
  <c r="R3148" i="3"/>
  <c r="S3148" i="3"/>
  <c r="W1582" i="2" s="1"/>
  <c r="S3140" i="3"/>
  <c r="R3132" i="3"/>
  <c r="S3132" i="3"/>
  <c r="R3092" i="3"/>
  <c r="V1551" i="2" s="1"/>
  <c r="S3092" i="3"/>
  <c r="W1551" i="2" s="1"/>
  <c r="Q3067" i="3"/>
  <c r="S3067" i="3"/>
  <c r="W1540" i="2" s="1"/>
  <c r="S3059" i="3"/>
  <c r="W1532" i="2" s="1"/>
  <c r="R3052" i="3"/>
  <c r="V1527" i="2" s="1"/>
  <c r="S3052" i="3"/>
  <c r="W1527" i="2" s="1"/>
  <c r="T1527" i="2"/>
  <c r="U1527" i="2" s="1"/>
  <c r="S3025" i="3"/>
  <c r="W1516" i="2" s="1"/>
  <c r="S3016" i="3"/>
  <c r="Q3016" i="3"/>
  <c r="S1240" i="2"/>
  <c r="S1095" i="2"/>
  <c r="S1338" i="2"/>
  <c r="T1266" i="2"/>
  <c r="U1266" i="2" s="1"/>
  <c r="S1166" i="2"/>
  <c r="R2615" i="3"/>
  <c r="S1481" i="2"/>
  <c r="Q2957" i="3"/>
  <c r="T1582" i="2"/>
  <c r="U1582" i="2" s="1"/>
  <c r="S1552" i="2"/>
  <c r="S1546" i="2"/>
  <c r="S1534" i="2"/>
  <c r="T1523" i="2"/>
  <c r="U1523" i="2" s="1"/>
  <c r="S1594" i="2"/>
  <c r="P3173" i="3"/>
  <c r="S3169" i="3"/>
  <c r="P3166" i="3"/>
  <c r="S1589" i="2"/>
  <c r="R3163" i="3"/>
  <c r="P3159" i="3"/>
  <c r="T1588" i="2" s="1"/>
  <c r="U1588" i="2" s="1"/>
  <c r="S1588" i="2"/>
  <c r="S1586" i="2"/>
  <c r="P3156" i="3"/>
  <c r="Q3140" i="3"/>
  <c r="R3131" i="3"/>
  <c r="S3121" i="3"/>
  <c r="S3105" i="3"/>
  <c r="W1561" i="2" s="1"/>
  <c r="S3091" i="3"/>
  <c r="W1550" i="2" s="1"/>
  <c r="Q3059" i="3"/>
  <c r="S3056" i="3"/>
  <c r="Q3056" i="3"/>
  <c r="S3051" i="3"/>
  <c r="R3028" i="3"/>
  <c r="S3028" i="3"/>
  <c r="R3025" i="3"/>
  <c r="V1516" i="2" s="1"/>
  <c r="S1235" i="2"/>
  <c r="S1526" i="2"/>
  <c r="P3177" i="3"/>
  <c r="S1598" i="2"/>
  <c r="Q3155" i="3"/>
  <c r="R3155" i="3"/>
  <c r="Q3113" i="3"/>
  <c r="S3113" i="3"/>
  <c r="W1565" i="2" s="1"/>
  <c r="T1565" i="2"/>
  <c r="U1565" i="2" s="1"/>
  <c r="R3108" i="3"/>
  <c r="Q3108" i="3"/>
  <c r="Q3081" i="3"/>
  <c r="S3081" i="3"/>
  <c r="R3164" i="3"/>
  <c r="Q3164" i="3"/>
  <c r="Q3115" i="3"/>
  <c r="S3115" i="3"/>
  <c r="W1567" i="2" s="1"/>
  <c r="S1308" i="2"/>
  <c r="T1311" i="2"/>
  <c r="U1311" i="2" s="1"/>
  <c r="S1192" i="2"/>
  <c r="S1070" i="2"/>
  <c r="T1327" i="2"/>
  <c r="U1327" i="2" s="1"/>
  <c r="S1311" i="2"/>
  <c r="S1296" i="2"/>
  <c r="T1246" i="2"/>
  <c r="U1246" i="2" s="1"/>
  <c r="S1489" i="2"/>
  <c r="T1471" i="2"/>
  <c r="U1471" i="2" s="1"/>
  <c r="S1418" i="2"/>
  <c r="T1569" i="2"/>
  <c r="U1569" i="2" s="1"/>
  <c r="T1567" i="2"/>
  <c r="U1567" i="2" s="1"/>
  <c r="T1551" i="2"/>
  <c r="U1551" i="2" s="1"/>
  <c r="P3176" i="3"/>
  <c r="S1597" i="2"/>
  <c r="Q3139" i="3"/>
  <c r="R3139" i="3"/>
  <c r="S3112" i="3"/>
  <c r="Q3112" i="3"/>
  <c r="R3084" i="3"/>
  <c r="S3084" i="3"/>
  <c r="P3063" i="3"/>
  <c r="T1536" i="2" s="1"/>
  <c r="U1536" i="2" s="1"/>
  <c r="S1536" i="2"/>
  <c r="P3055" i="3"/>
  <c r="T1530" i="2" s="1"/>
  <c r="U1530" i="2" s="1"/>
  <c r="S1530" i="2"/>
  <c r="R3044" i="3"/>
  <c r="S3044" i="3"/>
  <c r="S1074" i="2"/>
  <c r="S1367" i="2"/>
  <c r="S3032" i="3"/>
  <c r="W1522" i="2" s="1"/>
  <c r="Q3032" i="3"/>
  <c r="T1522" i="2"/>
  <c r="U1522" i="2" s="1"/>
  <c r="S1057" i="2"/>
  <c r="S1365" i="2"/>
  <c r="T1357" i="2"/>
  <c r="U1357" i="2" s="1"/>
  <c r="S1350" i="2"/>
  <c r="S1327" i="2"/>
  <c r="T1316" i="2"/>
  <c r="U1316" i="2" s="1"/>
  <c r="T1309" i="2"/>
  <c r="U1309" i="2" s="1"/>
  <c r="T1294" i="2"/>
  <c r="U1294" i="2" s="1"/>
  <c r="S1284" i="2"/>
  <c r="S1273" i="2"/>
  <c r="S1261" i="2"/>
  <c r="S1246" i="2"/>
  <c r="T1231" i="2"/>
  <c r="U1231" i="2" s="1"/>
  <c r="S1200" i="2"/>
  <c r="S1185" i="2"/>
  <c r="S1178" i="2"/>
  <c r="T1171" i="2"/>
  <c r="U1171" i="2" s="1"/>
  <c r="S1152" i="2"/>
  <c r="S2374" i="3"/>
  <c r="S2344" i="3"/>
  <c r="W1177" i="2" s="1"/>
  <c r="S1469" i="2"/>
  <c r="S1447" i="2"/>
  <c r="S1431" i="2"/>
  <c r="S1411" i="2"/>
  <c r="S1578" i="2"/>
  <c r="S1572" i="2"/>
  <c r="S1569" i="2"/>
  <c r="S1567" i="2"/>
  <c r="S1557" i="2"/>
  <c r="S1551" i="2"/>
  <c r="T1532" i="2"/>
  <c r="U1532" i="2" s="1"/>
  <c r="S1528" i="2"/>
  <c r="T1525" i="2"/>
  <c r="U1525" i="2" s="1"/>
  <c r="T1516" i="2"/>
  <c r="U1516" i="2" s="1"/>
  <c r="S3179" i="3"/>
  <c r="P3175" i="3"/>
  <c r="T1596" i="2" s="1"/>
  <c r="U1596" i="2" s="1"/>
  <c r="S1596" i="2"/>
  <c r="P3172" i="3"/>
  <c r="R3134" i="3"/>
  <c r="S3134" i="3"/>
  <c r="P3111" i="3"/>
  <c r="T1563" i="2" s="1"/>
  <c r="U1563" i="2" s="1"/>
  <c r="S1563" i="2"/>
  <c r="Q3099" i="3"/>
  <c r="S3099" i="3"/>
  <c r="W1558" i="2" s="1"/>
  <c r="S3083" i="3"/>
  <c r="R3076" i="3"/>
  <c r="Q3076" i="3"/>
  <c r="S3057" i="3"/>
  <c r="S3054" i="3"/>
  <c r="W1529" i="2" s="1"/>
  <c r="S3048" i="3"/>
  <c r="Q3048" i="3"/>
  <c r="S3043" i="3"/>
  <c r="R3017" i="3"/>
  <c r="R3036" i="3"/>
  <c r="V1526" i="2" s="1"/>
  <c r="S3036" i="3"/>
  <c r="W1526" i="2" s="1"/>
  <c r="S1269" i="2"/>
  <c r="S2180" i="3"/>
  <c r="W1096" i="2" s="1"/>
  <c r="T1364" i="2"/>
  <c r="U1364" i="2" s="1"/>
  <c r="S1357" i="2"/>
  <c r="T1322" i="2"/>
  <c r="U1322" i="2" s="1"/>
  <c r="S1272" i="2"/>
  <c r="S1245" i="2"/>
  <c r="S1231" i="2"/>
  <c r="T1216" i="2"/>
  <c r="U1216" i="2" s="1"/>
  <c r="S1199" i="2"/>
  <c r="P2761" i="3"/>
  <c r="T1386" i="2" s="1"/>
  <c r="U1386" i="2" s="1"/>
  <c r="T1486" i="2"/>
  <c r="U1486" i="2" s="1"/>
  <c r="T1466" i="2"/>
  <c r="U1466" i="2" s="1"/>
  <c r="T1445" i="2"/>
  <c r="U1445" i="2" s="1"/>
  <c r="S1430" i="2"/>
  <c r="T1410" i="2"/>
  <c r="U1410" i="2" s="1"/>
  <c r="S1395" i="2"/>
  <c r="P2912" i="3"/>
  <c r="T1463" i="2" s="1"/>
  <c r="U1463" i="2" s="1"/>
  <c r="S1554" i="2"/>
  <c r="T1543" i="2"/>
  <c r="U1543" i="2" s="1"/>
  <c r="S1532" i="2"/>
  <c r="R3179" i="3"/>
  <c r="S3164" i="3"/>
  <c r="R3161" i="3"/>
  <c r="P3157" i="3"/>
  <c r="R3157" i="3" s="1"/>
  <c r="V1587" i="2" s="1"/>
  <c r="R3129" i="3"/>
  <c r="R3120" i="3"/>
  <c r="R3115" i="3"/>
  <c r="V1567" i="2" s="1"/>
  <c r="Q3107" i="3"/>
  <c r="R3107" i="3"/>
  <c r="P3104" i="3"/>
  <c r="R3104" i="3" s="1"/>
  <c r="V1560" i="2" s="1"/>
  <c r="S1560" i="2"/>
  <c r="R3083" i="3"/>
  <c r="S3080" i="3"/>
  <c r="R3080" i="3"/>
  <c r="Q3065" i="3"/>
  <c r="R3065" i="3"/>
  <c r="V1538" i="2" s="1"/>
  <c r="R3057" i="3"/>
  <c r="R3043" i="3"/>
  <c r="Q3036" i="3"/>
  <c r="S3033" i="3"/>
  <c r="W1523" i="2" s="1"/>
  <c r="S3024" i="3"/>
  <c r="Q3024" i="3"/>
  <c r="T1583" i="2"/>
  <c r="U1583" i="2" s="1"/>
  <c r="S1555" i="2"/>
  <c r="S3158" i="3"/>
  <c r="S3142" i="3"/>
  <c r="S1583" i="2"/>
  <c r="R3096" i="3"/>
  <c r="V1555" i="2" s="1"/>
  <c r="F29" i="16"/>
  <c r="M26" i="9"/>
  <c r="F118" i="16"/>
  <c r="F61" i="16"/>
  <c r="F100" i="16"/>
  <c r="F108" i="16"/>
  <c r="F109" i="16" s="1"/>
  <c r="O41" i="17"/>
  <c r="O57" i="17"/>
  <c r="S22" i="17"/>
  <c r="Q22" i="17"/>
  <c r="F90" i="9"/>
  <c r="R138" i="17"/>
  <c r="R134" i="17"/>
  <c r="R130" i="17"/>
  <c r="R126" i="17"/>
  <c r="R122" i="17"/>
  <c r="R118" i="17"/>
  <c r="R114" i="17"/>
  <c r="R110" i="17"/>
  <c r="R106" i="17"/>
  <c r="R102" i="17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F41" i="16"/>
  <c r="F42" i="16" s="1"/>
  <c r="F43" i="16" s="1"/>
  <c r="F44" i="16" s="1"/>
  <c r="F45" i="16" s="1"/>
  <c r="F46" i="16" s="1"/>
  <c r="F47" i="16" s="1"/>
  <c r="F48" i="16" s="1"/>
  <c r="F49" i="16" s="1"/>
  <c r="F50" i="16" s="1"/>
  <c r="F51" i="16" s="1"/>
  <c r="F52" i="16" s="1"/>
  <c r="F63" i="16"/>
  <c r="F64" i="16" s="1"/>
  <c r="F65" i="16" s="1"/>
  <c r="F26" i="17"/>
  <c r="F98" i="17"/>
  <c r="F99" i="17" s="1"/>
  <c r="R137" i="17"/>
  <c r="R133" i="17"/>
  <c r="R129" i="17"/>
  <c r="R125" i="17"/>
  <c r="R121" i="17"/>
  <c r="R117" i="17"/>
  <c r="R113" i="17"/>
  <c r="R109" i="17"/>
  <c r="R105" i="17"/>
  <c r="R101" i="17"/>
  <c r="R97" i="17"/>
  <c r="R93" i="17"/>
  <c r="R89" i="17"/>
  <c r="R85" i="17"/>
  <c r="R81" i="17"/>
  <c r="R77" i="17"/>
  <c r="R73" i="17"/>
  <c r="R69" i="17"/>
  <c r="R65" i="17"/>
  <c r="R61" i="17"/>
  <c r="R57" i="17"/>
  <c r="R53" i="17"/>
  <c r="R49" i="17"/>
  <c r="R45" i="17"/>
  <c r="R41" i="17"/>
  <c r="R37" i="17"/>
  <c r="R33" i="17"/>
  <c r="R29" i="17"/>
  <c r="R25" i="17"/>
  <c r="R22" i="17"/>
  <c r="F36" i="17"/>
  <c r="F37" i="17" s="1"/>
  <c r="F38" i="17" s="1"/>
  <c r="F39" i="17" s="1"/>
  <c r="F44" i="17"/>
  <c r="R140" i="17"/>
  <c r="R136" i="17"/>
  <c r="R132" i="17"/>
  <c r="R128" i="17"/>
  <c r="R124" i="17"/>
  <c r="R120" i="17"/>
  <c r="R116" i="17"/>
  <c r="R112" i="17"/>
  <c r="R108" i="17"/>
  <c r="R104" i="17"/>
  <c r="R100" i="17"/>
  <c r="R96" i="17"/>
  <c r="R92" i="17"/>
  <c r="R88" i="17"/>
  <c r="R84" i="17"/>
  <c r="R80" i="17"/>
  <c r="R76" i="17"/>
  <c r="R72" i="17"/>
  <c r="R68" i="17"/>
  <c r="R64" i="17"/>
  <c r="R60" i="17"/>
  <c r="R56" i="17"/>
  <c r="R52" i="17"/>
  <c r="R48" i="17"/>
  <c r="R44" i="17"/>
  <c r="R40" i="17"/>
  <c r="R36" i="17"/>
  <c r="R32" i="17"/>
  <c r="R28" i="17"/>
  <c r="R24" i="17"/>
  <c r="F76" i="9"/>
  <c r="F77" i="9" s="1"/>
  <c r="F68" i="9"/>
  <c r="M24" i="16"/>
  <c r="M25" i="16" s="1"/>
  <c r="F30" i="16"/>
  <c r="F31" i="16" s="1"/>
  <c r="F32" i="16" s="1"/>
  <c r="F33" i="16" s="1"/>
  <c r="F34" i="16" s="1"/>
  <c r="F35" i="16" s="1"/>
  <c r="F36" i="16" s="1"/>
  <c r="F57" i="16"/>
  <c r="F123" i="16"/>
  <c r="R139" i="17"/>
  <c r="R135" i="17"/>
  <c r="R131" i="17"/>
  <c r="R127" i="17"/>
  <c r="R123" i="17"/>
  <c r="R119" i="17"/>
  <c r="R115" i="17"/>
  <c r="R111" i="17"/>
  <c r="R107" i="17"/>
  <c r="R103" i="17"/>
  <c r="R99" i="17"/>
  <c r="R95" i="17"/>
  <c r="R91" i="17"/>
  <c r="R87" i="17"/>
  <c r="R83" i="17"/>
  <c r="R79" i="17"/>
  <c r="R75" i="17"/>
  <c r="R71" i="17"/>
  <c r="R67" i="17"/>
  <c r="R63" i="17"/>
  <c r="R59" i="17"/>
  <c r="R55" i="17"/>
  <c r="R51" i="17"/>
  <c r="R47" i="17"/>
  <c r="R43" i="17"/>
  <c r="R39" i="17"/>
  <c r="R35" i="17"/>
  <c r="R31" i="17"/>
  <c r="R27" i="17"/>
  <c r="R23" i="17"/>
  <c r="F49" i="9"/>
  <c r="F201" i="9"/>
  <c r="Q3170" i="3"/>
  <c r="S3170" i="3"/>
  <c r="W1591" i="2" s="1"/>
  <c r="Q3122" i="3"/>
  <c r="R3122" i="3"/>
  <c r="S3122" i="3"/>
  <c r="T1566" i="2"/>
  <c r="U1566" i="2" s="1"/>
  <c r="Q3058" i="3"/>
  <c r="R3058" i="3"/>
  <c r="V1531" i="2" s="1"/>
  <c r="S3058" i="3"/>
  <c r="W1531" i="2" s="1"/>
  <c r="T1531" i="2"/>
  <c r="U1531" i="2" s="1"/>
  <c r="Q3018" i="3"/>
  <c r="R3018" i="3"/>
  <c r="S3018" i="3"/>
  <c r="Q3154" i="3"/>
  <c r="R3154" i="3"/>
  <c r="S3154" i="3"/>
  <c r="T1580" i="2"/>
  <c r="U1580" i="2" s="1"/>
  <c r="Q3138" i="3"/>
  <c r="R3138" i="3"/>
  <c r="S3138" i="3"/>
  <c r="Q3178" i="3"/>
  <c r="R3178" i="3"/>
  <c r="S3178" i="3"/>
  <c r="Q3082" i="3"/>
  <c r="R3082" i="3"/>
  <c r="S3082" i="3"/>
  <c r="Q3162" i="3"/>
  <c r="R3162" i="3"/>
  <c r="S3162" i="3"/>
  <c r="Q3146" i="3"/>
  <c r="R3146" i="3"/>
  <c r="V1575" i="2" s="1"/>
  <c r="S3146" i="3"/>
  <c r="T1575" i="2"/>
  <c r="U1575" i="2" s="1"/>
  <c r="Q3130" i="3"/>
  <c r="R3130" i="3"/>
  <c r="S3130" i="3"/>
  <c r="Q3074" i="3"/>
  <c r="R3074" i="3"/>
  <c r="S3074" i="3"/>
  <c r="Q3023" i="3"/>
  <c r="R3023" i="3"/>
  <c r="S3023" i="3"/>
  <c r="Q3126" i="3"/>
  <c r="R3126" i="3"/>
  <c r="Q3114" i="3"/>
  <c r="R3114" i="3"/>
  <c r="S3114" i="3"/>
  <c r="Q3103" i="3"/>
  <c r="R3103" i="3"/>
  <c r="V1559" i="2" s="1"/>
  <c r="S3103" i="3"/>
  <c r="W1559" i="2" s="1"/>
  <c r="R3093" i="3"/>
  <c r="V1552" i="2" s="1"/>
  <c r="S3093" i="3"/>
  <c r="W1552" i="2" s="1"/>
  <c r="Q3078" i="3"/>
  <c r="R3078" i="3"/>
  <c r="R3045" i="3"/>
  <c r="S3045" i="3"/>
  <c r="Q3030" i="3"/>
  <c r="R3030" i="3"/>
  <c r="V1520" i="2" s="1"/>
  <c r="Q3015" i="3"/>
  <c r="R3015" i="3"/>
  <c r="S3015" i="3"/>
  <c r="T1520" i="2"/>
  <c r="U1520" i="2" s="1"/>
  <c r="S3155" i="3"/>
  <c r="S3139" i="3"/>
  <c r="S3131" i="3"/>
  <c r="R3117" i="3"/>
  <c r="S3117" i="3"/>
  <c r="S3111" i="3"/>
  <c r="R3085" i="3"/>
  <c r="V1545" i="2" s="1"/>
  <c r="S3085" i="3"/>
  <c r="W1545" i="2" s="1"/>
  <c r="Q3070" i="3"/>
  <c r="R3070" i="3"/>
  <c r="V1543" i="2" s="1"/>
  <c r="R3061" i="3"/>
  <c r="V1534" i="2" s="1"/>
  <c r="S3061" i="3"/>
  <c r="W1534" i="2" s="1"/>
  <c r="R3037" i="3"/>
  <c r="S3037" i="3"/>
  <c r="Q3022" i="3"/>
  <c r="R3022" i="3"/>
  <c r="R3125" i="3"/>
  <c r="V1571" i="2" s="1"/>
  <c r="S3125" i="3"/>
  <c r="Q3102" i="3"/>
  <c r="R3102" i="3"/>
  <c r="R3077" i="3"/>
  <c r="S3077" i="3"/>
  <c r="Q3050" i="3"/>
  <c r="R3050" i="3"/>
  <c r="S3050" i="3"/>
  <c r="R3029" i="3"/>
  <c r="V1519" i="2" s="1"/>
  <c r="S3029" i="3"/>
  <c r="W1519" i="2" s="1"/>
  <c r="T1519" i="2"/>
  <c r="U1519" i="2" s="1"/>
  <c r="Q3014" i="3"/>
  <c r="R3014" i="3"/>
  <c r="R3173" i="3"/>
  <c r="S3173" i="3"/>
  <c r="R3168" i="3"/>
  <c r="R3165" i="3"/>
  <c r="S3165" i="3"/>
  <c r="R3160" i="3"/>
  <c r="R3152" i="3"/>
  <c r="R3149" i="3"/>
  <c r="S3149" i="3"/>
  <c r="R3144" i="3"/>
  <c r="R3141" i="3"/>
  <c r="S3141" i="3"/>
  <c r="R3136" i="3"/>
  <c r="R3133" i="3"/>
  <c r="S3133" i="3"/>
  <c r="R3128" i="3"/>
  <c r="Q3116" i="3"/>
  <c r="R3116" i="3"/>
  <c r="S3116" i="3"/>
  <c r="Q3110" i="3"/>
  <c r="R3110" i="3"/>
  <c r="Q3098" i="3"/>
  <c r="R3098" i="3"/>
  <c r="V1557" i="2" s="1"/>
  <c r="S3098" i="3"/>
  <c r="W1557" i="2" s="1"/>
  <c r="S3090" i="3"/>
  <c r="W1549" i="2" s="1"/>
  <c r="R3069" i="3"/>
  <c r="V1542" i="2" s="1"/>
  <c r="S3069" i="3"/>
  <c r="W1542" i="2" s="1"/>
  <c r="Q3066" i="3"/>
  <c r="R3066" i="3"/>
  <c r="V1539" i="2" s="1"/>
  <c r="S3066" i="3"/>
  <c r="W1539" i="2" s="1"/>
  <c r="R3060" i="3"/>
  <c r="V1533" i="2" s="1"/>
  <c r="Q3055" i="3"/>
  <c r="R3055" i="3"/>
  <c r="V1530" i="2" s="1"/>
  <c r="S3055" i="3"/>
  <c r="W1530" i="2" s="1"/>
  <c r="Q3042" i="3"/>
  <c r="R3042" i="3"/>
  <c r="S3042" i="3"/>
  <c r="R3021" i="3"/>
  <c r="S3021" i="3"/>
  <c r="Q3106" i="3"/>
  <c r="R3106" i="3"/>
  <c r="S3106" i="3"/>
  <c r="Q3086" i="3"/>
  <c r="R3086" i="3"/>
  <c r="V1546" i="2" s="1"/>
  <c r="S1544" i="2"/>
  <c r="Q3168" i="3"/>
  <c r="Q3160" i="3"/>
  <c r="Q3152" i="3"/>
  <c r="Q3144" i="3"/>
  <c r="Q3136" i="3"/>
  <c r="Q3128" i="3"/>
  <c r="R3101" i="3"/>
  <c r="S3101" i="3"/>
  <c r="Q3095" i="3"/>
  <c r="R3095" i="3"/>
  <c r="V1554" i="2" s="1"/>
  <c r="S3095" i="3"/>
  <c r="W1554" i="2" s="1"/>
  <c r="Q3047" i="3"/>
  <c r="R3047" i="3"/>
  <c r="S3047" i="3"/>
  <c r="Q3034" i="3"/>
  <c r="R3034" i="3"/>
  <c r="V1524" i="2" s="1"/>
  <c r="S3034" i="3"/>
  <c r="W1524" i="2" s="1"/>
  <c r="R3013" i="3"/>
  <c r="S3013" i="3"/>
  <c r="Q3118" i="3"/>
  <c r="R3118" i="3"/>
  <c r="Q3071" i="3"/>
  <c r="R3071" i="3"/>
  <c r="V1544" i="2" s="1"/>
  <c r="S3071" i="3"/>
  <c r="W1544" i="2" s="1"/>
  <c r="Q3062" i="3"/>
  <c r="R3062" i="3"/>
  <c r="V1535" i="2" s="1"/>
  <c r="R3053" i="3"/>
  <c r="V1528" i="2" s="1"/>
  <c r="S3053" i="3"/>
  <c r="W1528" i="2" s="1"/>
  <c r="Q3038" i="3"/>
  <c r="R3038" i="3"/>
  <c r="Q3119" i="3"/>
  <c r="R3119" i="3"/>
  <c r="S3119" i="3"/>
  <c r="R3109" i="3"/>
  <c r="S3109" i="3"/>
  <c r="Q3087" i="3"/>
  <c r="R3087" i="3"/>
  <c r="S3087" i="3"/>
  <c r="Q3068" i="3"/>
  <c r="R3068" i="3"/>
  <c r="V1541" i="2" s="1"/>
  <c r="S3068" i="3"/>
  <c r="W1541" i="2" s="1"/>
  <c r="Q3054" i="3"/>
  <c r="R3054" i="3"/>
  <c r="V1529" i="2" s="1"/>
  <c r="Q3039" i="3"/>
  <c r="R3039" i="3"/>
  <c r="S3039" i="3"/>
  <c r="R3026" i="3"/>
  <c r="V1517" i="2" s="1"/>
  <c r="Q3175" i="3"/>
  <c r="R3175" i="3"/>
  <c r="V1596" i="2" s="1"/>
  <c r="S3175" i="3"/>
  <c r="W1596" i="2" s="1"/>
  <c r="Q3167" i="3"/>
  <c r="R3167" i="3"/>
  <c r="V1590" i="2" s="1"/>
  <c r="S3167" i="3"/>
  <c r="W1590" i="2" s="1"/>
  <c r="Q3159" i="3"/>
  <c r="Q3151" i="3"/>
  <c r="R3151" i="3"/>
  <c r="S3151" i="3"/>
  <c r="Q3143" i="3"/>
  <c r="R3143" i="3"/>
  <c r="S3143" i="3"/>
  <c r="Q3135" i="3"/>
  <c r="R3135" i="3"/>
  <c r="S3135" i="3"/>
  <c r="Q3127" i="3"/>
  <c r="R3127" i="3"/>
  <c r="V1569" i="2" s="1"/>
  <c r="S3127" i="3"/>
  <c r="S3118" i="3"/>
  <c r="R3112" i="3"/>
  <c r="Q3104" i="3"/>
  <c r="Q3100" i="3"/>
  <c r="R3100" i="3"/>
  <c r="S3100" i="3"/>
  <c r="Q3094" i="3"/>
  <c r="R3094" i="3"/>
  <c r="V1553" i="2" s="1"/>
  <c r="S3086" i="3"/>
  <c r="W1546" i="2" s="1"/>
  <c r="Q3079" i="3"/>
  <c r="R3079" i="3"/>
  <c r="S3079" i="3"/>
  <c r="S3062" i="3"/>
  <c r="W1535" i="2" s="1"/>
  <c r="Q3053" i="3"/>
  <c r="Q3046" i="3"/>
  <c r="R3046" i="3"/>
  <c r="S3038" i="3"/>
  <c r="Q3031" i="3"/>
  <c r="R3031" i="3"/>
  <c r="V1521" i="2" s="1"/>
  <c r="S3031" i="3"/>
  <c r="W1521" i="2" s="1"/>
  <c r="Q3012" i="3"/>
  <c r="R3012" i="3"/>
  <c r="S3012" i="3"/>
  <c r="Q2797" i="3"/>
  <c r="T1404" i="2"/>
  <c r="U1404" i="2" s="1"/>
  <c r="R2483" i="3"/>
  <c r="V1245" i="2" s="1"/>
  <c r="T1245" i="2"/>
  <c r="U1245" i="2" s="1"/>
  <c r="T1304" i="2"/>
  <c r="U1304" i="2" s="1"/>
  <c r="S1298" i="2"/>
  <c r="S1264" i="2"/>
  <c r="T1195" i="2"/>
  <c r="U1195" i="2" s="1"/>
  <c r="S2369" i="3"/>
  <c r="W1188" i="2" s="1"/>
  <c r="P2882" i="3"/>
  <c r="S2882" i="3" s="1"/>
  <c r="W1449" i="2" s="1"/>
  <c r="P2876" i="3"/>
  <c r="T1446" i="2" s="1"/>
  <c r="U1446" i="2" s="1"/>
  <c r="P2817" i="3"/>
  <c r="T1415" i="2" s="1"/>
  <c r="U1415" i="2" s="1"/>
  <c r="P2775" i="3"/>
  <c r="T1205" i="2"/>
  <c r="U1205" i="2" s="1"/>
  <c r="S1468" i="2"/>
  <c r="S1398" i="2"/>
  <c r="S1089" i="2"/>
  <c r="T1367" i="2"/>
  <c r="U1367" i="2" s="1"/>
  <c r="S1346" i="2"/>
  <c r="S1326" i="2"/>
  <c r="T1286" i="2"/>
  <c r="U1286" i="2" s="1"/>
  <c r="S1241" i="2"/>
  <c r="T1224" i="2"/>
  <c r="U1224" i="2" s="1"/>
  <c r="S1205" i="2"/>
  <c r="T1192" i="2"/>
  <c r="U1192" i="2" s="1"/>
  <c r="T1148" i="2"/>
  <c r="U1148" i="2" s="1"/>
  <c r="R2748" i="3"/>
  <c r="S2721" i="3"/>
  <c r="W1367" i="2" s="1"/>
  <c r="P2665" i="3"/>
  <c r="S2598" i="3"/>
  <c r="W1306" i="2" s="1"/>
  <c r="S2472" i="3"/>
  <c r="S2360" i="3"/>
  <c r="T1458" i="2"/>
  <c r="U1458" i="2" s="1"/>
  <c r="S1443" i="2"/>
  <c r="S1390" i="2"/>
  <c r="P2989" i="3"/>
  <c r="S2989" i="3" s="1"/>
  <c r="R2885" i="3"/>
  <c r="S1349" i="2"/>
  <c r="S1362" i="2"/>
  <c r="S1286" i="2"/>
  <c r="T1258" i="2"/>
  <c r="U1258" i="2" s="1"/>
  <c r="S1224" i="2"/>
  <c r="T1170" i="2"/>
  <c r="U1170" i="2" s="1"/>
  <c r="T1156" i="2"/>
  <c r="U1156" i="2" s="1"/>
  <c r="S1479" i="2"/>
  <c r="S1458" i="2"/>
  <c r="S1184" i="2"/>
  <c r="S1072" i="2"/>
  <c r="T1299" i="2"/>
  <c r="U1299" i="2" s="1"/>
  <c r="S1258" i="2"/>
  <c r="S1239" i="2"/>
  <c r="T1223" i="2"/>
  <c r="U1223" i="2" s="1"/>
  <c r="T1213" i="2"/>
  <c r="U1213" i="2" s="1"/>
  <c r="S1203" i="2"/>
  <c r="S1170" i="2"/>
  <c r="S1156" i="2"/>
  <c r="S1409" i="2"/>
  <c r="S1234" i="2"/>
  <c r="S1151" i="2"/>
  <c r="S1374" i="2"/>
  <c r="S1299" i="2"/>
  <c r="S1283" i="2"/>
  <c r="S1229" i="2"/>
  <c r="S1213" i="2"/>
  <c r="T1202" i="2"/>
  <c r="U1202" i="2" s="1"/>
  <c r="T1196" i="2"/>
  <c r="U1196" i="2" s="1"/>
  <c r="T1188" i="2"/>
  <c r="U1188" i="2" s="1"/>
  <c r="S1180" i="2"/>
  <c r="S1161" i="2"/>
  <c r="S2724" i="3"/>
  <c r="Q2706" i="3"/>
  <c r="Q2534" i="3"/>
  <c r="S2414" i="3"/>
  <c r="W1211" i="2" s="1"/>
  <c r="Q2344" i="3"/>
  <c r="S1495" i="2"/>
  <c r="T1475" i="2"/>
  <c r="U1475" i="2" s="1"/>
  <c r="S1464" i="2"/>
  <c r="T1435" i="2"/>
  <c r="U1435" i="2" s="1"/>
  <c r="S1396" i="2"/>
  <c r="P3006" i="3"/>
  <c r="R2973" i="3"/>
  <c r="S2883" i="3"/>
  <c r="S1069" i="2"/>
  <c r="S1372" i="2"/>
  <c r="S1340" i="2"/>
  <c r="T1330" i="2"/>
  <c r="U1330" i="2" s="1"/>
  <c r="T1298" i="2"/>
  <c r="U1298" i="2" s="1"/>
  <c r="S1282" i="2"/>
  <c r="S1275" i="2"/>
  <c r="S1257" i="2"/>
  <c r="T1218" i="2"/>
  <c r="U1218" i="2" s="1"/>
  <c r="S1202" i="2"/>
  <c r="S1196" i="2"/>
  <c r="S1188" i="2"/>
  <c r="S1160" i="2"/>
  <c r="S2566" i="3"/>
  <c r="R2406" i="3"/>
  <c r="V1205" i="2" s="1"/>
  <c r="S2313" i="3"/>
  <c r="W1161" i="2" s="1"/>
  <c r="S1494" i="2"/>
  <c r="S1435" i="2"/>
  <c r="P2927" i="3"/>
  <c r="S2927" i="3" s="1"/>
  <c r="W1468" i="2" s="1"/>
  <c r="Q2908" i="3"/>
  <c r="P2811" i="3"/>
  <c r="Q2811" i="3" s="1"/>
  <c r="Q2349" i="3"/>
  <c r="T1180" i="2"/>
  <c r="U1180" i="2" s="1"/>
  <c r="R2349" i="3"/>
  <c r="V1180" i="2" s="1"/>
  <c r="R2992" i="3"/>
  <c r="Q2992" i="3"/>
  <c r="S2992" i="3"/>
  <c r="R2933" i="3"/>
  <c r="Q2933" i="3"/>
  <c r="S2933" i="3"/>
  <c r="S2283" i="3"/>
  <c r="Q2283" i="3"/>
  <c r="R2951" i="3"/>
  <c r="Q2951" i="3"/>
  <c r="S2880" i="3"/>
  <c r="W1447" i="2" s="1"/>
  <c r="Q2880" i="3"/>
  <c r="R2880" i="3"/>
  <c r="V1447" i="2" s="1"/>
  <c r="T1447" i="2"/>
  <c r="U1447" i="2" s="1"/>
  <c r="T1411" i="2"/>
  <c r="U1411" i="2" s="1"/>
  <c r="Q2808" i="3"/>
  <c r="S2808" i="3"/>
  <c r="W1411" i="2" s="1"/>
  <c r="Q2962" i="3"/>
  <c r="T1488" i="2"/>
  <c r="U1488" i="2" s="1"/>
  <c r="S2779" i="3"/>
  <c r="R2779" i="3"/>
  <c r="S2292" i="3"/>
  <c r="W1151" i="2" s="1"/>
  <c r="T1151" i="2"/>
  <c r="U1151" i="2" s="1"/>
  <c r="S2792" i="3"/>
  <c r="W1401" i="2" s="1"/>
  <c r="T1401" i="2"/>
  <c r="U1401" i="2" s="1"/>
  <c r="Q2427" i="3"/>
  <c r="T1219" i="2"/>
  <c r="U1219" i="2" s="1"/>
  <c r="S2948" i="3"/>
  <c r="Q2948" i="3"/>
  <c r="R2993" i="3"/>
  <c r="Q2993" i="3"/>
  <c r="S2826" i="3"/>
  <c r="W1421" i="2" s="1"/>
  <c r="Q2826" i="3"/>
  <c r="T1348" i="2"/>
  <c r="U1348" i="2" s="1"/>
  <c r="S1317" i="2"/>
  <c r="T1274" i="2"/>
  <c r="U1274" i="2" s="1"/>
  <c r="T1253" i="2"/>
  <c r="U1253" i="2" s="1"/>
  <c r="S1223" i="2"/>
  <c r="S1471" i="2"/>
  <c r="T1454" i="2"/>
  <c r="U1454" i="2" s="1"/>
  <c r="S1353" i="2"/>
  <c r="S1348" i="2"/>
  <c r="T1342" i="2"/>
  <c r="U1342" i="2" s="1"/>
  <c r="S1334" i="2"/>
  <c r="T1303" i="2"/>
  <c r="U1303" i="2" s="1"/>
  <c r="S1297" i="2"/>
  <c r="S1291" i="2"/>
  <c r="S1253" i="2"/>
  <c r="T1197" i="2"/>
  <c r="U1197" i="2" s="1"/>
  <c r="T1194" i="2"/>
  <c r="U1194" i="2" s="1"/>
  <c r="S1169" i="2"/>
  <c r="T1164" i="2"/>
  <c r="U1164" i="2" s="1"/>
  <c r="R2725" i="3"/>
  <c r="Q2721" i="3"/>
  <c r="Q2500" i="3"/>
  <c r="S2430" i="3"/>
  <c r="R2414" i="3"/>
  <c r="V1211" i="2" s="1"/>
  <c r="R2390" i="3"/>
  <c r="V1202" i="2" s="1"/>
  <c r="Q2360" i="3"/>
  <c r="Q2318" i="3"/>
  <c r="S1488" i="2"/>
  <c r="S1454" i="2"/>
  <c r="T1440" i="2"/>
  <c r="U1440" i="2" s="1"/>
  <c r="T1422" i="2"/>
  <c r="U1422" i="2" s="1"/>
  <c r="S2981" i="3"/>
  <c r="Q2949" i="3"/>
  <c r="P2911" i="3"/>
  <c r="T1462" i="2" s="1"/>
  <c r="U1462" i="2" s="1"/>
  <c r="P2816" i="3"/>
  <c r="Q2816" i="3" s="1"/>
  <c r="P2810" i="3"/>
  <c r="S2810" i="3" s="1"/>
  <c r="W1412" i="2" s="1"/>
  <c r="R2806" i="3"/>
  <c r="S2801" i="3"/>
  <c r="W1407" i="2" s="1"/>
  <c r="R2774" i="3"/>
  <c r="V1391" i="2" s="1"/>
  <c r="S1103" i="2"/>
  <c r="S1358" i="2"/>
  <c r="S1347" i="2"/>
  <c r="S1342" i="2"/>
  <c r="S1337" i="2"/>
  <c r="S1325" i="2"/>
  <c r="S1307" i="2"/>
  <c r="S1303" i="2"/>
  <c r="T1296" i="2"/>
  <c r="U1296" i="2" s="1"/>
  <c r="T1233" i="2"/>
  <c r="U1233" i="2" s="1"/>
  <c r="S1206" i="2"/>
  <c r="S1197" i="2"/>
  <c r="S1194" i="2"/>
  <c r="T1172" i="2"/>
  <c r="U1172" i="2" s="1"/>
  <c r="S1168" i="2"/>
  <c r="S1164" i="2"/>
  <c r="S1155" i="2"/>
  <c r="S1150" i="2"/>
  <c r="P2444" i="3"/>
  <c r="Q2444" i="3" s="1"/>
  <c r="Q2414" i="3"/>
  <c r="P2343" i="3"/>
  <c r="S2336" i="3"/>
  <c r="W1172" i="2" s="1"/>
  <c r="P2299" i="3"/>
  <c r="T1157" i="2" s="1"/>
  <c r="U1157" i="2" s="1"/>
  <c r="T1487" i="2"/>
  <c r="U1487" i="2" s="1"/>
  <c r="S1483" i="2"/>
  <c r="S1474" i="2"/>
  <c r="S1470" i="2"/>
  <c r="S1459" i="2"/>
  <c r="T1453" i="2"/>
  <c r="U1453" i="2" s="1"/>
  <c r="P2984" i="3"/>
  <c r="R2984" i="3" s="1"/>
  <c r="V1499" i="2" s="1"/>
  <c r="R2981" i="3"/>
  <c r="Q2858" i="3"/>
  <c r="R2848" i="3"/>
  <c r="R2838" i="3"/>
  <c r="V1428" i="2" s="1"/>
  <c r="S1056" i="2"/>
  <c r="S1233" i="2"/>
  <c r="S1219" i="2"/>
  <c r="S1183" i="2"/>
  <c r="S1453" i="2"/>
  <c r="S1400" i="2"/>
  <c r="T1373" i="2"/>
  <c r="U1373" i="2" s="1"/>
  <c r="S1341" i="2"/>
  <c r="T1336" i="2"/>
  <c r="U1336" i="2" s="1"/>
  <c r="T1329" i="2"/>
  <c r="U1329" i="2" s="1"/>
  <c r="S1324" i="2"/>
  <c r="S1320" i="2"/>
  <c r="T1262" i="2"/>
  <c r="U1262" i="2" s="1"/>
  <c r="T1249" i="2"/>
  <c r="U1249" i="2" s="1"/>
  <c r="S1237" i="2"/>
  <c r="T1187" i="2"/>
  <c r="U1187" i="2" s="1"/>
  <c r="S2460" i="3"/>
  <c r="W1233" i="2" s="1"/>
  <c r="S2321" i="3"/>
  <c r="Q2286" i="3"/>
  <c r="S1450" i="2"/>
  <c r="Q2966" i="3"/>
  <c r="Q2955" i="3"/>
  <c r="Q2919" i="3"/>
  <c r="R2883" i="3"/>
  <c r="R2787" i="3"/>
  <c r="S1077" i="2"/>
  <c r="S1373" i="2"/>
  <c r="S1366" i="2"/>
  <c r="S1345" i="2"/>
  <c r="S1336" i="2"/>
  <c r="S1329" i="2"/>
  <c r="S1323" i="2"/>
  <c r="S1306" i="2"/>
  <c r="T1280" i="2"/>
  <c r="U1280" i="2" s="1"/>
  <c r="S1262" i="2"/>
  <c r="S1249" i="2"/>
  <c r="S1187" i="2"/>
  <c r="R2476" i="3"/>
  <c r="R2460" i="3"/>
  <c r="V1233" i="2" s="1"/>
  <c r="S2454" i="3"/>
  <c r="R2442" i="3"/>
  <c r="S2438" i="3"/>
  <c r="W1223" i="2" s="1"/>
  <c r="S2398" i="3"/>
  <c r="R2374" i="3"/>
  <c r="S2368" i="3"/>
  <c r="W1187" i="2" s="1"/>
  <c r="S1472" i="2"/>
  <c r="T1467" i="2"/>
  <c r="U1467" i="2" s="1"/>
  <c r="T1457" i="2"/>
  <c r="U1457" i="2" s="1"/>
  <c r="T1437" i="2"/>
  <c r="U1437" i="2" s="1"/>
  <c r="S1420" i="2"/>
  <c r="S1407" i="2"/>
  <c r="R2982" i="3"/>
  <c r="Q2893" i="3"/>
  <c r="S2867" i="3"/>
  <c r="W1437" i="2" s="1"/>
  <c r="S2830" i="3"/>
  <c r="W1424" i="2" s="1"/>
  <c r="S1010" i="2"/>
  <c r="S976" i="2"/>
  <c r="T1362" i="2"/>
  <c r="U1362" i="2" s="1"/>
  <c r="S1328" i="2"/>
  <c r="T1314" i="2"/>
  <c r="U1314" i="2" s="1"/>
  <c r="T1293" i="2"/>
  <c r="U1293" i="2" s="1"/>
  <c r="S1280" i="2"/>
  <c r="S1186" i="2"/>
  <c r="T1181" i="2"/>
  <c r="U1181" i="2" s="1"/>
  <c r="S1175" i="2"/>
  <c r="S1146" i="2"/>
  <c r="Q2690" i="3"/>
  <c r="S2664" i="3"/>
  <c r="W1334" i="2" s="1"/>
  <c r="S2627" i="3"/>
  <c r="W1317" i="2" s="1"/>
  <c r="R2540" i="3"/>
  <c r="S2534" i="3"/>
  <c r="Q2476" i="3"/>
  <c r="S2470" i="3"/>
  <c r="Q2454" i="3"/>
  <c r="Q2442" i="3"/>
  <c r="R2438" i="3"/>
  <c r="V1223" i="2" s="1"/>
  <c r="Q2368" i="3"/>
  <c r="R2333" i="3"/>
  <c r="S1490" i="2"/>
  <c r="S1457" i="2"/>
  <c r="T1443" i="2"/>
  <c r="U1443" i="2" s="1"/>
  <c r="S1437" i="2"/>
  <c r="S1428" i="2"/>
  <c r="T1419" i="2"/>
  <c r="U1419" i="2" s="1"/>
  <c r="T1391" i="2"/>
  <c r="U1391" i="2" s="1"/>
  <c r="P3010" i="3"/>
  <c r="S3010" i="3" s="1"/>
  <c r="W1514" i="2" s="1"/>
  <c r="S2994" i="3"/>
  <c r="Q2982" i="3"/>
  <c r="Q2947" i="3"/>
  <c r="Q2923" i="3"/>
  <c r="Q2882" i="3"/>
  <c r="R2867" i="3"/>
  <c r="V1437" i="2" s="1"/>
  <c r="R2846" i="3"/>
  <c r="R2730" i="3"/>
  <c r="V1369" i="2" s="1"/>
  <c r="T1369" i="2"/>
  <c r="U1369" i="2" s="1"/>
  <c r="Q2268" i="3"/>
  <c r="S2268" i="3"/>
  <c r="R2309" i="3"/>
  <c r="V1160" i="2" s="1"/>
  <c r="T1160" i="2"/>
  <c r="U1160" i="2" s="1"/>
  <c r="S2750" i="3"/>
  <c r="Q2750" i="3"/>
  <c r="Q2704" i="3"/>
  <c r="S2704" i="3"/>
  <c r="Q2623" i="3"/>
  <c r="S2623" i="3"/>
  <c r="S1369" i="2"/>
  <c r="S1332" i="2"/>
  <c r="T1310" i="2"/>
  <c r="U1310" i="2" s="1"/>
  <c r="T1281" i="2"/>
  <c r="U1281" i="2" s="1"/>
  <c r="T1278" i="2"/>
  <c r="U1278" i="2" s="1"/>
  <c r="T1214" i="2"/>
  <c r="U1214" i="2" s="1"/>
  <c r="S1380" i="2"/>
  <c r="P2755" i="3"/>
  <c r="R2755" i="3" s="1"/>
  <c r="V1380" i="2" s="1"/>
  <c r="R2569" i="3"/>
  <c r="S2342" i="3"/>
  <c r="Q3006" i="3"/>
  <c r="T1511" i="2"/>
  <c r="U1511" i="2" s="1"/>
  <c r="T1402" i="2"/>
  <c r="U1402" i="2" s="1"/>
  <c r="Q2795" i="3"/>
  <c r="R2795" i="3"/>
  <c r="V1402" i="2" s="1"/>
  <c r="S2795" i="3"/>
  <c r="W1402" i="2" s="1"/>
  <c r="Q2583" i="3"/>
  <c r="R2583" i="3"/>
  <c r="V1295" i="2" s="1"/>
  <c r="Q2968" i="3"/>
  <c r="R2968" i="3"/>
  <c r="S2968" i="3"/>
  <c r="R2930" i="3"/>
  <c r="V1474" i="2" s="1"/>
  <c r="T1474" i="2"/>
  <c r="U1474" i="2" s="1"/>
  <c r="Q2877" i="3"/>
  <c r="R2877" i="3"/>
  <c r="Q2854" i="3"/>
  <c r="R2854" i="3"/>
  <c r="S2789" i="3"/>
  <c r="W1398" i="2" s="1"/>
  <c r="T1398" i="2"/>
  <c r="U1398" i="2" s="1"/>
  <c r="S25" i="2"/>
  <c r="S13" i="2"/>
  <c r="R729" i="3"/>
  <c r="S354" i="2"/>
  <c r="S310" i="2"/>
  <c r="S302" i="2"/>
  <c r="S298" i="2"/>
  <c r="S267" i="2"/>
  <c r="S545" i="2"/>
  <c r="S539" i="2"/>
  <c r="S514" i="2"/>
  <c r="S505" i="2"/>
  <c r="S495" i="2"/>
  <c r="S482" i="2"/>
  <c r="S473" i="2"/>
  <c r="S1313" i="2"/>
  <c r="S1310" i="2"/>
  <c r="S1281" i="2"/>
  <c r="S1278" i="2"/>
  <c r="S1214" i="2"/>
  <c r="Q2635" i="3"/>
  <c r="S2635" i="3"/>
  <c r="Q2569" i="3"/>
  <c r="R2446" i="3"/>
  <c r="V1228" i="2" s="1"/>
  <c r="R2392" i="3"/>
  <c r="S2392" i="3"/>
  <c r="R2342" i="3"/>
  <c r="S2289" i="3"/>
  <c r="W1148" i="2" s="1"/>
  <c r="R2975" i="3"/>
  <c r="Q2975" i="3"/>
  <c r="S2975" i="3"/>
  <c r="Q2960" i="3"/>
  <c r="R2960" i="3"/>
  <c r="S1438" i="2"/>
  <c r="P2868" i="3"/>
  <c r="R2868" i="3" s="1"/>
  <c r="V1438" i="2" s="1"/>
  <c r="S2842" i="3"/>
  <c r="W1430" i="2" s="1"/>
  <c r="T1430" i="2"/>
  <c r="U1430" i="2" s="1"/>
  <c r="Q2842" i="3"/>
  <c r="P2800" i="3"/>
  <c r="R2800" i="3" s="1"/>
  <c r="V1406" i="2" s="1"/>
  <c r="S1406" i="2"/>
  <c r="S2794" i="3"/>
  <c r="Q2794" i="3"/>
  <c r="Q2768" i="3"/>
  <c r="R2768" i="3"/>
  <c r="S1343" i="2"/>
  <c r="S1244" i="2"/>
  <c r="T1209" i="2"/>
  <c r="U1209" i="2" s="1"/>
  <c r="S1145" i="2"/>
  <c r="R2714" i="3"/>
  <c r="S2714" i="3"/>
  <c r="Q2647" i="3"/>
  <c r="R2647" i="3"/>
  <c r="V1328" i="2" s="1"/>
  <c r="R2462" i="3"/>
  <c r="V1235" i="2" s="1"/>
  <c r="S2462" i="3"/>
  <c r="W1235" i="2" s="1"/>
  <c r="Q2397" i="3"/>
  <c r="R2397" i="3"/>
  <c r="S2322" i="3"/>
  <c r="Q2322" i="3"/>
  <c r="R2304" i="3"/>
  <c r="Q2304" i="3"/>
  <c r="Q2943" i="3"/>
  <c r="R2943" i="3"/>
  <c r="V1481" i="2" s="1"/>
  <c r="S2943" i="3"/>
  <c r="W1481" i="2" s="1"/>
  <c r="R2938" i="3"/>
  <c r="Q2938" i="3"/>
  <c r="T1417" i="2"/>
  <c r="U1417" i="2" s="1"/>
  <c r="Q2820" i="3"/>
  <c r="S1091" i="2"/>
  <c r="P2208" i="3"/>
  <c r="T1110" i="2" s="1"/>
  <c r="U1110" i="2" s="1"/>
  <c r="T1295" i="2"/>
  <c r="U1295" i="2" s="1"/>
  <c r="T1285" i="2"/>
  <c r="U1285" i="2" s="1"/>
  <c r="S1259" i="2"/>
  <c r="S1248" i="2"/>
  <c r="S1209" i="2"/>
  <c r="S1148" i="2"/>
  <c r="P2752" i="3"/>
  <c r="T1377" i="2" s="1"/>
  <c r="U1377" i="2" s="1"/>
  <c r="R2700" i="3"/>
  <c r="V1353" i="2" s="1"/>
  <c r="Q2700" i="3"/>
  <c r="R2288" i="3"/>
  <c r="V1147" i="2" s="1"/>
  <c r="S2288" i="3"/>
  <c r="W1147" i="2" s="1"/>
  <c r="R3009" i="3"/>
  <c r="V1513" i="2" s="1"/>
  <c r="T1513" i="2"/>
  <c r="U1513" i="2" s="1"/>
  <c r="Q3009" i="3"/>
  <c r="P2999" i="3"/>
  <c r="T1504" i="2" s="1"/>
  <c r="U1504" i="2" s="1"/>
  <c r="S1504" i="2"/>
  <c r="R2954" i="3"/>
  <c r="Q2954" i="3"/>
  <c r="P2937" i="3"/>
  <c r="S2937" i="3" s="1"/>
  <c r="W1473" i="2" s="1"/>
  <c r="S1478" i="2"/>
  <c r="P2887" i="3"/>
  <c r="S2887" i="3" s="1"/>
  <c r="W1451" i="2" s="1"/>
  <c r="S1451" i="2"/>
  <c r="P2819" i="3"/>
  <c r="S1416" i="2"/>
  <c r="S1065" i="2"/>
  <c r="S1131" i="2"/>
  <c r="S1361" i="2"/>
  <c r="S1295" i="2"/>
  <c r="S1285" i="2"/>
  <c r="S1242" i="2"/>
  <c r="T1228" i="2"/>
  <c r="U1228" i="2" s="1"/>
  <c r="T1168" i="2"/>
  <c r="U1168" i="2" s="1"/>
  <c r="S1352" i="2"/>
  <c r="P2699" i="3"/>
  <c r="T1352" i="2" s="1"/>
  <c r="U1352" i="2" s="1"/>
  <c r="S2548" i="3"/>
  <c r="W1277" i="2" s="1"/>
  <c r="R2548" i="3"/>
  <c r="V1277" i="2" s="1"/>
  <c r="Q2492" i="3"/>
  <c r="S2492" i="3"/>
  <c r="S2333" i="3"/>
  <c r="P2861" i="3"/>
  <c r="S1433" i="2"/>
  <c r="S2850" i="3"/>
  <c r="Q2850" i="3"/>
  <c r="S2840" i="3"/>
  <c r="R2840" i="3"/>
  <c r="P2772" i="3"/>
  <c r="T1389" i="2" s="1"/>
  <c r="U1389" i="2" s="1"/>
  <c r="S1389" i="2"/>
  <c r="S1087" i="2"/>
  <c r="S1060" i="2"/>
  <c r="S1354" i="2"/>
  <c r="S1228" i="2"/>
  <c r="S1212" i="2"/>
  <c r="S1191" i="2"/>
  <c r="S1179" i="2"/>
  <c r="S2734" i="3"/>
  <c r="W1373" i="2" s="1"/>
  <c r="Q2734" i="3"/>
  <c r="S2718" i="3"/>
  <c r="W1364" i="2" s="1"/>
  <c r="Q2718" i="3"/>
  <c r="Q2684" i="3"/>
  <c r="Q2671" i="3"/>
  <c r="R2671" i="3"/>
  <c r="V1338" i="2" s="1"/>
  <c r="Q2366" i="3"/>
  <c r="S2366" i="3"/>
  <c r="T1481" i="2"/>
  <c r="U1481" i="2" s="1"/>
  <c r="S1500" i="2"/>
  <c r="P2985" i="3"/>
  <c r="S2985" i="3" s="1"/>
  <c r="R2946" i="3"/>
  <c r="Q2946" i="3"/>
  <c r="S2891" i="3"/>
  <c r="Q2891" i="3"/>
  <c r="R2891" i="3"/>
  <c r="P2872" i="3"/>
  <c r="R2872" i="3" s="1"/>
  <c r="V1442" i="2" s="1"/>
  <c r="S1442" i="2"/>
  <c r="R2811" i="3"/>
  <c r="V1413" i="2" s="1"/>
  <c r="P2776" i="3"/>
  <c r="S1393" i="2"/>
  <c r="S626" i="2"/>
  <c r="S1079" i="2"/>
  <c r="T1127" i="2"/>
  <c r="U1127" i="2" s="1"/>
  <c r="T1123" i="2"/>
  <c r="U1123" i="2" s="1"/>
  <c r="T1375" i="2"/>
  <c r="U1375" i="2" s="1"/>
  <c r="T1328" i="2"/>
  <c r="U1328" i="2" s="1"/>
  <c r="T1222" i="2"/>
  <c r="U1222" i="2" s="1"/>
  <c r="S1207" i="2"/>
  <c r="R2750" i="3"/>
  <c r="R2704" i="3"/>
  <c r="P2597" i="3"/>
  <c r="Q2597" i="3" s="1"/>
  <c r="Q2571" i="3"/>
  <c r="R2571" i="3"/>
  <c r="S2571" i="3"/>
  <c r="S2406" i="3"/>
  <c r="W1205" i="2" s="1"/>
  <c r="R2945" i="3"/>
  <c r="Q2945" i="3"/>
  <c r="P2941" i="3"/>
  <c r="S1480" i="2"/>
  <c r="Q2935" i="3"/>
  <c r="R2935" i="3"/>
  <c r="V1476" i="2" s="1"/>
  <c r="S2935" i="3"/>
  <c r="W1476" i="2" s="1"/>
  <c r="T1476" i="2"/>
  <c r="U1476" i="2" s="1"/>
  <c r="R2911" i="3"/>
  <c r="R2901" i="3"/>
  <c r="Q2901" i="3"/>
  <c r="S2901" i="3"/>
  <c r="R2859" i="3"/>
  <c r="V1431" i="2" s="1"/>
  <c r="T1431" i="2"/>
  <c r="U1431" i="2" s="1"/>
  <c r="Q2859" i="3"/>
  <c r="S2859" i="3"/>
  <c r="W1431" i="2" s="1"/>
  <c r="S2824" i="3"/>
  <c r="R2824" i="3"/>
  <c r="P2790" i="3"/>
  <c r="S1399" i="2"/>
  <c r="S2786" i="3"/>
  <c r="Q2786" i="3"/>
  <c r="Q2781" i="3"/>
  <c r="R2781" i="3"/>
  <c r="S2781" i="3"/>
  <c r="R2398" i="3"/>
  <c r="S1487" i="2"/>
  <c r="T1390" i="2"/>
  <c r="U1390" i="2" s="1"/>
  <c r="S1507" i="2"/>
  <c r="P3002" i="3"/>
  <c r="R3002" i="3" s="1"/>
  <c r="V1507" i="2" s="1"/>
  <c r="S2977" i="3"/>
  <c r="R2977" i="3"/>
  <c r="Q2970" i="3"/>
  <c r="S2970" i="3"/>
  <c r="R2959" i="3"/>
  <c r="V1486" i="2" s="1"/>
  <c r="S2940" i="3"/>
  <c r="Q2940" i="3"/>
  <c r="Q2936" i="3"/>
  <c r="R2936" i="3"/>
  <c r="R2903" i="3"/>
  <c r="V1454" i="2" s="1"/>
  <c r="S1432" i="2"/>
  <c r="P2860" i="3"/>
  <c r="T1432" i="2" s="1"/>
  <c r="U1432" i="2" s="1"/>
  <c r="Q2838" i="3"/>
  <c r="S2838" i="3"/>
  <c r="W1428" i="2" s="1"/>
  <c r="P2834" i="3"/>
  <c r="S1426" i="2"/>
  <c r="Q2818" i="3"/>
  <c r="P2796" i="3"/>
  <c r="T1403" i="2" s="1"/>
  <c r="U1403" i="2" s="1"/>
  <c r="Q2779" i="3"/>
  <c r="Q2775" i="3"/>
  <c r="T1392" i="2"/>
  <c r="U1392" i="2" s="1"/>
  <c r="R2771" i="3"/>
  <c r="S2305" i="3"/>
  <c r="R2286" i="3"/>
  <c r="S1417" i="2"/>
  <c r="S1402" i="2"/>
  <c r="S3008" i="3"/>
  <c r="S2984" i="3"/>
  <c r="W1499" i="2" s="1"/>
  <c r="R2966" i="3"/>
  <c r="Q2959" i="3"/>
  <c r="Q2956" i="3"/>
  <c r="Q2953" i="3"/>
  <c r="R2944" i="3"/>
  <c r="R2925" i="3"/>
  <c r="Q2903" i="3"/>
  <c r="S2899" i="3"/>
  <c r="S2885" i="3"/>
  <c r="S2870" i="3"/>
  <c r="W1440" i="2" s="1"/>
  <c r="R2856" i="3"/>
  <c r="P2841" i="3"/>
  <c r="T1429" i="2" s="1"/>
  <c r="U1429" i="2" s="1"/>
  <c r="Q2830" i="3"/>
  <c r="T1424" i="2"/>
  <c r="U1424" i="2" s="1"/>
  <c r="Q2822" i="3"/>
  <c r="S2822" i="3"/>
  <c r="W1419" i="2" s="1"/>
  <c r="Q2814" i="3"/>
  <c r="S2814" i="3"/>
  <c r="Q2771" i="3"/>
  <c r="S1482" i="2"/>
  <c r="P3011" i="3"/>
  <c r="T1515" i="2" s="1"/>
  <c r="U1515" i="2" s="1"/>
  <c r="S1515" i="2"/>
  <c r="R3008" i="3"/>
  <c r="R3001" i="3"/>
  <c r="V1506" i="2" s="1"/>
  <c r="T1506" i="2"/>
  <c r="U1506" i="2" s="1"/>
  <c r="R2961" i="3"/>
  <c r="V1487" i="2" s="1"/>
  <c r="R2939" i="3"/>
  <c r="Q2939" i="3"/>
  <c r="S2907" i="3"/>
  <c r="R2907" i="3"/>
  <c r="R2899" i="3"/>
  <c r="S2896" i="3"/>
  <c r="R2803" i="3"/>
  <c r="S2803" i="3"/>
  <c r="S2798" i="3"/>
  <c r="W1405" i="2" s="1"/>
  <c r="Q2792" i="3"/>
  <c r="R2792" i="3"/>
  <c r="V1401" i="2" s="1"/>
  <c r="S1476" i="2"/>
  <c r="S1467" i="2"/>
  <c r="T1460" i="2"/>
  <c r="U1460" i="2" s="1"/>
  <c r="P3005" i="3"/>
  <c r="S2997" i="3"/>
  <c r="R2997" i="3"/>
  <c r="P2980" i="3"/>
  <c r="T1498" i="2" s="1"/>
  <c r="U1498" i="2" s="1"/>
  <c r="S1498" i="2"/>
  <c r="P2976" i="3"/>
  <c r="T1496" i="2" s="1"/>
  <c r="U1496" i="2" s="1"/>
  <c r="Q2961" i="3"/>
  <c r="R2920" i="3"/>
  <c r="V1469" i="2" s="1"/>
  <c r="Q2917" i="3"/>
  <c r="S2909" i="3"/>
  <c r="Q2896" i="3"/>
  <c r="S2878" i="3"/>
  <c r="P2866" i="3"/>
  <c r="T1436" i="2" s="1"/>
  <c r="U1436" i="2" s="1"/>
  <c r="P2836" i="3"/>
  <c r="R2832" i="3"/>
  <c r="P2828" i="3"/>
  <c r="R2828" i="3" s="1"/>
  <c r="V1423" i="2" s="1"/>
  <c r="P2802" i="3"/>
  <c r="P2763" i="3"/>
  <c r="S1388" i="2"/>
  <c r="T1514" i="2"/>
  <c r="U1514" i="2" s="1"/>
  <c r="P2986" i="3"/>
  <c r="S1501" i="2"/>
  <c r="R2952" i="3"/>
  <c r="V1465" i="2"/>
  <c r="R2909" i="3"/>
  <c r="P2888" i="3"/>
  <c r="R2888" i="3" s="1"/>
  <c r="V1452" i="2" s="1"/>
  <c r="R2878" i="3"/>
  <c r="P2869" i="3"/>
  <c r="Q2798" i="3"/>
  <c r="T1405" i="2"/>
  <c r="U1405" i="2" s="1"/>
  <c r="Q2965" i="3"/>
  <c r="R2965" i="3"/>
  <c r="R2851" i="3"/>
  <c r="Q2851" i="3"/>
  <c r="R2843" i="3"/>
  <c r="S2843" i="3"/>
  <c r="S2784" i="3"/>
  <c r="R2784" i="3"/>
  <c r="S2773" i="3"/>
  <c r="W1390" i="2" s="1"/>
  <c r="R2773" i="3"/>
  <c r="V1390" i="2" s="1"/>
  <c r="Q2766" i="3"/>
  <c r="R2766" i="3"/>
  <c r="R2500" i="3"/>
  <c r="S2349" i="3"/>
  <c r="W1180" i="2" s="1"/>
  <c r="S1456" i="2"/>
  <c r="P3007" i="3"/>
  <c r="T1512" i="2" s="1"/>
  <c r="U1512" i="2" s="1"/>
  <c r="S1512" i="2"/>
  <c r="P3003" i="3"/>
  <c r="T1508" i="2" s="1"/>
  <c r="U1508" i="2" s="1"/>
  <c r="S1508" i="2"/>
  <c r="S1505" i="2"/>
  <c r="P3000" i="3"/>
  <c r="S2951" i="3"/>
  <c r="S2923" i="3"/>
  <c r="W1471" i="2" s="1"/>
  <c r="R2919" i="3"/>
  <c r="S2895" i="3"/>
  <c r="Q2895" i="3"/>
  <c r="S2846" i="3"/>
  <c r="R2835" i="3"/>
  <c r="Q2835" i="3"/>
  <c r="R2827" i="3"/>
  <c r="V1422" i="2" s="1"/>
  <c r="S2827" i="3"/>
  <c r="W1422" i="2" s="1"/>
  <c r="R2808" i="3"/>
  <c r="V1411" i="2" s="1"/>
  <c r="S2797" i="3"/>
  <c r="W1404" i="2" s="1"/>
  <c r="R2797" i="3"/>
  <c r="V1404" i="2" s="1"/>
  <c r="S1509" i="2"/>
  <c r="S1502" i="2"/>
  <c r="H22" i="17"/>
  <c r="O182" i="17"/>
  <c r="O190" i="17"/>
  <c r="O187" i="17"/>
  <c r="O188" i="17" s="1"/>
  <c r="O189" i="17" s="1"/>
  <c r="O142" i="17"/>
  <c r="O158" i="17"/>
  <c r="O159" i="17" s="1"/>
  <c r="O160" i="17" s="1"/>
  <c r="O161" i="17" s="1"/>
  <c r="O181" i="17"/>
  <c r="O42" i="17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8" i="17"/>
  <c r="O149" i="17"/>
  <c r="O150" i="17" s="1"/>
  <c r="O151" i="17" s="1"/>
  <c r="O152" i="17" s="1"/>
  <c r="O153" i="17" s="1"/>
  <c r="O154" i="17" s="1"/>
  <c r="O157" i="17"/>
  <c r="O173" i="17"/>
  <c r="O174" i="17" s="1"/>
  <c r="O175" i="17" s="1"/>
  <c r="O176" i="17" s="1"/>
  <c r="O100" i="17"/>
  <c r="O101" i="17" s="1"/>
  <c r="O102" i="17" s="1"/>
  <c r="O103" i="17" s="1"/>
  <c r="O104" i="17" s="1"/>
  <c r="O105" i="17" s="1"/>
  <c r="O106" i="17" s="1"/>
  <c r="O107" i="17" s="1"/>
  <c r="O108" i="17" s="1"/>
  <c r="O130" i="17"/>
  <c r="O131" i="17" s="1"/>
  <c r="O132" i="17" s="1"/>
  <c r="O133" i="17" s="1"/>
  <c r="O134" i="17" s="1"/>
  <c r="O135" i="17" s="1"/>
  <c r="O136" i="17" s="1"/>
  <c r="O137" i="17" s="1"/>
  <c r="O138" i="17" s="1"/>
  <c r="O200" i="17"/>
  <c r="O139" i="17"/>
  <c r="O140" i="17" s="1"/>
  <c r="O147" i="17"/>
  <c r="O148" i="17" s="1"/>
  <c r="O155" i="17"/>
  <c r="O156" i="17" s="1"/>
  <c r="O163" i="17"/>
  <c r="O164" i="17" s="1"/>
  <c r="F110" i="17"/>
  <c r="F111" i="17" s="1"/>
  <c r="F112" i="17" s="1"/>
  <c r="F113" i="17" s="1"/>
  <c r="F114" i="17" s="1"/>
  <c r="F115" i="17" s="1"/>
  <c r="F116" i="17" s="1"/>
  <c r="F117" i="17" s="1"/>
  <c r="F23" i="17"/>
  <c r="F24" i="17" s="1"/>
  <c r="F25" i="17" s="1"/>
  <c r="F27" i="17"/>
  <c r="F28" i="17" s="1"/>
  <c r="F29" i="17" s="1"/>
  <c r="F30" i="17" s="1"/>
  <c r="F31" i="17" s="1"/>
  <c r="F130" i="17"/>
  <c r="F48" i="17"/>
  <c r="F133" i="17"/>
  <c r="F134" i="17" s="1"/>
  <c r="F33" i="17"/>
  <c r="F34" i="17" s="1"/>
  <c r="F35" i="17" s="1"/>
  <c r="F49" i="17"/>
  <c r="F50" i="17" s="1"/>
  <c r="F51" i="17" s="1"/>
  <c r="F52" i="17" s="1"/>
  <c r="F118" i="17"/>
  <c r="F119" i="17" s="1"/>
  <c r="F120" i="17" s="1"/>
  <c r="F121" i="17" s="1"/>
  <c r="F122" i="17" s="1"/>
  <c r="F175" i="17"/>
  <c r="F135" i="17"/>
  <c r="F143" i="17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85" i="17"/>
  <c r="F123" i="17"/>
  <c r="F124" i="17" s="1"/>
  <c r="F125" i="17" s="1"/>
  <c r="F126" i="17" s="1"/>
  <c r="F127" i="17" s="1"/>
  <c r="F128" i="17" s="1"/>
  <c r="F129" i="17" s="1"/>
  <c r="F139" i="17"/>
  <c r="F45" i="17"/>
  <c r="F46" i="17" s="1"/>
  <c r="F47" i="17" s="1"/>
  <c r="F57" i="17"/>
  <c r="F58" i="17" s="1"/>
  <c r="F59" i="17" s="1"/>
  <c r="F60" i="17" s="1"/>
  <c r="F61" i="17" s="1"/>
  <c r="F62" i="17" s="1"/>
  <c r="F63" i="17" s="1"/>
  <c r="F100" i="17"/>
  <c r="F101" i="17" s="1"/>
  <c r="F102" i="17" s="1"/>
  <c r="F103" i="17" s="1"/>
  <c r="F104" i="17" s="1"/>
  <c r="F105" i="17" s="1"/>
  <c r="F106" i="17" s="1"/>
  <c r="F107" i="17" s="1"/>
  <c r="F108" i="17" s="1"/>
  <c r="F32" i="17"/>
  <c r="F64" i="17"/>
  <c r="F65" i="17" s="1"/>
  <c r="F66" i="17" s="1"/>
  <c r="F67" i="17" s="1"/>
  <c r="F68" i="17" s="1"/>
  <c r="F69" i="17" s="1"/>
  <c r="F70" i="17" s="1"/>
  <c r="F71" i="17" s="1"/>
  <c r="F72" i="17"/>
  <c r="F73" i="17" s="1"/>
  <c r="F74" i="17" s="1"/>
  <c r="F75" i="17" s="1"/>
  <c r="F76" i="17" s="1"/>
  <c r="F77" i="17" s="1"/>
  <c r="F78" i="17" s="1"/>
  <c r="F79" i="17" s="1"/>
  <c r="F80" i="17" s="1"/>
  <c r="F81" i="17" s="1"/>
  <c r="F82" i="17" s="1"/>
  <c r="F83" i="17" s="1"/>
  <c r="F84" i="17" s="1"/>
  <c r="F85" i="17" s="1"/>
  <c r="F86" i="17" s="1"/>
  <c r="F87" i="17" s="1"/>
  <c r="F88" i="17" s="1"/>
  <c r="F170" i="17"/>
  <c r="F171" i="17" s="1"/>
  <c r="F172" i="17" s="1"/>
  <c r="F173" i="17" s="1"/>
  <c r="F53" i="17"/>
  <c r="F54" i="17" s="1"/>
  <c r="F55" i="17" s="1"/>
  <c r="F136" i="17"/>
  <c r="F137" i="17" s="1"/>
  <c r="F138" i="17" s="1"/>
  <c r="F184" i="17"/>
  <c r="D23" i="17"/>
  <c r="O126" i="17"/>
  <c r="O59" i="17"/>
  <c r="O60" i="17" s="1"/>
  <c r="O23" i="17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127" i="17"/>
  <c r="O128" i="17" s="1"/>
  <c r="O129" i="17" s="1"/>
  <c r="O183" i="17"/>
  <c r="O184" i="17" s="1"/>
  <c r="O185" i="17" s="1"/>
  <c r="O186" i="17" s="1"/>
  <c r="O191" i="17"/>
  <c r="O118" i="17"/>
  <c r="O119" i="17" s="1"/>
  <c r="O120" i="17" s="1"/>
  <c r="O121" i="17" s="1"/>
  <c r="O122" i="17" s="1"/>
  <c r="O123" i="17" s="1"/>
  <c r="O124" i="17" s="1"/>
  <c r="O143" i="17"/>
  <c r="O144" i="17" s="1"/>
  <c r="O145" i="17" s="1"/>
  <c r="O146" i="17" s="1"/>
  <c r="O98" i="17"/>
  <c r="O99" i="17" s="1"/>
  <c r="O141" i="17"/>
  <c r="O177" i="17"/>
  <c r="O178" i="17" s="1"/>
  <c r="O179" i="17" s="1"/>
  <c r="O165" i="17"/>
  <c r="O166" i="17" s="1"/>
  <c r="O167" i="17" s="1"/>
  <c r="O168" i="17" s="1"/>
  <c r="O169" i="17" s="1"/>
  <c r="O170" i="17" s="1"/>
  <c r="O171" i="17" s="1"/>
  <c r="O193" i="17"/>
  <c r="O194" i="17" s="1"/>
  <c r="O195" i="17" s="1"/>
  <c r="O196" i="17" s="1"/>
  <c r="O197" i="17" s="1"/>
  <c r="O198" i="17" s="1"/>
  <c r="O199" i="17" s="1"/>
  <c r="O61" i="17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/>
  <c r="O86" i="17" s="1"/>
  <c r="O87" i="17" s="1"/>
  <c r="O88" i="17" s="1"/>
  <c r="O89" i="17" s="1"/>
  <c r="O90" i="17" s="1"/>
  <c r="O91" i="17" s="1"/>
  <c r="O92" i="17" s="1"/>
  <c r="O93" i="17"/>
  <c r="O94" i="17" s="1"/>
  <c r="O95" i="17" s="1"/>
  <c r="O96" i="17" s="1"/>
  <c r="O97" i="17" s="1"/>
  <c r="O109" i="17"/>
  <c r="O110" i="17" s="1"/>
  <c r="O111" i="17" s="1"/>
  <c r="O112" i="17" s="1"/>
  <c r="O113" i="17" s="1"/>
  <c r="O114" i="17" s="1"/>
  <c r="O115" i="17" s="1"/>
  <c r="O116" i="17" s="1"/>
  <c r="O117" i="17"/>
  <c r="O125" i="17"/>
  <c r="F131" i="17"/>
  <c r="F132" i="17" s="1"/>
  <c r="F177" i="17"/>
  <c r="F178" i="17" s="1"/>
  <c r="F179" i="17" s="1"/>
  <c r="F91" i="17"/>
  <c r="F92" i="17" s="1"/>
  <c r="F93" i="17" s="1"/>
  <c r="F94" i="17" s="1"/>
  <c r="F95" i="17" s="1"/>
  <c r="F96" i="17" s="1"/>
  <c r="F97" i="17" s="1"/>
  <c r="F56" i="17"/>
  <c r="F186" i="17"/>
  <c r="F187" i="17" s="1"/>
  <c r="F188" i="17" s="1"/>
  <c r="F189" i="17" s="1"/>
  <c r="F190" i="17" s="1"/>
  <c r="F193" i="17"/>
  <c r="F194" i="17" s="1"/>
  <c r="F195" i="17" s="1"/>
  <c r="F196" i="17" s="1"/>
  <c r="F197" i="17" s="1"/>
  <c r="F198" i="17" s="1"/>
  <c r="F89" i="17"/>
  <c r="F90" i="17" s="1"/>
  <c r="F40" i="17"/>
  <c r="F41" i="17" s="1"/>
  <c r="F42" i="17" s="1"/>
  <c r="F43" i="17" s="1"/>
  <c r="F166" i="17"/>
  <c r="F167" i="17" s="1"/>
  <c r="F168" i="17" s="1"/>
  <c r="F169" i="17" s="1"/>
  <c r="F140" i="17"/>
  <c r="F141" i="17" s="1"/>
  <c r="F156" i="17"/>
  <c r="F157" i="17" s="1"/>
  <c r="F158" i="17" s="1"/>
  <c r="F159" i="17" s="1"/>
  <c r="F160" i="17" s="1"/>
  <c r="F161" i="17" s="1"/>
  <c r="F162" i="17" s="1"/>
  <c r="F163" i="17" s="1"/>
  <c r="F164" i="17"/>
  <c r="F165" i="17" s="1"/>
  <c r="F180" i="17"/>
  <c r="F181" i="17" s="1"/>
  <c r="F182" i="17" s="1"/>
  <c r="C9" i="17"/>
  <c r="F85" i="16"/>
  <c r="F86" i="16" s="1"/>
  <c r="F87" i="16" s="1"/>
  <c r="F88" i="16" s="1"/>
  <c r="F89" i="16" s="1"/>
  <c r="F90" i="16" s="1"/>
  <c r="F93" i="16"/>
  <c r="F101" i="16"/>
  <c r="F102" i="16" s="1"/>
  <c r="F103" i="16" s="1"/>
  <c r="F104" i="16" s="1"/>
  <c r="F105" i="16" s="1"/>
  <c r="F106" i="16" s="1"/>
  <c r="F178" i="16"/>
  <c r="F186" i="16"/>
  <c r="C9" i="16"/>
  <c r="F62" i="16"/>
  <c r="F98" i="16"/>
  <c r="F183" i="16"/>
  <c r="F184" i="16" s="1"/>
  <c r="F185" i="16" s="1"/>
  <c r="F53" i="16"/>
  <c r="F54" i="16" s="1"/>
  <c r="F55" i="16" s="1"/>
  <c r="F56" i="16" s="1"/>
  <c r="F58" i="16"/>
  <c r="F59" i="16" s="1"/>
  <c r="F99" i="16"/>
  <c r="F182" i="16"/>
  <c r="F38" i="16"/>
  <c r="F39" i="16" s="1"/>
  <c r="F40" i="16" s="1"/>
  <c r="F133" i="16"/>
  <c r="F140" i="16"/>
  <c r="F141" i="16" s="1"/>
  <c r="F142" i="16" s="1"/>
  <c r="F143" i="16" s="1"/>
  <c r="F144" i="16" s="1"/>
  <c r="F145" i="16" s="1"/>
  <c r="F146" i="16" s="1"/>
  <c r="F164" i="16"/>
  <c r="F165" i="16" s="1"/>
  <c r="F166" i="16" s="1"/>
  <c r="F167" i="16" s="1"/>
  <c r="F168" i="16" s="1"/>
  <c r="F169" i="16" s="1"/>
  <c r="F179" i="16"/>
  <c r="F110" i="16"/>
  <c r="F111" i="16" s="1"/>
  <c r="F112" i="16" s="1"/>
  <c r="F113" i="16" s="1"/>
  <c r="F114" i="16" s="1"/>
  <c r="F115" i="16" s="1"/>
  <c r="F116" i="16" s="1"/>
  <c r="F149" i="16"/>
  <c r="F150" i="16" s="1"/>
  <c r="F151" i="16" s="1"/>
  <c r="F152" i="16" s="1"/>
  <c r="F153" i="16" s="1"/>
  <c r="F154" i="16" s="1"/>
  <c r="F194" i="16"/>
  <c r="F94" i="16"/>
  <c r="F95" i="16" s="1"/>
  <c r="F96" i="16" s="1"/>
  <c r="F97" i="16" s="1"/>
  <c r="F188" i="16"/>
  <c r="F189" i="16"/>
  <c r="F195" i="16"/>
  <c r="F196" i="16" s="1"/>
  <c r="F197" i="16" s="1"/>
  <c r="F198" i="16" s="1"/>
  <c r="F199" i="16" s="1"/>
  <c r="F117" i="16"/>
  <c r="F67" i="16"/>
  <c r="F68" i="16" s="1"/>
  <c r="F69" i="16" s="1"/>
  <c r="F70" i="16" s="1"/>
  <c r="F71" i="16" s="1"/>
  <c r="F72" i="16" s="1"/>
  <c r="F73" i="16" s="1"/>
  <c r="F74" i="16" s="1"/>
  <c r="F75" i="16" s="1"/>
  <c r="F76" i="16" s="1"/>
  <c r="F77" i="16" s="1"/>
  <c r="F78" i="16" s="1"/>
  <c r="F91" i="16"/>
  <c r="F92" i="16" s="1"/>
  <c r="F107" i="16"/>
  <c r="F23" i="16"/>
  <c r="F24" i="16" s="1"/>
  <c r="F25" i="16" s="1"/>
  <c r="F26" i="16" s="1"/>
  <c r="F27" i="16" s="1"/>
  <c r="F79" i="16"/>
  <c r="F80" i="16" s="1"/>
  <c r="F81" i="16" s="1"/>
  <c r="F82" i="16" s="1"/>
  <c r="F83" i="16" s="1"/>
  <c r="F84" i="16" s="1"/>
  <c r="F119" i="16"/>
  <c r="F120" i="16" s="1"/>
  <c r="F121" i="16" s="1"/>
  <c r="F122" i="16" s="1"/>
  <c r="F127" i="16"/>
  <c r="F135" i="16"/>
  <c r="F136" i="16" s="1"/>
  <c r="F137" i="16" s="1"/>
  <c r="F159" i="16"/>
  <c r="F160" i="16" s="1"/>
  <c r="F161" i="16" s="1"/>
  <c r="F190" i="9"/>
  <c r="F182" i="9"/>
  <c r="F126" i="9"/>
  <c r="F135" i="9"/>
  <c r="F136" i="9" s="1"/>
  <c r="F119" i="9"/>
  <c r="F120" i="9" s="1"/>
  <c r="F121" i="9" s="1"/>
  <c r="F122" i="9" s="1"/>
  <c r="F111" i="9"/>
  <c r="F173" i="9"/>
  <c r="F125" i="9"/>
  <c r="F109" i="9"/>
  <c r="F93" i="9"/>
  <c r="F94" i="9" s="1"/>
  <c r="F95" i="9" s="1"/>
  <c r="F96" i="9" s="1"/>
  <c r="F97" i="9" s="1"/>
  <c r="F170" i="9"/>
  <c r="F171" i="9" s="1"/>
  <c r="F162" i="9"/>
  <c r="F158" i="9"/>
  <c r="F159" i="9" s="1"/>
  <c r="F160" i="9" s="1"/>
  <c r="F161" i="9" s="1"/>
  <c r="F134" i="9"/>
  <c r="F174" i="9"/>
  <c r="F63" i="9"/>
  <c r="F172" i="9"/>
  <c r="F156" i="9"/>
  <c r="F148" i="9"/>
  <c r="F149" i="9" s="1"/>
  <c r="F150" i="9" s="1"/>
  <c r="F151" i="9" s="1"/>
  <c r="F152" i="9" s="1"/>
  <c r="F153" i="9" s="1"/>
  <c r="F154" i="9" s="1"/>
  <c r="F132" i="9"/>
  <c r="F133" i="9" s="1"/>
  <c r="F118" i="9"/>
  <c r="F87" i="9"/>
  <c r="F88" i="9" s="1"/>
  <c r="F89" i="9" s="1"/>
  <c r="F98" i="9"/>
  <c r="F137" i="9"/>
  <c r="F143" i="9"/>
  <c r="F144" i="9" s="1"/>
  <c r="F145" i="9" s="1"/>
  <c r="F146" i="9" s="1"/>
  <c r="L30" i="9"/>
  <c r="F86" i="9"/>
  <c r="F127" i="9"/>
  <c r="F70" i="9"/>
  <c r="F71" i="9" s="1"/>
  <c r="F72" i="9" s="1"/>
  <c r="F73" i="9" s="1"/>
  <c r="F74" i="9" s="1"/>
  <c r="F75" i="9" s="1"/>
  <c r="F59" i="9"/>
  <c r="F130" i="9"/>
  <c r="F131" i="9" s="1"/>
  <c r="F124" i="9"/>
  <c r="F116" i="9"/>
  <c r="F117" i="9" s="1"/>
  <c r="F157" i="9"/>
  <c r="F142" i="9"/>
  <c r="F128" i="9"/>
  <c r="F129" i="9" s="1"/>
  <c r="F108" i="9"/>
  <c r="F100" i="9"/>
  <c r="F101" i="9" s="1"/>
  <c r="F102" i="9" s="1"/>
  <c r="F103" i="9" s="1"/>
  <c r="F104" i="9" s="1"/>
  <c r="F105" i="9" s="1"/>
  <c r="F64" i="9"/>
  <c r="F65" i="9" s="1"/>
  <c r="F66" i="9" s="1"/>
  <c r="F67" i="9" s="1"/>
  <c r="F110" i="9"/>
  <c r="F53" i="9"/>
  <c r="F54" i="9" s="1"/>
  <c r="F55" i="9" s="1"/>
  <c r="F56" i="9" s="1"/>
  <c r="F61" i="9"/>
  <c r="F62" i="9" s="1"/>
  <c r="F181" i="9"/>
  <c r="F138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57" i="9"/>
  <c r="F58" i="9" s="1"/>
  <c r="F106" i="9"/>
  <c r="F107" i="9" s="1"/>
  <c r="F183" i="9"/>
  <c r="F184" i="9" s="1"/>
  <c r="F185" i="9" s="1"/>
  <c r="F186" i="9" s="1"/>
  <c r="F200" i="9"/>
  <c r="F176" i="9"/>
  <c r="F177" i="9" s="1"/>
  <c r="F178" i="9" s="1"/>
  <c r="F179" i="9" s="1"/>
  <c r="F175" i="9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63" i="9"/>
  <c r="F164" i="9" s="1"/>
  <c r="F165" i="9" s="1"/>
  <c r="F166" i="9" s="1"/>
  <c r="F167" i="9" s="1"/>
  <c r="F168" i="9" s="1"/>
  <c r="F169" i="9" s="1"/>
  <c r="F155" i="9"/>
  <c r="F147" i="9"/>
  <c r="F139" i="9"/>
  <c r="F140" i="9" s="1"/>
  <c r="F141" i="9" s="1"/>
  <c r="F123" i="9"/>
  <c r="F115" i="9"/>
  <c r="F99" i="9"/>
  <c r="F91" i="9"/>
  <c r="F50" i="9"/>
  <c r="F51" i="9" s="1"/>
  <c r="F52" i="9"/>
  <c r="F46" i="9"/>
  <c r="F47" i="9" s="1"/>
  <c r="F48" i="9" s="1"/>
  <c r="F60" i="9"/>
  <c r="R2971" i="3"/>
  <c r="Q2971" i="3"/>
  <c r="S2971" i="3"/>
  <c r="S2996" i="3"/>
  <c r="R2996" i="3"/>
  <c r="Q2996" i="3"/>
  <c r="S2983" i="3"/>
  <c r="R2983" i="3"/>
  <c r="Q2983" i="3"/>
  <c r="T1492" i="2"/>
  <c r="U1492" i="2" s="1"/>
  <c r="S2974" i="3"/>
  <c r="R2974" i="3"/>
  <c r="Q2974" i="3"/>
  <c r="R2999" i="3"/>
  <c r="V1504" i="2" s="1"/>
  <c r="Q2999" i="3"/>
  <c r="Q2995" i="3"/>
  <c r="R2995" i="3"/>
  <c r="S2995" i="3"/>
  <c r="R2979" i="3"/>
  <c r="T1491" i="2"/>
  <c r="U1491" i="2" s="1"/>
  <c r="S2979" i="3"/>
  <c r="W1491" i="2" s="1"/>
  <c r="Q2979" i="3"/>
  <c r="S2967" i="3"/>
  <c r="R2967" i="3"/>
  <c r="Q2967" i="3"/>
  <c r="Q2964" i="3"/>
  <c r="R2964" i="3"/>
  <c r="S2964" i="3"/>
  <c r="W1484" i="2" s="1"/>
  <c r="T1484" i="2"/>
  <c r="U1484" i="2" s="1"/>
  <c r="Q2921" i="3"/>
  <c r="R2921" i="3"/>
  <c r="S2921" i="3"/>
  <c r="Q2905" i="3"/>
  <c r="R2905" i="3"/>
  <c r="S2905" i="3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T1483" i="2"/>
  <c r="U1483" i="2" s="1"/>
  <c r="Q2963" i="3"/>
  <c r="S2963" i="3"/>
  <c r="S3004" i="3"/>
  <c r="W1509" i="2" s="1"/>
  <c r="R3004" i="3"/>
  <c r="V1509" i="2" s="1"/>
  <c r="Q3004" i="3"/>
  <c r="S2988" i="3"/>
  <c r="R2988" i="3"/>
  <c r="Q2988" i="3"/>
  <c r="S2890" i="3"/>
  <c r="Q2890" i="3"/>
  <c r="R2890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V1453" i="2" s="1"/>
  <c r="R2764" i="3"/>
  <c r="S2764" i="3"/>
  <c r="Q2764" i="3"/>
  <c r="Q2922" i="3"/>
  <c r="S2922" i="3"/>
  <c r="W1470" i="2" s="1"/>
  <c r="Q2765" i="3"/>
  <c r="S2765" i="3"/>
  <c r="T1490" i="2"/>
  <c r="U1490" i="2" s="1"/>
  <c r="S1484" i="2"/>
  <c r="R3010" i="3"/>
  <c r="V1514" i="2" s="1"/>
  <c r="R2994" i="3"/>
  <c r="R2986" i="3"/>
  <c r="R2970" i="3"/>
  <c r="R2931" i="3"/>
  <c r="R2924" i="3"/>
  <c r="S2924" i="3"/>
  <c r="Q2914" i="3"/>
  <c r="S2914" i="3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R2836" i="3"/>
  <c r="V1427" i="2" s="1"/>
  <c r="S2836" i="3"/>
  <c r="W1427" i="2" s="1"/>
  <c r="S2831" i="3"/>
  <c r="R2831" i="3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R2802" i="3"/>
  <c r="V1408" i="2" s="1"/>
  <c r="S2799" i="3"/>
  <c r="R2799" i="3"/>
  <c r="Q2789" i="3"/>
  <c r="R2789" i="3"/>
  <c r="V1398" i="2" s="1"/>
  <c r="R2932" i="3"/>
  <c r="S2932" i="3"/>
  <c r="R2900" i="3"/>
  <c r="S2900" i="3"/>
  <c r="S1492" i="2"/>
  <c r="T1477" i="2"/>
  <c r="U1477" i="2" s="1"/>
  <c r="T1426" i="2"/>
  <c r="U1426" i="2" s="1"/>
  <c r="S2955" i="3"/>
  <c r="S2953" i="3"/>
  <c r="S2947" i="3"/>
  <c r="S2945" i="3"/>
  <c r="S2939" i="3"/>
  <c r="Q2926" i="3"/>
  <c r="R2926" i="3"/>
  <c r="V1467" i="2" s="1"/>
  <c r="Q2897" i="3"/>
  <c r="R2897" i="3"/>
  <c r="R2882" i="3"/>
  <c r="V1449" i="2" s="1"/>
  <c r="S2877" i="3"/>
  <c r="R2875" i="3"/>
  <c r="V1445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33" i="3"/>
  <c r="R2833" i="3"/>
  <c r="V1425" i="2" s="1"/>
  <c r="S2833" i="3"/>
  <c r="W1425" i="2" s="1"/>
  <c r="Q2825" i="3"/>
  <c r="R2825" i="3"/>
  <c r="V1420" i="2" s="1"/>
  <c r="S2825" i="3"/>
  <c r="W1420" i="2" s="1"/>
  <c r="Q2805" i="3"/>
  <c r="S2805" i="3"/>
  <c r="W1410" i="2" s="1"/>
  <c r="S2770" i="3"/>
  <c r="Q2770" i="3"/>
  <c r="S2767" i="3"/>
  <c r="R2767" i="3"/>
  <c r="Q2767" i="3"/>
  <c r="Q2912" i="3"/>
  <c r="S2912" i="3"/>
  <c r="W1461" i="2" s="1"/>
  <c r="T1465" i="2"/>
  <c r="U1465" i="2" s="1"/>
  <c r="S1448" i="2"/>
  <c r="T1418" i="2"/>
  <c r="U1418" i="2" s="1"/>
  <c r="Q2928" i="3"/>
  <c r="S2928" i="3"/>
  <c r="R2916" i="3"/>
  <c r="S2916" i="3"/>
  <c r="Q2906" i="3"/>
  <c r="S2906" i="3"/>
  <c r="R2804" i="3"/>
  <c r="V1409" i="2" s="1"/>
  <c r="S2804" i="3"/>
  <c r="W1409" i="2" s="1"/>
  <c r="Q2804" i="3"/>
  <c r="Q2796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3006" i="3"/>
  <c r="W1511" i="2" s="1"/>
  <c r="S2998" i="3"/>
  <c r="S2990" i="3"/>
  <c r="S2978" i="3"/>
  <c r="S2962" i="3"/>
  <c r="Q2918" i="3"/>
  <c r="R2918" i="3"/>
  <c r="S2915" i="3"/>
  <c r="Q2913" i="3"/>
  <c r="R2913" i="3"/>
  <c r="Q2894" i="3"/>
  <c r="S2894" i="3"/>
  <c r="R2864" i="3"/>
  <c r="S2864" i="3"/>
  <c r="S2783" i="3"/>
  <c r="R2783" i="3"/>
  <c r="Q2783" i="3"/>
  <c r="R2780" i="3"/>
  <c r="V1396" i="2" s="1"/>
  <c r="S2780" i="3"/>
  <c r="W1396" i="2" s="1"/>
  <c r="Q2780" i="3"/>
  <c r="Q2769" i="3"/>
  <c r="R2769" i="3"/>
  <c r="S2769" i="3"/>
  <c r="S2871" i="3"/>
  <c r="W1441" i="2" s="1"/>
  <c r="Q2871" i="3"/>
  <c r="S2863" i="3"/>
  <c r="Q2863" i="3"/>
  <c r="R2860" i="3"/>
  <c r="V1432" i="2" s="1"/>
  <c r="S2860" i="3"/>
  <c r="W1432" i="2" s="1"/>
  <c r="Q2860" i="3"/>
  <c r="T1482" i="2"/>
  <c r="U1482" i="2" s="1"/>
  <c r="Q2958" i="3"/>
  <c r="S2958" i="3"/>
  <c r="T1494" i="2"/>
  <c r="U1494" i="2" s="1"/>
  <c r="S3009" i="3"/>
  <c r="W1513" i="2" s="1"/>
  <c r="R3006" i="3"/>
  <c r="V1511" i="2" s="1"/>
  <c r="S3001" i="3"/>
  <c r="W1506" i="2" s="1"/>
  <c r="R2998" i="3"/>
  <c r="S2993" i="3"/>
  <c r="R2990" i="3"/>
  <c r="R2978" i="3"/>
  <c r="S2969" i="3"/>
  <c r="R2962" i="3"/>
  <c r="S2954" i="3"/>
  <c r="S2946" i="3"/>
  <c r="S2938" i="3"/>
  <c r="Q2930" i="3"/>
  <c r="S2930" i="3"/>
  <c r="R2927" i="3"/>
  <c r="Q2920" i="3"/>
  <c r="S2920" i="3"/>
  <c r="S2917" i="3"/>
  <c r="R2915" i="3"/>
  <c r="R2908" i="3"/>
  <c r="V1457" i="2" s="1"/>
  <c r="S2908" i="3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60" i="3"/>
  <c r="R2956" i="3"/>
  <c r="V1479" i="2" s="1"/>
  <c r="S2952" i="3"/>
  <c r="R2948" i="3"/>
  <c r="S2944" i="3"/>
  <c r="R2940" i="3"/>
  <c r="S2936" i="3"/>
  <c r="W1472" i="2" s="1"/>
  <c r="Q2932" i="3"/>
  <c r="R2922" i="3"/>
  <c r="R2912" i="3"/>
  <c r="V1463" i="2" s="1"/>
  <c r="Q2910" i="3"/>
  <c r="R2910" i="3"/>
  <c r="Q2900" i="3"/>
  <c r="Q2898" i="3"/>
  <c r="R2886" i="3"/>
  <c r="V1450" i="2" s="1"/>
  <c r="S2881" i="3"/>
  <c r="W1448" i="2" s="1"/>
  <c r="R2871" i="3"/>
  <c r="V1441" i="2" s="1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800" i="3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S2444" i="3"/>
  <c r="W1226" i="2" s="1"/>
  <c r="T1191" i="2"/>
  <c r="U1191" i="2" s="1"/>
  <c r="Q2379" i="3"/>
  <c r="P2294" i="3"/>
  <c r="S1153" i="2"/>
  <c r="P2290" i="3"/>
  <c r="R2290" i="3" s="1"/>
  <c r="V1149" i="2" s="1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S2661" i="3"/>
  <c r="R2661" i="3"/>
  <c r="S2609" i="3"/>
  <c r="Q2609" i="3"/>
  <c r="R2609" i="3"/>
  <c r="P2580" i="3"/>
  <c r="Q2580" i="3" s="1"/>
  <c r="S1292" i="2"/>
  <c r="Q2561" i="3"/>
  <c r="T1287" i="2"/>
  <c r="U1287" i="2" s="1"/>
  <c r="P2510" i="3"/>
  <c r="P2436" i="3"/>
  <c r="S2436" i="3" s="1"/>
  <c r="W1221" i="2" s="1"/>
  <c r="R2422" i="3"/>
  <c r="S2422" i="3"/>
  <c r="P2411" i="3"/>
  <c r="S2411" i="3" s="1"/>
  <c r="W1208" i="2" s="1"/>
  <c r="R2373" i="3"/>
  <c r="P2337" i="3"/>
  <c r="R2337" i="3" s="1"/>
  <c r="V1173" i="2" s="1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R2112" i="3" s="1"/>
  <c r="V1058" i="2" s="1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2537" i="3" s="1"/>
  <c r="W1271" i="2" s="1"/>
  <c r="S1271" i="2"/>
  <c r="P2504" i="3"/>
  <c r="Q2504" i="3" s="1"/>
  <c r="S1255" i="2"/>
  <c r="P2488" i="3"/>
  <c r="Q2488" i="3" s="1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P2425" i="3"/>
  <c r="R2425" i="3" s="1"/>
  <c r="V1217" i="2" s="1"/>
  <c r="S1217" i="2"/>
  <c r="R2400" i="3"/>
  <c r="Q2400" i="3"/>
  <c r="Q2367" i="3"/>
  <c r="T1186" i="2"/>
  <c r="U1186" i="2" s="1"/>
  <c r="P2278" i="3"/>
  <c r="S1143" i="2"/>
  <c r="P2757" i="3"/>
  <c r="Q2757" i="3" s="1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Q2519" i="3" s="1"/>
  <c r="S1265" i="2"/>
  <c r="Q2508" i="3"/>
  <c r="R2508" i="3"/>
  <c r="S2508" i="3"/>
  <c r="P2405" i="3"/>
  <c r="S2405" i="3" s="1"/>
  <c r="W1204" i="2" s="1"/>
  <c r="P2381" i="3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Q2588" i="3" s="1"/>
  <c r="S1300" i="2"/>
  <c r="P2576" i="3"/>
  <c r="T1290" i="2" s="1"/>
  <c r="U1290" i="2" s="1"/>
  <c r="S1290" i="2"/>
  <c r="R2518" i="3"/>
  <c r="V1264" i="2" s="1"/>
  <c r="T1264" i="2"/>
  <c r="U1264" i="2" s="1"/>
  <c r="P2485" i="3"/>
  <c r="S2485" i="3" s="1"/>
  <c r="W1247" i="2" s="1"/>
  <c r="P2456" i="3"/>
  <c r="S1232" i="2"/>
  <c r="P2428" i="3"/>
  <c r="Q2428" i="3" s="1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Q2752" i="3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S2749" i="3"/>
  <c r="Q2749" i="3"/>
  <c r="R2749" i="3"/>
  <c r="Q2735" i="3"/>
  <c r="R2735" i="3"/>
  <c r="V1374" i="2" s="1"/>
  <c r="S2735" i="3"/>
  <c r="W1374" i="2" s="1"/>
  <c r="R2752" i="3"/>
  <c r="V1377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V1386" i="2" s="1"/>
  <c r="S2761" i="3"/>
  <c r="W1386" i="2" s="1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R2699" i="3"/>
  <c r="V1352" i="2" s="1"/>
  <c r="S2699" i="3"/>
  <c r="W1352" i="2" s="1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R2570" i="3"/>
  <c r="Q2570" i="3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62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R2522" i="3"/>
  <c r="V1268" i="2" s="1"/>
  <c r="Q2522" i="3"/>
  <c r="Q2507" i="3"/>
  <c r="S2507" i="3"/>
  <c r="R2507" i="3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56" i="3"/>
  <c r="V1381" i="2" s="1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45" i="3"/>
  <c r="W1274" i="2" s="1"/>
  <c r="R2545" i="3"/>
  <c r="V1274" i="2" s="1"/>
  <c r="S2529" i="3"/>
  <c r="R2529" i="3"/>
  <c r="S2513" i="3"/>
  <c r="W1259" i="2" s="1"/>
  <c r="R2513" i="3"/>
  <c r="V1259" i="2" s="1"/>
  <c r="S2497" i="3"/>
  <c r="R2497" i="3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388" i="3"/>
  <c r="R2388" i="3"/>
  <c r="V1200" i="2" s="1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R2252" i="3"/>
  <c r="R2244" i="3"/>
  <c r="Q2241" i="3"/>
  <c r="Q2233" i="3"/>
  <c r="T1122" i="2"/>
  <c r="U1122" i="2" s="1"/>
  <c r="S2257" i="3"/>
  <c r="W1137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02" i="3"/>
  <c r="S542" i="2"/>
  <c r="S487" i="2"/>
  <c r="S995" i="2"/>
  <c r="Q2214" i="3"/>
  <c r="S1108" i="2"/>
  <c r="S2143" i="3"/>
  <c r="W1077" i="2" s="1"/>
  <c r="Q2134" i="3"/>
  <c r="S2127" i="3"/>
  <c r="S2111" i="3"/>
  <c r="Q2102" i="3"/>
  <c r="R2182" i="3"/>
  <c r="R2166" i="3"/>
  <c r="V1089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R2223" i="3"/>
  <c r="R2215" i="3"/>
  <c r="R2191" i="3"/>
  <c r="R2183" i="3"/>
  <c r="R2175" i="3"/>
  <c r="R2167" i="3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R1553" i="3" s="1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S1920" i="3" s="1"/>
  <c r="P1574" i="3"/>
  <c r="S1574" i="3" s="1"/>
  <c r="P1777" i="3"/>
  <c r="R1777" i="3" s="1"/>
  <c r="S1748" i="3"/>
  <c r="R1646" i="3"/>
  <c r="S680" i="3"/>
  <c r="P577" i="3"/>
  <c r="P546" i="3"/>
  <c r="R546" i="3" s="1"/>
  <c r="P1888" i="3"/>
  <c r="Q1888" i="3" s="1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W1014" i="2" s="1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S1698" i="3" s="1"/>
  <c r="W853" i="2" s="1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S674" i="3" s="1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Q1078" i="3" s="1"/>
  <c r="S544" i="2"/>
  <c r="P1070" i="3"/>
  <c r="R1070" i="3" s="1"/>
  <c r="S536" i="2"/>
  <c r="P1048" i="3"/>
  <c r="Q1048" i="3" s="1"/>
  <c r="S526" i="2"/>
  <c r="P973" i="3"/>
  <c r="Q973" i="3" s="1"/>
  <c r="S488" i="2"/>
  <c r="P920" i="3"/>
  <c r="R920" i="3" s="1"/>
  <c r="S463" i="2"/>
  <c r="S453" i="2"/>
  <c r="P897" i="3"/>
  <c r="S897" i="3" s="1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Q2030" i="3" s="1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1882" i="3" s="1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Q475" i="3" s="1"/>
  <c r="S239" i="2"/>
  <c r="P1072" i="3"/>
  <c r="R1072" i="3" s="1"/>
  <c r="S538" i="2"/>
  <c r="S532" i="2"/>
  <c r="P1057" i="3"/>
  <c r="S1057" i="3" s="1"/>
  <c r="P1117" i="3"/>
  <c r="T560" i="2" s="1"/>
  <c r="U560" i="2" s="1"/>
  <c r="S560" i="2"/>
  <c r="Q1102" i="3"/>
  <c r="P474" i="3"/>
  <c r="S474" i="3" s="1"/>
  <c r="S238" i="2"/>
  <c r="P376" i="3"/>
  <c r="S190" i="2"/>
  <c r="P330" i="3"/>
  <c r="Q330" i="3" s="1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R465" i="3" s="1"/>
  <c r="S235" i="2"/>
  <c r="P450" i="3"/>
  <c r="Q450" i="3" s="1"/>
  <c r="S227" i="2"/>
  <c r="P442" i="3"/>
  <c r="Q442" i="3" s="1"/>
  <c r="S223" i="2"/>
  <c r="P434" i="3"/>
  <c r="S219" i="2"/>
  <c r="P411" i="3"/>
  <c r="Q411" i="3" s="1"/>
  <c r="S207" i="2"/>
  <c r="P390" i="3"/>
  <c r="R390" i="3" s="1"/>
  <c r="S197" i="2"/>
  <c r="P382" i="3"/>
  <c r="R382" i="3" s="1"/>
  <c r="S193" i="2"/>
  <c r="P374" i="3"/>
  <c r="S189" i="2"/>
  <c r="P366" i="3"/>
  <c r="Q366" i="3" s="1"/>
  <c r="S185" i="2"/>
  <c r="P351" i="3"/>
  <c r="Q351" i="3" s="1"/>
  <c r="S176" i="2"/>
  <c r="P344" i="3"/>
  <c r="Q344" i="3" s="1"/>
  <c r="S173" i="2"/>
  <c r="P320" i="3"/>
  <c r="S162" i="2"/>
  <c r="P304" i="3"/>
  <c r="S304" i="3" s="1"/>
  <c r="S154" i="2"/>
  <c r="P297" i="3"/>
  <c r="R297" i="3" s="1"/>
  <c r="S151" i="2"/>
  <c r="P260" i="3"/>
  <c r="R260" i="3" s="1"/>
  <c r="S131" i="2"/>
  <c r="P252" i="3"/>
  <c r="S127" i="2"/>
  <c r="P237" i="3"/>
  <c r="R237" i="3" s="1"/>
  <c r="S120" i="2"/>
  <c r="P229" i="3"/>
  <c r="R229" i="3" s="1"/>
  <c r="S116" i="2"/>
  <c r="P221" i="3"/>
  <c r="S221" i="3" s="1"/>
  <c r="S112" i="2"/>
  <c r="P158" i="3"/>
  <c r="S82" i="2"/>
  <c r="P150" i="3"/>
  <c r="R150" i="3" s="1"/>
  <c r="S78" i="2"/>
  <c r="P119" i="3"/>
  <c r="R119" i="3" s="1"/>
  <c r="S62" i="2"/>
  <c r="P111" i="3"/>
  <c r="Q111" i="3" s="1"/>
  <c r="S59" i="2"/>
  <c r="P103" i="3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747" i="3" s="1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Q641" i="3" s="1"/>
  <c r="S323" i="2"/>
  <c r="P565" i="3"/>
  <c r="S565" i="3" s="1"/>
  <c r="S287" i="2"/>
  <c r="P557" i="3"/>
  <c r="S557" i="3" s="1"/>
  <c r="S282" i="2"/>
  <c r="P549" i="3"/>
  <c r="S278" i="2"/>
  <c r="P534" i="3"/>
  <c r="Q534" i="3" s="1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Q1354" i="3" s="1"/>
  <c r="S685" i="2"/>
  <c r="P1347" i="3"/>
  <c r="R1347" i="3" s="1"/>
  <c r="S681" i="2"/>
  <c r="S665" i="2"/>
  <c r="P1320" i="3"/>
  <c r="S1320" i="3" s="1"/>
  <c r="S656" i="2"/>
  <c r="P1299" i="3"/>
  <c r="T656" i="2" s="1"/>
  <c r="U656" i="2" s="1"/>
  <c r="P1237" i="3"/>
  <c r="R1237" i="3" s="1"/>
  <c r="S623" i="2"/>
  <c r="P1215" i="3"/>
  <c r="Q1215" i="3" s="1"/>
  <c r="S615" i="2"/>
  <c r="P1548" i="3"/>
  <c r="T776" i="2" s="1"/>
  <c r="U776" i="2" s="1"/>
  <c r="S776" i="2"/>
  <c r="P1516" i="3"/>
  <c r="R1516" i="3" s="1"/>
  <c r="S763" i="2"/>
  <c r="R1505" i="3"/>
  <c r="S1505" i="3"/>
  <c r="S1041" i="2"/>
  <c r="P2069" i="3"/>
  <c r="R2069" i="3" s="1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R505" i="3" s="1"/>
  <c r="S255" i="2"/>
  <c r="P299" i="3"/>
  <c r="T152" i="2" s="1"/>
  <c r="U152" i="2" s="1"/>
  <c r="S152" i="2"/>
  <c r="P874" i="3"/>
  <c r="S440" i="2"/>
  <c r="P859" i="3"/>
  <c r="S859" i="3" s="1"/>
  <c r="S431" i="2"/>
  <c r="P837" i="3"/>
  <c r="Q837" i="3" s="1"/>
  <c r="S421" i="2"/>
  <c r="P821" i="3"/>
  <c r="T411" i="2" s="1"/>
  <c r="U411" i="2" s="1"/>
  <c r="S411" i="2"/>
  <c r="P698" i="3"/>
  <c r="S350" i="2"/>
  <c r="S328" i="2"/>
  <c r="P652" i="3"/>
  <c r="Q652" i="3" s="1"/>
  <c r="P1021" i="3"/>
  <c r="Q1021" i="3" s="1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735" i="3" s="1"/>
  <c r="S370" i="2"/>
  <c r="P721" i="3"/>
  <c r="S721" i="3" s="1"/>
  <c r="S363" i="2"/>
  <c r="S331" i="2"/>
  <c r="P659" i="3"/>
  <c r="S659" i="3" s="1"/>
  <c r="P620" i="3"/>
  <c r="Q620" i="3" s="1"/>
  <c r="S311" i="2"/>
  <c r="P612" i="3"/>
  <c r="Q612" i="3" s="1"/>
  <c r="S307" i="2"/>
  <c r="P1154" i="3"/>
  <c r="Q1154" i="3" s="1"/>
  <c r="S580" i="2"/>
  <c r="S1924" i="3"/>
  <c r="Q1924" i="3"/>
  <c r="S957" i="2"/>
  <c r="P1904" i="3"/>
  <c r="R1904" i="3" s="1"/>
  <c r="P1852" i="3"/>
  <c r="S1852" i="3" s="1"/>
  <c r="S929" i="2"/>
  <c r="P1612" i="3"/>
  <c r="Q1612" i="3" s="1"/>
  <c r="S810" i="2"/>
  <c r="P345" i="3"/>
  <c r="S174" i="2"/>
  <c r="P337" i="3"/>
  <c r="T170" i="2" s="1"/>
  <c r="U170" i="2" s="1"/>
  <c r="S170" i="2"/>
  <c r="P283" i="3"/>
  <c r="T142" i="2" s="1"/>
  <c r="U142" i="2" s="1"/>
  <c r="S142" i="2"/>
  <c r="P269" i="3"/>
  <c r="S269" i="3" s="1"/>
  <c r="S135" i="2"/>
  <c r="P253" i="3"/>
  <c r="R253" i="3" s="1"/>
  <c r="S128" i="2"/>
  <c r="P238" i="3"/>
  <c r="S238" i="3" s="1"/>
  <c r="S121" i="2"/>
  <c r="P222" i="3"/>
  <c r="R222" i="3" s="1"/>
  <c r="S113" i="2"/>
  <c r="P518" i="3"/>
  <c r="Q518" i="3" s="1"/>
  <c r="S262" i="2"/>
  <c r="P502" i="3"/>
  <c r="R502" i="3" s="1"/>
  <c r="S254" i="2"/>
  <c r="P501" i="3"/>
  <c r="R501" i="3" s="1"/>
  <c r="S253" i="2"/>
  <c r="P494" i="3"/>
  <c r="Q494" i="3" s="1"/>
  <c r="S250" i="2"/>
  <c r="P486" i="3"/>
  <c r="R486" i="3" s="1"/>
  <c r="S246" i="2"/>
  <c r="P449" i="3"/>
  <c r="R449" i="3" s="1"/>
  <c r="S226" i="2"/>
  <c r="P441" i="3"/>
  <c r="R441" i="3" s="1"/>
  <c r="S222" i="2"/>
  <c r="P433" i="3"/>
  <c r="Q433" i="3" s="1"/>
  <c r="S218" i="2"/>
  <c r="P425" i="3"/>
  <c r="R425" i="3" s="1"/>
  <c r="S215" i="2"/>
  <c r="P417" i="3"/>
  <c r="T210" i="2" s="1"/>
  <c r="U210" i="2" s="1"/>
  <c r="S209" i="2"/>
  <c r="P410" i="3"/>
  <c r="S410" i="3" s="1"/>
  <c r="S206" i="2"/>
  <c r="P403" i="3"/>
  <c r="S204" i="2"/>
  <c r="P389" i="3"/>
  <c r="S389" i="3" s="1"/>
  <c r="S196" i="2"/>
  <c r="P381" i="3"/>
  <c r="S381" i="3" s="1"/>
  <c r="S192" i="2"/>
  <c r="P343" i="3"/>
  <c r="Q343" i="3" s="1"/>
  <c r="S172" i="2"/>
  <c r="P319" i="3"/>
  <c r="Q319" i="3" s="1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Q275" i="3" s="1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R236" i="3" s="1"/>
  <c r="S119" i="2"/>
  <c r="P228" i="3"/>
  <c r="R228" i="3" s="1"/>
  <c r="S115" i="2"/>
  <c r="P220" i="3"/>
  <c r="R220" i="3" s="1"/>
  <c r="S111" i="2"/>
  <c r="P212" i="3"/>
  <c r="R212" i="3" s="1"/>
  <c r="S107" i="2"/>
  <c r="P204" i="3"/>
  <c r="R204" i="3" s="1"/>
  <c r="S104" i="2"/>
  <c r="P196" i="3"/>
  <c r="R196" i="3" s="1"/>
  <c r="S100" i="2"/>
  <c r="P188" i="3"/>
  <c r="S188" i="3" s="1"/>
  <c r="S96" i="2"/>
  <c r="P118" i="3"/>
  <c r="R118" i="3" s="1"/>
  <c r="S61" i="2"/>
  <c r="P78" i="3"/>
  <c r="T42" i="2" s="1"/>
  <c r="U42" i="2" s="1"/>
  <c r="S42" i="2"/>
  <c r="P70" i="3"/>
  <c r="S70" i="3" s="1"/>
  <c r="S38" i="2"/>
  <c r="P62" i="3"/>
  <c r="R62" i="3" s="1"/>
  <c r="S33" i="2"/>
  <c r="P16" i="3"/>
  <c r="Q16" i="3" s="1"/>
  <c r="S11" i="2"/>
  <c r="P870" i="3"/>
  <c r="R870" i="3" s="1"/>
  <c r="S436" i="2"/>
  <c r="P833" i="3"/>
  <c r="R833" i="3" s="1"/>
  <c r="S417" i="2"/>
  <c r="P811" i="3"/>
  <c r="S811" i="3" s="1"/>
  <c r="S410" i="2"/>
  <c r="R803" i="3"/>
  <c r="P797" i="3"/>
  <c r="Q797" i="3" s="1"/>
  <c r="S399" i="2"/>
  <c r="P781" i="3"/>
  <c r="S781" i="3" s="1"/>
  <c r="S393" i="2"/>
  <c r="P767" i="3"/>
  <c r="S386" i="2"/>
  <c r="P760" i="3"/>
  <c r="S383" i="2"/>
  <c r="P754" i="3"/>
  <c r="Q754" i="3" s="1"/>
  <c r="S380" i="2"/>
  <c r="P746" i="3"/>
  <c r="S746" i="3" s="1"/>
  <c r="S375" i="2"/>
  <c r="P732" i="3"/>
  <c r="S732" i="3" s="1"/>
  <c r="S367" i="2"/>
  <c r="S726" i="3"/>
  <c r="Q726" i="3"/>
  <c r="P718" i="3"/>
  <c r="Q718" i="3" s="1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533" i="3" s="1"/>
  <c r="S269" i="2"/>
  <c r="P1046" i="3"/>
  <c r="Q1046" i="3" s="1"/>
  <c r="S524" i="2"/>
  <c r="P1010" i="3"/>
  <c r="R1010" i="3" s="1"/>
  <c r="S506" i="2"/>
  <c r="P971" i="3"/>
  <c r="S971" i="3" s="1"/>
  <c r="S486" i="2"/>
  <c r="P895" i="3"/>
  <c r="Q895" i="3" s="1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Q1279" i="3" s="1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331" i="3" s="1"/>
  <c r="S169" i="2"/>
  <c r="P161" i="3"/>
  <c r="S84" i="2"/>
  <c r="P736" i="3"/>
  <c r="S736" i="3" s="1"/>
  <c r="S371" i="2"/>
  <c r="P1050" i="3"/>
  <c r="S528" i="2"/>
  <c r="P322" i="3"/>
  <c r="R322" i="3" s="1"/>
  <c r="S163" i="2"/>
  <c r="P262" i="3"/>
  <c r="R262" i="3" s="1"/>
  <c r="S133" i="2"/>
  <c r="P254" i="3"/>
  <c r="S254" i="3" s="1"/>
  <c r="S129" i="2"/>
  <c r="P246" i="3"/>
  <c r="S125" i="2"/>
  <c r="P144" i="3"/>
  <c r="Q144" i="3" s="1"/>
  <c r="S73" i="2"/>
  <c r="P806" i="3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Q101" i="3" s="1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R54" i="3" s="1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Q1075" i="3" s="1"/>
  <c r="S541" i="2"/>
  <c r="P1053" i="3"/>
  <c r="Q1053" i="3" s="1"/>
  <c r="S531" i="2"/>
  <c r="P1024" i="3"/>
  <c r="Q1024" i="3" s="1"/>
  <c r="S513" i="2"/>
  <c r="P1016" i="3"/>
  <c r="S1016" i="3" s="1"/>
  <c r="S510" i="2"/>
  <c r="P986" i="3"/>
  <c r="S986" i="3" s="1"/>
  <c r="S496" i="2"/>
  <c r="P947" i="3"/>
  <c r="S947" i="3" s="1"/>
  <c r="S475" i="2"/>
  <c r="P932" i="3"/>
  <c r="S932" i="3" s="1"/>
  <c r="S467" i="2"/>
  <c r="P917" i="3"/>
  <c r="Q917" i="3" s="1"/>
  <c r="S460" i="2"/>
  <c r="P910" i="3"/>
  <c r="Q910" i="3" s="1"/>
  <c r="S456" i="2"/>
  <c r="P1105" i="3"/>
  <c r="R1105" i="3" s="1"/>
  <c r="S555" i="2"/>
  <c r="P1098" i="3"/>
  <c r="S1098" i="3" s="1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Q177" i="3" s="1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Q1381" i="3" s="1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30" i="3" s="1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R1015" i="3" s="1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R1457" i="3" s="1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R1284" i="3" s="1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T1032" i="2"/>
  <c r="U1032" i="2" s="1"/>
  <c r="R2052" i="3"/>
  <c r="S2052" i="3"/>
  <c r="S2036" i="3"/>
  <c r="Q2036" i="3"/>
  <c r="Q1972" i="3"/>
  <c r="R1972" i="3"/>
  <c r="S1972" i="3"/>
  <c r="S979" i="2"/>
  <c r="P1952" i="3"/>
  <c r="T980" i="2" s="1"/>
  <c r="U980" i="2" s="1"/>
  <c r="S1926" i="3"/>
  <c r="Q1926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R506" i="3" s="1"/>
  <c r="S256" i="2"/>
  <c r="P491" i="3"/>
  <c r="R491" i="3" s="1"/>
  <c r="S247" i="2"/>
  <c r="P483" i="3"/>
  <c r="S243" i="2"/>
  <c r="P476" i="3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5" i="3" s="1"/>
  <c r="S4" i="2"/>
  <c r="R867" i="3"/>
  <c r="P860" i="3"/>
  <c r="S432" i="2"/>
  <c r="P845" i="3"/>
  <c r="T423" i="2" s="1"/>
  <c r="U423" i="2" s="1"/>
  <c r="S423" i="2"/>
  <c r="P801" i="3"/>
  <c r="S403" i="2"/>
  <c r="P786" i="3"/>
  <c r="S397" i="2"/>
  <c r="P772" i="3"/>
  <c r="S389" i="2"/>
  <c r="P758" i="3"/>
  <c r="R758" i="3" s="1"/>
  <c r="S381" i="2"/>
  <c r="P723" i="3"/>
  <c r="S723" i="3" s="1"/>
  <c r="S365" i="2"/>
  <c r="P707" i="3"/>
  <c r="S355" i="2"/>
  <c r="P699" i="3"/>
  <c r="S351" i="2"/>
  <c r="P691" i="3"/>
  <c r="R691" i="3" s="1"/>
  <c r="S347" i="2"/>
  <c r="P669" i="3"/>
  <c r="R669" i="3" s="1"/>
  <c r="S335" i="2"/>
  <c r="P622" i="3"/>
  <c r="S313" i="2"/>
  <c r="P614" i="3"/>
  <c r="Q614" i="3" s="1"/>
  <c r="S309" i="2"/>
  <c r="P576" i="3"/>
  <c r="T293" i="2" s="1"/>
  <c r="U293" i="2" s="1"/>
  <c r="S292" i="2"/>
  <c r="P1058" i="3"/>
  <c r="S533" i="2"/>
  <c r="P1030" i="3"/>
  <c r="S518" i="2"/>
  <c r="P1007" i="3"/>
  <c r="Q1007" i="3" s="1"/>
  <c r="S504" i="2"/>
  <c r="P976" i="3"/>
  <c r="Q976" i="3" s="1"/>
  <c r="S491" i="2"/>
  <c r="R968" i="3"/>
  <c r="S968" i="3"/>
  <c r="P953" i="3"/>
  <c r="S480" i="2"/>
  <c r="P892" i="3"/>
  <c r="R892" i="3" s="1"/>
  <c r="S448" i="2"/>
  <c r="P885" i="3"/>
  <c r="Q885" i="3" s="1"/>
  <c r="S445" i="2"/>
  <c r="P1171" i="3"/>
  <c r="S589" i="2"/>
  <c r="P1164" i="3"/>
  <c r="S586" i="2"/>
  <c r="P1140" i="3"/>
  <c r="Q1140" i="3" s="1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Q1305" i="3" s="1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2061" i="3" s="1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R1744" i="3" s="1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R670" i="3" s="1"/>
  <c r="V336" i="2" s="1"/>
  <c r="S336" i="2"/>
  <c r="P662" i="3"/>
  <c r="R662" i="3" s="1"/>
  <c r="S334" i="2"/>
  <c r="P640" i="3"/>
  <c r="Q640" i="3" s="1"/>
  <c r="S322" i="2"/>
  <c r="P611" i="3"/>
  <c r="Q611" i="3" s="1"/>
  <c r="S306" i="2"/>
  <c r="P587" i="3"/>
  <c r="Q587" i="3" s="1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R1106" i="3" s="1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Q1423" i="3" s="1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Q1256" i="3" s="1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S1667" i="3" s="1"/>
  <c r="P1642" i="3"/>
  <c r="T825" i="2" s="1"/>
  <c r="U825" i="2" s="1"/>
  <c r="S824" i="2"/>
  <c r="Q1585" i="3"/>
  <c r="S1585" i="3"/>
  <c r="P2002" i="3"/>
  <c r="S1007" i="2"/>
  <c r="S1953" i="3"/>
  <c r="P1878" i="3"/>
  <c r="T940" i="2" s="1"/>
  <c r="U940" i="2" s="1"/>
  <c r="S940" i="2"/>
  <c r="P1851" i="3"/>
  <c r="S928" i="2"/>
  <c r="S1847" i="3"/>
  <c r="Q1845" i="3"/>
  <c r="T924" i="2"/>
  <c r="U924" i="2" s="1"/>
  <c r="P1820" i="3"/>
  <c r="Q1820" i="3" s="1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Q1716" i="3" s="1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P1208" i="3"/>
  <c r="S610" i="2"/>
  <c r="P1201" i="3"/>
  <c r="R1201" i="3" s="1"/>
  <c r="S606" i="2"/>
  <c r="P1555" i="3"/>
  <c r="S1555" i="3" s="1"/>
  <c r="S779" i="2"/>
  <c r="P1503" i="3"/>
  <c r="S1503" i="3" s="1"/>
  <c r="W753" i="2" s="1"/>
  <c r="S753" i="2"/>
  <c r="P1489" i="3"/>
  <c r="Q1489" i="3" s="1"/>
  <c r="S750" i="2"/>
  <c r="P2082" i="3"/>
  <c r="S1048" i="2"/>
  <c r="P2074" i="3"/>
  <c r="R2074" i="3" s="1"/>
  <c r="V1044" i="2" s="1"/>
  <c r="S1044" i="2"/>
  <c r="P2070" i="3"/>
  <c r="S1042" i="2"/>
  <c r="R2024" i="3"/>
  <c r="T1014" i="2"/>
  <c r="U1014" i="2" s="1"/>
  <c r="R2001" i="3"/>
  <c r="P1955" i="3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Q1734" i="3" s="1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R1575" i="3" s="1"/>
  <c r="S792" i="2"/>
  <c r="P1957" i="3"/>
  <c r="S984" i="2"/>
  <c r="Q1939" i="3"/>
  <c r="P1930" i="3"/>
  <c r="S968" i="2"/>
  <c r="P1921" i="3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P1819" i="3"/>
  <c r="S911" i="2"/>
  <c r="R1794" i="3"/>
  <c r="T901" i="2"/>
  <c r="U901" i="2" s="1"/>
  <c r="R1779" i="3"/>
  <c r="P1770" i="3"/>
  <c r="S1770" i="3" s="1"/>
  <c r="W887" i="2" s="1"/>
  <c r="S887" i="2"/>
  <c r="R1756" i="3"/>
  <c r="V883" i="2" s="1"/>
  <c r="T883" i="2"/>
  <c r="U883" i="2" s="1"/>
  <c r="P1747" i="3"/>
  <c r="Q1747" i="3" s="1"/>
  <c r="S880" i="2"/>
  <c r="R1740" i="3"/>
  <c r="S1723" i="3"/>
  <c r="P1719" i="3"/>
  <c r="Q1719" i="3" s="1"/>
  <c r="S862" i="2"/>
  <c r="S851" i="2"/>
  <c r="P1691" i="3"/>
  <c r="P1674" i="3"/>
  <c r="S1674" i="3" s="1"/>
  <c r="S841" i="2"/>
  <c r="P1670" i="3"/>
  <c r="S837" i="2"/>
  <c r="P1649" i="3"/>
  <c r="Q1649" i="3" s="1"/>
  <c r="S829" i="2"/>
  <c r="P1644" i="3"/>
  <c r="T826" i="2" s="1"/>
  <c r="U826" i="2" s="1"/>
  <c r="S826" i="2"/>
  <c r="P1640" i="3"/>
  <c r="S1640" i="3" s="1"/>
  <c r="S822" i="2"/>
  <c r="P1601" i="3"/>
  <c r="T806" i="2" s="1"/>
  <c r="U806" i="2" s="1"/>
  <c r="S805" i="2"/>
  <c r="P1593" i="3"/>
  <c r="S798" i="2"/>
  <c r="P673" i="3"/>
  <c r="S339" i="2"/>
  <c r="P651" i="3"/>
  <c r="Q651" i="3" s="1"/>
  <c r="S327" i="2"/>
  <c r="P636" i="3"/>
  <c r="S319" i="2"/>
  <c r="P613" i="3"/>
  <c r="S613" i="3" s="1"/>
  <c r="S308" i="2"/>
  <c r="P606" i="3"/>
  <c r="R606" i="3" s="1"/>
  <c r="S305" i="2"/>
  <c r="P598" i="3"/>
  <c r="R598" i="3" s="1"/>
  <c r="S301" i="2"/>
  <c r="P553" i="3"/>
  <c r="T281" i="2" s="1"/>
  <c r="U281" i="2" s="1"/>
  <c r="S281" i="2"/>
  <c r="P538" i="3"/>
  <c r="S271" i="2"/>
  <c r="P1074" i="3"/>
  <c r="S1074" i="3" s="1"/>
  <c r="S540" i="2"/>
  <c r="P1047" i="3"/>
  <c r="Q1047" i="3" s="1"/>
  <c r="S525" i="2"/>
  <c r="P1026" i="3"/>
  <c r="S1026" i="3" s="1"/>
  <c r="S515" i="2"/>
  <c r="P1012" i="3"/>
  <c r="S1012" i="3" s="1"/>
  <c r="S508" i="2"/>
  <c r="P1004" i="3"/>
  <c r="S1004" i="3" s="1"/>
  <c r="S503" i="2"/>
  <c r="P989" i="3"/>
  <c r="Q989" i="3" s="1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Q1153" i="3" s="1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Q1340" i="3" s="1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1258" i="3" s="1"/>
  <c r="W637" i="2" s="1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Q2003" i="3" s="1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Q1690" i="3" s="1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P1608" i="3"/>
  <c r="Q1608" i="3" s="1"/>
  <c r="S809" i="2"/>
  <c r="P1567" i="3"/>
  <c r="T787" i="2" s="1"/>
  <c r="U787" i="2" s="1"/>
  <c r="S787" i="2"/>
  <c r="P1692" i="3"/>
  <c r="S852" i="2"/>
  <c r="P1689" i="3"/>
  <c r="R1689" i="3" s="1"/>
  <c r="S849" i="2"/>
  <c r="P1684" i="3"/>
  <c r="Q1684" i="3" s="1"/>
  <c r="S847" i="2"/>
  <c r="P1676" i="3"/>
  <c r="S1676" i="3" s="1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I9" i="8"/>
  <c r="J9" i="8"/>
  <c r="AG39" i="8"/>
  <c r="R1804" i="3"/>
  <c r="S1804" i="3"/>
  <c r="Q1804" i="3"/>
  <c r="Q2005" i="3"/>
  <c r="R2005" i="3"/>
  <c r="S2005" i="3"/>
  <c r="S1868" i="3"/>
  <c r="R1868" i="3"/>
  <c r="Q1868" i="3"/>
  <c r="Q1870" i="3"/>
  <c r="S1870" i="3"/>
  <c r="R1870" i="3"/>
  <c r="S2083" i="3"/>
  <c r="R2083" i="3"/>
  <c r="R2076" i="3"/>
  <c r="S2076" i="3"/>
  <c r="S2067" i="3"/>
  <c r="R2067" i="3"/>
  <c r="R2060" i="3"/>
  <c r="S2060" i="3"/>
  <c r="S2051" i="3"/>
  <c r="R2028" i="3"/>
  <c r="S2028" i="3"/>
  <c r="Q1989" i="3"/>
  <c r="R1989" i="3"/>
  <c r="S1989" i="3"/>
  <c r="W999" i="2" s="1"/>
  <c r="S1987" i="3"/>
  <c r="W998" i="2" s="1"/>
  <c r="R1987" i="3"/>
  <c r="V998" i="2" s="1"/>
  <c r="R1964" i="3"/>
  <c r="S1964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R1631" i="3"/>
  <c r="S1631" i="3"/>
  <c r="Q1631" i="3"/>
  <c r="Q2014" i="3"/>
  <c r="R2014" i="3"/>
  <c r="S2014" i="3"/>
  <c r="W1013" i="2" s="1"/>
  <c r="Q1928" i="3"/>
  <c r="R1928" i="3"/>
  <c r="R1833" i="3"/>
  <c r="S1833" i="3"/>
  <c r="S1793" i="3"/>
  <c r="W901" i="2" s="1"/>
  <c r="R1793" i="3"/>
  <c r="Q1793" i="3"/>
  <c r="Q2085" i="3"/>
  <c r="R2085" i="3"/>
  <c r="S2085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885" i="3"/>
  <c r="S1885" i="3"/>
  <c r="P2044" i="3"/>
  <c r="P1978" i="3"/>
  <c r="T994" i="2" s="1"/>
  <c r="U994" i="2" s="1"/>
  <c r="R1873" i="3"/>
  <c r="Q1873" i="3"/>
  <c r="S1873" i="3"/>
  <c r="S1795" i="3"/>
  <c r="W902" i="2" s="1"/>
  <c r="Q2077" i="3"/>
  <c r="R2077" i="3"/>
  <c r="Q1913" i="3"/>
  <c r="R1913" i="3"/>
  <c r="S1913" i="3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Q1852" i="3"/>
  <c r="Q1846" i="3"/>
  <c r="S1846" i="3"/>
  <c r="R1846" i="3"/>
  <c r="S2035" i="3"/>
  <c r="R2035" i="3"/>
  <c r="Q1950" i="3"/>
  <c r="R1950" i="3"/>
  <c r="S1950" i="3"/>
  <c r="R1897" i="3"/>
  <c r="S1897" i="3"/>
  <c r="P1806" i="3"/>
  <c r="R1687" i="3"/>
  <c r="S1687" i="3"/>
  <c r="Q1687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R1932" i="3"/>
  <c r="R1914" i="3"/>
  <c r="S1892" i="3"/>
  <c r="R189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S2072" i="3"/>
  <c r="R2058" i="3"/>
  <c r="S2056" i="3"/>
  <c r="Q2035" i="3"/>
  <c r="Q2010" i="3"/>
  <c r="Q2008" i="3"/>
  <c r="Q1969" i="3"/>
  <c r="Q1948" i="3"/>
  <c r="Q1942" i="3"/>
  <c r="R1934" i="3"/>
  <c r="Q1932" i="3"/>
  <c r="R1929" i="3"/>
  <c r="S1929" i="3"/>
  <c r="W967" i="2" s="1"/>
  <c r="R1924" i="3"/>
  <c r="Q1914" i="3"/>
  <c r="R1875" i="3"/>
  <c r="S1860" i="3"/>
  <c r="R1860" i="3"/>
  <c r="P1826" i="3"/>
  <c r="R1896" i="3"/>
  <c r="Q1896" i="3"/>
  <c r="S1896" i="3"/>
  <c r="Q1894" i="3"/>
  <c r="S1894" i="3"/>
  <c r="R1864" i="3"/>
  <c r="S1864" i="3"/>
  <c r="Q1862" i="3"/>
  <c r="S1862" i="3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R1939" i="3"/>
  <c r="S1939" i="3"/>
  <c r="R1915" i="3"/>
  <c r="S1915" i="3"/>
  <c r="R1907" i="3"/>
  <c r="S1907" i="3"/>
  <c r="R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R1893" i="3"/>
  <c r="R1861" i="3"/>
  <c r="Q1841" i="3"/>
  <c r="R1834" i="3"/>
  <c r="S1834" i="3"/>
  <c r="Q1764" i="3"/>
  <c r="S1761" i="3"/>
  <c r="R1761" i="3"/>
  <c r="R1880" i="3"/>
  <c r="Q1880" i="3"/>
  <c r="S1880" i="3"/>
  <c r="R1816" i="3"/>
  <c r="Q1816" i="3"/>
  <c r="S1816" i="3"/>
  <c r="R1766" i="3"/>
  <c r="Q1766" i="3"/>
  <c r="S1733" i="3"/>
  <c r="Q1733" i="3"/>
  <c r="R1733" i="3"/>
  <c r="R1716" i="3"/>
  <c r="S1651" i="3"/>
  <c r="R1651" i="3"/>
  <c r="Q1651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R1712" i="3"/>
  <c r="S1712" i="3"/>
  <c r="R1698" i="3"/>
  <c r="Q1654" i="3"/>
  <c r="S1654" i="3"/>
  <c r="R1654" i="3"/>
  <c r="Q1779" i="3"/>
  <c r="S1779" i="3"/>
  <c r="R1760" i="3"/>
  <c r="Q1760" i="3"/>
  <c r="R1750" i="3"/>
  <c r="Q1750" i="3"/>
  <c r="S1701" i="3"/>
  <c r="R1701" i="3"/>
  <c r="Q1686" i="3"/>
  <c r="R1686" i="3"/>
  <c r="Q1763" i="3"/>
  <c r="S1763" i="3"/>
  <c r="R1752" i="3"/>
  <c r="Q1752" i="3"/>
  <c r="Q1737" i="3"/>
  <c r="R1737" i="3"/>
  <c r="S1737" i="3"/>
  <c r="R1727" i="3"/>
  <c r="S1727" i="3"/>
  <c r="Q1727" i="3"/>
  <c r="S1709" i="3"/>
  <c r="R1709" i="3"/>
  <c r="S1694" i="3"/>
  <c r="Q1694" i="3"/>
  <c r="R1694" i="3"/>
  <c r="Q1628" i="3"/>
  <c r="R1628" i="3"/>
  <c r="S1628" i="3"/>
  <c r="Q1611" i="3"/>
  <c r="R1611" i="3"/>
  <c r="S1611" i="3"/>
  <c r="S1785" i="3"/>
  <c r="R1785" i="3"/>
  <c r="Q1755" i="3"/>
  <c r="S1755" i="3"/>
  <c r="S1714" i="3"/>
  <c r="R1714" i="3"/>
  <c r="S1693" i="3"/>
  <c r="Q1693" i="3"/>
  <c r="R1693" i="3"/>
  <c r="S1678" i="3"/>
  <c r="Q1678" i="3"/>
  <c r="S1717" i="3"/>
  <c r="Q1632" i="3"/>
  <c r="R1632" i="3"/>
  <c r="R1615" i="3"/>
  <c r="S1615" i="3"/>
  <c r="Q1615" i="3"/>
  <c r="Q1576" i="3"/>
  <c r="R1576" i="3"/>
  <c r="S1576" i="3"/>
  <c r="S1706" i="3"/>
  <c r="R1706" i="3"/>
  <c r="Q1706" i="3"/>
  <c r="S1677" i="3"/>
  <c r="Q1677" i="3"/>
  <c r="S1661" i="3"/>
  <c r="Q1661" i="3"/>
  <c r="R1661" i="3"/>
  <c r="Q1656" i="3"/>
  <c r="Q1653" i="3"/>
  <c r="S1650" i="3"/>
  <c r="R1650" i="3"/>
  <c r="Q1650" i="3"/>
  <c r="Q1643" i="3"/>
  <c r="R1643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R1679" i="3"/>
  <c r="S1679" i="3"/>
  <c r="Q1679" i="3"/>
  <c r="R1655" i="3"/>
  <c r="S1655" i="3"/>
  <c r="W830" i="2" s="1"/>
  <c r="Q1655" i="3"/>
  <c r="Q1652" i="3"/>
  <c r="R1652" i="3"/>
  <c r="S1652" i="3"/>
  <c r="Q1633" i="3"/>
  <c r="S1633" i="3"/>
  <c r="S1586" i="3"/>
  <c r="R1586" i="3"/>
  <c r="Q1586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607" i="3"/>
  <c r="S1594" i="3"/>
  <c r="R1594" i="3"/>
  <c r="S1666" i="3"/>
  <c r="R166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Q350" i="3" s="1"/>
  <c r="P689" i="3"/>
  <c r="S689" i="3" s="1"/>
  <c r="W345" i="2" s="1"/>
  <c r="P683" i="3"/>
  <c r="T343" i="2" s="1"/>
  <c r="U343" i="2" s="1"/>
  <c r="P650" i="3"/>
  <c r="P975" i="3"/>
  <c r="R907" i="3"/>
  <c r="R901" i="3"/>
  <c r="P1439" i="3"/>
  <c r="Q1439" i="3" s="1"/>
  <c r="P1364" i="3"/>
  <c r="R1364" i="3" s="1"/>
  <c r="P1316" i="3"/>
  <c r="R1316" i="3" s="1"/>
  <c r="P1293" i="3"/>
  <c r="P1236" i="3"/>
  <c r="Q1211" i="3"/>
  <c r="Q1542" i="3"/>
  <c r="R1542" i="3"/>
  <c r="Q1518" i="3"/>
  <c r="S1518" i="3"/>
  <c r="Q1494" i="3"/>
  <c r="S1494" i="3"/>
  <c r="P1315" i="3"/>
  <c r="P1089" i="3"/>
  <c r="P893" i="3"/>
  <c r="P1450" i="3"/>
  <c r="R1450" i="3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P1339" i="3"/>
  <c r="R1339" i="3" s="1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P243" i="3"/>
  <c r="T122" i="2" s="1"/>
  <c r="U122" i="2" s="1"/>
  <c r="P861" i="3"/>
  <c r="R861" i="3" s="1"/>
  <c r="P849" i="3"/>
  <c r="Q634" i="3"/>
  <c r="R589" i="3"/>
  <c r="P997" i="3"/>
  <c r="Q944" i="3"/>
  <c r="P1442" i="3"/>
  <c r="R1442" i="3" s="1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45" i="3" s="1"/>
  <c r="Q763" i="3"/>
  <c r="Q1020" i="3"/>
  <c r="P1458" i="3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R1494" i="3"/>
  <c r="Q1556" i="3"/>
  <c r="R1556" i="3"/>
  <c r="S1556" i="3"/>
  <c r="S1549" i="3"/>
  <c r="Q1549" i="3"/>
  <c r="R1549" i="3"/>
  <c r="Q1532" i="3"/>
  <c r="R1532" i="3"/>
  <c r="S1532" i="3"/>
  <c r="R1555" i="3"/>
  <c r="Q1548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Q1492" i="3"/>
  <c r="R1492" i="3"/>
  <c r="S1492" i="3"/>
  <c r="S1493" i="3"/>
  <c r="Q1493" i="3"/>
  <c r="R1493" i="3"/>
  <c r="S1501" i="3"/>
  <c r="Q1501" i="3"/>
  <c r="R1501" i="3"/>
  <c r="Q1491" i="3"/>
  <c r="R1491" i="3"/>
  <c r="S1491" i="3"/>
  <c r="R1522" i="3"/>
  <c r="S1522" i="3"/>
  <c r="Q1522" i="3"/>
  <c r="R1507" i="3"/>
  <c r="S1507" i="3"/>
  <c r="Q1500" i="3"/>
  <c r="R1500" i="3"/>
  <c r="S1500" i="3"/>
  <c r="R1490" i="3"/>
  <c r="S1490" i="3"/>
  <c r="Q1490" i="3"/>
  <c r="R1546" i="3"/>
  <c r="S1546" i="3"/>
  <c r="Q1546" i="3"/>
  <c r="S1557" i="3"/>
  <c r="Q1557" i="3"/>
  <c r="R1557" i="3"/>
  <c r="S1533" i="3"/>
  <c r="Q1533" i="3"/>
  <c r="R1533" i="3"/>
  <c r="R1506" i="3"/>
  <c r="S1506" i="3"/>
  <c r="Q1506" i="3"/>
  <c r="Q1499" i="3"/>
  <c r="R1499" i="3"/>
  <c r="S1499" i="3"/>
  <c r="R1489" i="3"/>
  <c r="S148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495" i="3"/>
  <c r="R1314" i="3"/>
  <c r="R1393" i="3"/>
  <c r="Q1393" i="3"/>
  <c r="S1393" i="3"/>
  <c r="Q1260" i="3"/>
  <c r="R1260" i="3"/>
  <c r="S1260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S1317" i="3" s="1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Q1346" i="3" s="1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S464" i="3" s="1"/>
  <c r="R335" i="3"/>
  <c r="P328" i="3"/>
  <c r="R328" i="3" s="1"/>
  <c r="Q116" i="3"/>
  <c r="P835" i="3"/>
  <c r="S729" i="3"/>
  <c r="R707" i="3"/>
  <c r="Q701" i="3"/>
  <c r="P637" i="3"/>
  <c r="S637" i="3" s="1"/>
  <c r="S1036" i="3"/>
  <c r="Q1008" i="3"/>
  <c r="R1102" i="3"/>
  <c r="P1484" i="3"/>
  <c r="Q1479" i="3"/>
  <c r="R1479" i="3"/>
  <c r="S1479" i="3"/>
  <c r="Q1473" i="3"/>
  <c r="P1398" i="3"/>
  <c r="R1377" i="3"/>
  <c r="Q1377" i="3"/>
  <c r="S1377" i="3"/>
  <c r="P1326" i="3"/>
  <c r="R1326" i="3" s="1"/>
  <c r="Q1310" i="3"/>
  <c r="P1191" i="3"/>
  <c r="S1191" i="3" s="1"/>
  <c r="P1323" i="3"/>
  <c r="T668" i="2" s="1"/>
  <c r="U668" i="2" s="1"/>
  <c r="P1402" i="3"/>
  <c r="Q1402" i="3" s="1"/>
  <c r="P1321" i="3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Q1457" i="3"/>
  <c r="S1435" i="3"/>
  <c r="Q1282" i="3"/>
  <c r="P1427" i="3"/>
  <c r="R1355" i="3"/>
  <c r="Q1355" i="3"/>
  <c r="P490" i="3"/>
  <c r="Q490" i="3" s="1"/>
  <c r="S705" i="3"/>
  <c r="R584" i="3"/>
  <c r="P1076" i="3"/>
  <c r="R1076" i="3" s="1"/>
  <c r="S960" i="3"/>
  <c r="Q1158" i="3"/>
  <c r="P1486" i="3"/>
  <c r="T747" i="2" s="1"/>
  <c r="U747" i="2" s="1"/>
  <c r="P1466" i="3"/>
  <c r="R1466" i="3" s="1"/>
  <c r="Q1435" i="3"/>
  <c r="S1411" i="3"/>
  <c r="Q1385" i="3"/>
  <c r="R1362" i="3"/>
  <c r="S1362" i="3"/>
  <c r="P1352" i="3"/>
  <c r="S1348" i="3"/>
  <c r="R1301" i="3"/>
  <c r="Q1301" i="3"/>
  <c r="P1276" i="3"/>
  <c r="T640" i="2" s="1"/>
  <c r="U640" i="2" s="1"/>
  <c r="P1255" i="3"/>
  <c r="R1255" i="3" s="1"/>
  <c r="P1488" i="3"/>
  <c r="T749" i="2" s="1"/>
  <c r="U749" i="2" s="1"/>
  <c r="Q1417" i="3"/>
  <c r="Q1368" i="3"/>
  <c r="S1357" i="3"/>
  <c r="S1341" i="3"/>
  <c r="R1300" i="3"/>
  <c r="P1294" i="3"/>
  <c r="Q1270" i="3"/>
  <c r="Q1262" i="3"/>
  <c r="S1419" i="3"/>
  <c r="S1225" i="3"/>
  <c r="R1193" i="3"/>
  <c r="S1307" i="3"/>
  <c r="R1265" i="3"/>
  <c r="AF39" i="8"/>
  <c r="AE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06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S1437" i="3"/>
  <c r="Q1437" i="3"/>
  <c r="R1437" i="3"/>
  <c r="S1413" i="3"/>
  <c r="Q1413" i="3"/>
  <c r="R1413" i="3"/>
  <c r="S1389" i="3"/>
  <c r="Q1389" i="3"/>
  <c r="R1389" i="3"/>
  <c r="Q1330" i="3"/>
  <c r="S133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S1355" i="3"/>
  <c r="R1273" i="3"/>
  <c r="S1273" i="3"/>
  <c r="Q1273" i="3"/>
  <c r="Q1269" i="3"/>
  <c r="R1269" i="3"/>
  <c r="S1269" i="3"/>
  <c r="R1235" i="3"/>
  <c r="Q1361" i="3"/>
  <c r="R1361" i="3"/>
  <c r="Q1319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R1303" i="3"/>
  <c r="Q1303" i="3"/>
  <c r="S1291" i="3"/>
  <c r="R1291" i="3"/>
  <c r="Q1271" i="3"/>
  <c r="R1271" i="3"/>
  <c r="S1271" i="3"/>
  <c r="Q1261" i="3"/>
  <c r="R1261" i="3"/>
  <c r="S1261" i="3"/>
  <c r="Q1229" i="3"/>
  <c r="R1229" i="3"/>
  <c r="S1229" i="3"/>
  <c r="Q1357" i="3"/>
  <c r="Q1350" i="3"/>
  <c r="Q1341" i="3"/>
  <c r="Q1334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S1349" i="3"/>
  <c r="R1342" i="3"/>
  <c r="S1333" i="3"/>
  <c r="Q1322" i="3"/>
  <c r="S1322" i="3"/>
  <c r="R1310" i="3"/>
  <c r="Q1306" i="3"/>
  <c r="S1306" i="3"/>
  <c r="Q1299" i="3"/>
  <c r="Q1285" i="3"/>
  <c r="R1285" i="3"/>
  <c r="S1285" i="3"/>
  <c r="R1253" i="3"/>
  <c r="S1227" i="3"/>
  <c r="R1227" i="3"/>
  <c r="Q1221" i="3"/>
  <c r="R1221" i="3"/>
  <c r="S1221" i="3"/>
  <c r="R1279" i="3"/>
  <c r="Q1247" i="3"/>
  <c r="R1247" i="3"/>
  <c r="S1290" i="3"/>
  <c r="S1266" i="3"/>
  <c r="S1242" i="3"/>
  <c r="S1226" i="3"/>
  <c r="S1218" i="3"/>
  <c r="S1202" i="3"/>
  <c r="S1194" i="3"/>
  <c r="R1290" i="3"/>
  <c r="R1266" i="3"/>
  <c r="R1250" i="3"/>
  <c r="R1242" i="3"/>
  <c r="R1226" i="3"/>
  <c r="R1218" i="3"/>
  <c r="R1202" i="3"/>
  <c r="R1194" i="3"/>
  <c r="Q1151" i="3"/>
  <c r="S1151" i="3"/>
  <c r="R1113" i="3"/>
  <c r="S1113" i="3"/>
  <c r="Q1113" i="3"/>
  <c r="Q1159" i="3"/>
  <c r="S1159" i="3"/>
  <c r="S1079" i="3"/>
  <c r="Q1079" i="3"/>
  <c r="R1079" i="3"/>
  <c r="S1174" i="3"/>
  <c r="R1174" i="3"/>
  <c r="R1177" i="3"/>
  <c r="S1177" i="3"/>
  <c r="P1073" i="3"/>
  <c r="S1073" i="3" s="1"/>
  <c r="P1186" i="3"/>
  <c r="P514" i="3"/>
  <c r="R347" i="3"/>
  <c r="P327" i="3"/>
  <c r="P88" i="3"/>
  <c r="R88" i="3" s="1"/>
  <c r="P65" i="3"/>
  <c r="Q65" i="3" s="1"/>
  <c r="S645" i="3"/>
  <c r="Q645" i="3"/>
  <c r="S568" i="3"/>
  <c r="P547" i="3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S1119" i="3"/>
  <c r="S1150" i="3"/>
  <c r="Q1150" i="3"/>
  <c r="P1092" i="3"/>
  <c r="R1092" i="3" s="1"/>
  <c r="R1080" i="3"/>
  <c r="Q1080" i="3"/>
  <c r="P1181" i="3"/>
  <c r="P660" i="3"/>
  <c r="S660" i="3" s="1"/>
  <c r="P532" i="3"/>
  <c r="S532" i="3" s="1"/>
  <c r="R270" i="3"/>
  <c r="Q819" i="3"/>
  <c r="R819" i="3"/>
  <c r="R799" i="3"/>
  <c r="P626" i="3"/>
  <c r="S626" i="3" s="1"/>
  <c r="R890" i="3"/>
  <c r="Q890" i="3"/>
  <c r="S890" i="3"/>
  <c r="P1185" i="3"/>
  <c r="P1156" i="3"/>
  <c r="S1129" i="3"/>
  <c r="S1110" i="3"/>
  <c r="R1110" i="3"/>
  <c r="S1102" i="3"/>
  <c r="P525" i="3"/>
  <c r="Q270" i="3"/>
  <c r="R230" i="3"/>
  <c r="S794" i="3"/>
  <c r="P597" i="3"/>
  <c r="S597" i="3" s="1"/>
  <c r="P1025" i="3"/>
  <c r="Q1025" i="3" s="1"/>
  <c r="P936" i="3"/>
  <c r="S936" i="3" s="1"/>
  <c r="P1184" i="3"/>
  <c r="Q1184" i="3" s="1"/>
  <c r="Q1167" i="3"/>
  <c r="S1167" i="3"/>
  <c r="P1155" i="3"/>
  <c r="S1137" i="3"/>
  <c r="R1129" i="3"/>
  <c r="R1126" i="3"/>
  <c r="R223" i="3"/>
  <c r="R721" i="3"/>
  <c r="R617" i="3"/>
  <c r="P596" i="3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P1108" i="3"/>
  <c r="T558" i="2" s="1"/>
  <c r="U558" i="2" s="1"/>
  <c r="P836" i="3"/>
  <c r="Q968" i="3"/>
  <c r="Q960" i="3"/>
  <c r="AD39" i="8"/>
  <c r="Q1165" i="3"/>
  <c r="R1165" i="3"/>
  <c r="S1165" i="3"/>
  <c r="Q1178" i="3"/>
  <c r="R1178" i="3"/>
  <c r="S1178" i="3"/>
  <c r="Q1136" i="3"/>
  <c r="R1136" i="3"/>
  <c r="S1136" i="3"/>
  <c r="Q1114" i="3"/>
  <c r="R1114" i="3"/>
  <c r="S1114" i="3"/>
  <c r="Q1101" i="3"/>
  <c r="R1101" i="3"/>
  <c r="Q1164" i="3"/>
  <c r="R1164" i="3"/>
  <c r="S1164" i="3"/>
  <c r="Q1132" i="3"/>
  <c r="R1132" i="3"/>
  <c r="S1132" i="3"/>
  <c r="Q1100" i="3"/>
  <c r="R1100" i="3"/>
  <c r="S1100" i="3"/>
  <c r="Q1128" i="3"/>
  <c r="R1128" i="3"/>
  <c r="S1128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S1106" i="3"/>
  <c r="Q1176" i="3"/>
  <c r="R1176" i="3"/>
  <c r="S1176" i="3"/>
  <c r="R1122" i="3"/>
  <c r="Q1112" i="3"/>
  <c r="R1112" i="3"/>
  <c r="S1112" i="3"/>
  <c r="Q1179" i="3"/>
  <c r="P1168" i="3"/>
  <c r="P1152" i="3"/>
  <c r="Q1131" i="3"/>
  <c r="Q1123" i="3"/>
  <c r="P1120" i="3"/>
  <c r="Q1115" i="3"/>
  <c r="P1104" i="3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1068" i="3"/>
  <c r="Q1068" i="3"/>
  <c r="P950" i="3"/>
  <c r="R189" i="3"/>
  <c r="Q189" i="3"/>
  <c r="R1044" i="3"/>
  <c r="Q1044" i="3"/>
  <c r="S1044" i="3"/>
  <c r="P110" i="3"/>
  <c r="Q110" i="3" s="1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Q29" i="3" s="1"/>
  <c r="P21" i="3"/>
  <c r="S21" i="3" s="1"/>
  <c r="Q699" i="3"/>
  <c r="P329" i="3"/>
  <c r="P288" i="3"/>
  <c r="R288" i="3" s="1"/>
  <c r="Q282" i="3"/>
  <c r="S282" i="3"/>
  <c r="P157" i="3"/>
  <c r="P149" i="3"/>
  <c r="S149" i="3" s="1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P365" i="3"/>
  <c r="S365" i="3" s="1"/>
  <c r="Q682" i="3"/>
  <c r="R682" i="3"/>
  <c r="S682" i="3"/>
  <c r="P671" i="3"/>
  <c r="P200" i="3"/>
  <c r="P179" i="3"/>
  <c r="P134" i="3"/>
  <c r="R134" i="3" s="1"/>
  <c r="P46" i="3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605" i="3" s="1"/>
  <c r="S1060" i="3"/>
  <c r="Q1060" i="3"/>
  <c r="P945" i="3"/>
  <c r="T473" i="2" s="1"/>
  <c r="U473" i="2" s="1"/>
  <c r="P918" i="3"/>
  <c r="P22" i="3"/>
  <c r="P515" i="3"/>
  <c r="R515" i="3" s="1"/>
  <c r="P440" i="3"/>
  <c r="T221" i="2" s="1"/>
  <c r="U221" i="2" s="1"/>
  <c r="S398" i="3"/>
  <c r="P244" i="3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Q363" i="3"/>
  <c r="R291" i="3"/>
  <c r="Q262" i="3"/>
  <c r="Q182" i="3"/>
  <c r="R815" i="3"/>
  <c r="S807" i="3"/>
  <c r="Q807" i="3"/>
  <c r="S761" i="3"/>
  <c r="Q610" i="3"/>
  <c r="P972" i="3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S487" i="3"/>
  <c r="P1002" i="3"/>
  <c r="S1002" i="3" s="1"/>
  <c r="Q705" i="3"/>
  <c r="P880" i="3"/>
  <c r="P935" i="3"/>
  <c r="S935" i="3" s="1"/>
  <c r="R922" i="3"/>
  <c r="P1051" i="3"/>
  <c r="R1032" i="3"/>
  <c r="Q1032" i="3"/>
  <c r="P1006" i="3"/>
  <c r="R898" i="3"/>
  <c r="Q898" i="3"/>
  <c r="Q39" i="8"/>
  <c r="AC39" i="8"/>
  <c r="U39" i="8"/>
  <c r="X39" i="8"/>
  <c r="W39" i="8"/>
  <c r="V39" i="8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R1078" i="3"/>
  <c r="S1078" i="3"/>
  <c r="Q1067" i="3"/>
  <c r="R1067" i="3"/>
  <c r="S1067" i="3"/>
  <c r="Q958" i="3"/>
  <c r="R958" i="3"/>
  <c r="R1084" i="3"/>
  <c r="Q1081" i="3"/>
  <c r="R1068" i="3"/>
  <c r="Q1065" i="3"/>
  <c r="R1060" i="3"/>
  <c r="Q1030" i="3"/>
  <c r="Q1022" i="3"/>
  <c r="Q1013" i="3"/>
  <c r="S1013" i="3"/>
  <c r="R97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S1064" i="3"/>
  <c r="R1061" i="3"/>
  <c r="S1056" i="3"/>
  <c r="S1042" i="3"/>
  <c r="S1034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4" i="3"/>
  <c r="S908" i="3"/>
  <c r="R908" i="3"/>
  <c r="Q967" i="3"/>
  <c r="S967" i="3"/>
  <c r="Q891" i="3"/>
  <c r="R891" i="3"/>
  <c r="S891" i="3"/>
  <c r="Q1039" i="3"/>
  <c r="S1039" i="3"/>
  <c r="Q1031" i="3"/>
  <c r="S1031" i="3"/>
  <c r="Q1023" i="3"/>
  <c r="R1017" i="3"/>
  <c r="S1017" i="3"/>
  <c r="Q1017" i="3"/>
  <c r="Q1005" i="3"/>
  <c r="S1005" i="3"/>
  <c r="Q999" i="3"/>
  <c r="S999" i="3"/>
  <c r="S996" i="3"/>
  <c r="R996" i="3"/>
  <c r="Q990" i="3"/>
  <c r="R990" i="3"/>
  <c r="R953" i="3"/>
  <c r="S953" i="3"/>
  <c r="Q953" i="3"/>
  <c r="Q941" i="3"/>
  <c r="S941" i="3"/>
  <c r="Q926" i="3"/>
  <c r="R926" i="3"/>
  <c r="R889" i="3"/>
  <c r="S889" i="3"/>
  <c r="Q889" i="3"/>
  <c r="Q1035" i="3"/>
  <c r="S1035" i="3"/>
  <c r="S1081" i="3"/>
  <c r="S1065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30" i="3"/>
  <c r="S1022" i="3"/>
  <c r="R1013" i="3"/>
  <c r="Q992" i="3"/>
  <c r="S980" i="3"/>
  <c r="R980" i="3"/>
  <c r="R943" i="3"/>
  <c r="Q940" i="3"/>
  <c r="R937" i="3"/>
  <c r="S937" i="3"/>
  <c r="Q937" i="3"/>
  <c r="Q928" i="3"/>
  <c r="Q925" i="3"/>
  <c r="S925" i="3"/>
  <c r="Q922" i="3"/>
  <c r="R903" i="3"/>
  <c r="S900" i="3"/>
  <c r="R900" i="3"/>
  <c r="S888" i="3"/>
  <c r="S901" i="3"/>
  <c r="S893" i="3"/>
  <c r="S1019" i="3"/>
  <c r="S995" i="3"/>
  <c r="S979" i="3"/>
  <c r="S955" i="3"/>
  <c r="S939" i="3"/>
  <c r="S907" i="3"/>
  <c r="P129" i="3"/>
  <c r="P123" i="3"/>
  <c r="S123" i="3" s="1"/>
  <c r="S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P178" i="3"/>
  <c r="P848" i="3"/>
  <c r="R848" i="3" s="1"/>
  <c r="R710" i="3"/>
  <c r="P706" i="3"/>
  <c r="T354" i="2" s="1"/>
  <c r="U354" i="2" s="1"/>
  <c r="Q677" i="3"/>
  <c r="R677" i="3"/>
  <c r="S677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R700" i="3"/>
  <c r="P658" i="3"/>
  <c r="P135" i="3"/>
  <c r="P47" i="3"/>
  <c r="Q47" i="3" s="1"/>
  <c r="Q593" i="3"/>
  <c r="R593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P543" i="3"/>
  <c r="T272" i="2" s="1"/>
  <c r="U272" i="2" s="1"/>
  <c r="R339" i="3"/>
  <c r="R325" i="3"/>
  <c r="R215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13" i="3"/>
  <c r="Q624" i="3"/>
  <c r="S624" i="3"/>
  <c r="Q609" i="3"/>
  <c r="R609" i="3"/>
  <c r="P604" i="3"/>
  <c r="R604" i="3" s="1"/>
  <c r="P562" i="3"/>
  <c r="R363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Q724" i="3"/>
  <c r="S724" i="3"/>
  <c r="R713" i="3"/>
  <c r="R645" i="3"/>
  <c r="P628" i="3"/>
  <c r="T315" i="2" s="1"/>
  <c r="U315" i="2" s="1"/>
  <c r="P603" i="3"/>
  <c r="P561" i="3"/>
  <c r="S556" i="3"/>
  <c r="S790" i="3"/>
  <c r="R790" i="3"/>
  <c r="Q764" i="3"/>
  <c r="S764" i="3"/>
  <c r="S739" i="3"/>
  <c r="R739" i="3"/>
  <c r="S734" i="3"/>
  <c r="R734" i="3"/>
  <c r="S716" i="3"/>
  <c r="R674" i="3"/>
  <c r="P668" i="3"/>
  <c r="S668" i="3" s="1"/>
  <c r="S627" i="3"/>
  <c r="Q444" i="3"/>
  <c r="S435" i="3"/>
  <c r="R403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Q549" i="3"/>
  <c r="S584" i="3"/>
  <c r="AB39" i="8"/>
  <c r="T39" i="8"/>
  <c r="AA39" i="8"/>
  <c r="S39" i="8"/>
  <c r="Z39" i="8"/>
  <c r="R39" i="8"/>
  <c r="Y39" i="8"/>
  <c r="F23" i="9"/>
  <c r="F24" i="9" s="1"/>
  <c r="F25" i="9" s="1"/>
  <c r="R791" i="3"/>
  <c r="S791" i="3"/>
  <c r="Q791" i="3"/>
  <c r="R817" i="3"/>
  <c r="S817" i="3"/>
  <c r="Q817" i="3"/>
  <c r="R855" i="3"/>
  <c r="Q831" i="3"/>
  <c r="S828" i="3"/>
  <c r="R828" i="3"/>
  <c r="P825" i="3"/>
  <c r="R816" i="3"/>
  <c r="S816" i="3"/>
  <c r="R810" i="3"/>
  <c r="R730" i="3"/>
  <c r="S714" i="3"/>
  <c r="Q714" i="3"/>
  <c r="R714" i="3"/>
  <c r="Q687" i="3"/>
  <c r="R676" i="3"/>
  <c r="S676" i="3"/>
  <c r="Q676" i="3"/>
  <c r="S852" i="3"/>
  <c r="R852" i="3"/>
  <c r="R821" i="3"/>
  <c r="S679" i="3"/>
  <c r="R679" i="3"/>
  <c r="Q679" i="3"/>
  <c r="R797" i="3"/>
  <c r="S762" i="3"/>
  <c r="Q762" i="3"/>
  <c r="S754" i="3"/>
  <c r="S738" i="3"/>
  <c r="Q738" i="3"/>
  <c r="R727" i="3"/>
  <c r="S727" i="3"/>
  <c r="S876" i="3"/>
  <c r="R876" i="3"/>
  <c r="Q870" i="3"/>
  <c r="Q830" i="3"/>
  <c r="R830" i="3"/>
  <c r="S704" i="3"/>
  <c r="Q704" i="3"/>
  <c r="R704" i="3"/>
  <c r="R701" i="3"/>
  <c r="S701" i="3"/>
  <c r="Q695" i="3"/>
  <c r="S695" i="3"/>
  <c r="R695" i="3"/>
  <c r="R652" i="3"/>
  <c r="R582" i="3"/>
  <c r="S582" i="3"/>
  <c r="Q582" i="3"/>
  <c r="S554" i="3"/>
  <c r="R554" i="3"/>
  <c r="R751" i="3"/>
  <c r="S751" i="3"/>
  <c r="S730" i="3"/>
  <c r="Q730" i="3"/>
  <c r="Q664" i="3"/>
  <c r="R664" i="3"/>
  <c r="R864" i="3"/>
  <c r="S864" i="3"/>
  <c r="Q806" i="3"/>
  <c r="R806" i="3"/>
  <c r="S866" i="3"/>
  <c r="R857" i="3"/>
  <c r="S857" i="3"/>
  <c r="Q857" i="3"/>
  <c r="Q854" i="3"/>
  <c r="R854" i="3"/>
  <c r="S796" i="3"/>
  <c r="R796" i="3"/>
  <c r="R793" i="3"/>
  <c r="S793" i="3"/>
  <c r="Q793" i="3"/>
  <c r="Q707" i="3"/>
  <c r="S670" i="3"/>
  <c r="Q608" i="3"/>
  <c r="S608" i="3"/>
  <c r="R608" i="3"/>
  <c r="S578" i="3"/>
  <c r="R578" i="3"/>
  <c r="R840" i="3"/>
  <c r="S840" i="3"/>
  <c r="R783" i="3"/>
  <c r="S783" i="3"/>
  <c r="Q746" i="3"/>
  <c r="S812" i="3"/>
  <c r="R812" i="3"/>
  <c r="R800" i="3"/>
  <c r="Q878" i="3"/>
  <c r="R878" i="3"/>
  <c r="R872" i="3"/>
  <c r="S872" i="3"/>
  <c r="R866" i="3"/>
  <c r="Q829" i="3"/>
  <c r="R829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S786" i="3"/>
  <c r="Q786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R686" i="3"/>
  <c r="S686" i="3"/>
  <c r="Q686" i="3"/>
  <c r="R654" i="3"/>
  <c r="S654" i="3"/>
  <c r="Q654" i="3"/>
  <c r="R587" i="3"/>
  <c r="S587" i="3"/>
  <c r="R685" i="3"/>
  <c r="R680" i="3"/>
  <c r="R653" i="3"/>
  <c r="R647" i="3"/>
  <c r="S647" i="3"/>
  <c r="Q644" i="3"/>
  <c r="R644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R623" i="3"/>
  <c r="S623" i="3"/>
  <c r="Q623" i="3"/>
  <c r="Q616" i="3"/>
  <c r="R616" i="3"/>
  <c r="S616" i="3"/>
  <c r="R590" i="3"/>
  <c r="S590" i="3"/>
  <c r="Q590" i="3"/>
  <c r="Q579" i="3"/>
  <c r="R579" i="3"/>
  <c r="S579" i="3"/>
  <c r="Q552" i="3"/>
  <c r="S552" i="3"/>
  <c r="R552" i="3"/>
  <c r="S570" i="3"/>
  <c r="R570" i="3"/>
  <c r="Q537" i="3"/>
  <c r="R537" i="3"/>
  <c r="S537" i="3"/>
  <c r="S610" i="3"/>
  <c r="R610" i="3"/>
  <c r="R607" i="3"/>
  <c r="S607" i="3"/>
  <c r="Q607" i="3"/>
  <c r="S592" i="3"/>
  <c r="Q572" i="3"/>
  <c r="R566" i="3"/>
  <c r="S566" i="3"/>
  <c r="S634" i="3"/>
  <c r="R634" i="3"/>
  <c r="R622" i="3"/>
  <c r="S622" i="3"/>
  <c r="R592" i="3"/>
  <c r="R550" i="3"/>
  <c r="R535" i="3"/>
  <c r="S535" i="3"/>
  <c r="Q535" i="3"/>
  <c r="Q580" i="3"/>
  <c r="R580" i="3"/>
  <c r="Q571" i="3"/>
  <c r="R559" i="3"/>
  <c r="S559" i="3"/>
  <c r="Q559" i="3"/>
  <c r="Q556" i="3"/>
  <c r="R556" i="3"/>
  <c r="Q542" i="3"/>
  <c r="R542" i="3"/>
  <c r="S542" i="3"/>
  <c r="R527" i="3"/>
  <c r="S527" i="3"/>
  <c r="Q527" i="3"/>
  <c r="Q627" i="3"/>
  <c r="R627" i="3"/>
  <c r="R612" i="3"/>
  <c r="S594" i="3"/>
  <c r="R594" i="3"/>
  <c r="R568" i="3"/>
  <c r="R541" i="3"/>
  <c r="S538" i="3"/>
  <c r="R538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340" i="3"/>
  <c r="Q340" i="3"/>
  <c r="S332" i="3"/>
  <c r="R332" i="3"/>
  <c r="Q332" i="3"/>
  <c r="Q311" i="3"/>
  <c r="R311" i="3"/>
  <c r="S292" i="3"/>
  <c r="Q292" i="3"/>
  <c r="R292" i="3"/>
  <c r="Q96" i="3"/>
  <c r="S96" i="3"/>
  <c r="S476" i="3"/>
  <c r="Q476" i="3"/>
  <c r="S190" i="3"/>
  <c r="Q190" i="3"/>
  <c r="R190" i="3"/>
  <c r="Q405" i="3"/>
  <c r="R405" i="3"/>
  <c r="Q359" i="3"/>
  <c r="R359" i="3"/>
  <c r="S359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Q104" i="3"/>
  <c r="S104" i="3"/>
  <c r="S33" i="3"/>
  <c r="Q33" i="3"/>
  <c r="Q504" i="3"/>
  <c r="Q493" i="3"/>
  <c r="S472" i="3"/>
  <c r="R472" i="3"/>
  <c r="R360" i="3"/>
  <c r="Q346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S218" i="3"/>
  <c r="Q162" i="3"/>
  <c r="R154" i="3"/>
  <c r="Q154" i="3"/>
  <c r="Q66" i="3"/>
  <c r="R379" i="3"/>
  <c r="S348" i="3"/>
  <c r="R348" i="3"/>
  <c r="R308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34" i="3"/>
  <c r="R509" i="3"/>
  <c r="Q509" i="3"/>
  <c r="Q470" i="3"/>
  <c r="R470" i="3"/>
  <c r="S355" i="3"/>
  <c r="R355" i="3"/>
  <c r="Q355" i="3"/>
  <c r="P286" i="3"/>
  <c r="P11" i="3"/>
  <c r="T7" i="2" s="1"/>
  <c r="U7" i="2" s="1"/>
  <c r="R489" i="3"/>
  <c r="S489" i="3"/>
  <c r="Q489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Q420" i="3"/>
  <c r="R420" i="3"/>
  <c r="S420" i="3"/>
  <c r="S411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Q482" i="3"/>
  <c r="R482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R331" i="3"/>
  <c r="Q331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S322" i="3"/>
  <c r="Q306" i="3"/>
  <c r="R306" i="3"/>
  <c r="R301" i="3"/>
  <c r="S301" i="3"/>
  <c r="Q301" i="3"/>
  <c r="Q290" i="3"/>
  <c r="R290" i="3"/>
  <c r="S290" i="3"/>
  <c r="Q242" i="3"/>
  <c r="S242" i="3"/>
  <c r="Q167" i="3"/>
  <c r="R167" i="3"/>
  <c r="R65" i="3"/>
  <c r="S428" i="3"/>
  <c r="R399" i="3"/>
  <c r="Q399" i="3"/>
  <c r="S399" i="3"/>
  <c r="S396" i="3"/>
  <c r="S335" i="3"/>
  <c r="S311" i="3"/>
  <c r="Q209" i="3"/>
  <c r="S209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S342" i="3"/>
  <c r="R508" i="3"/>
  <c r="R476" i="3"/>
  <c r="Q469" i="3"/>
  <c r="R469" i="3"/>
  <c r="S466" i="3"/>
  <c r="R444" i="3"/>
  <c r="Q430" i="3"/>
  <c r="R419" i="3"/>
  <c r="Q413" i="3"/>
  <c r="S413" i="3"/>
  <c r="Q398" i="3"/>
  <c r="Q392" i="3"/>
  <c r="R392" i="3"/>
  <c r="Q378" i="3"/>
  <c r="Q371" i="3"/>
  <c r="R361" i="3"/>
  <c r="S361" i="3"/>
  <c r="S346" i="3"/>
  <c r="R342" i="3"/>
  <c r="S293" i="3"/>
  <c r="R278" i="3"/>
  <c r="S278" i="3"/>
  <c r="Q278" i="3"/>
  <c r="Q266" i="3"/>
  <c r="R266" i="3"/>
  <c r="S266" i="3"/>
  <c r="S256" i="3"/>
  <c r="Q256" i="3"/>
  <c r="R256" i="3"/>
  <c r="S224" i="3"/>
  <c r="Q224" i="3"/>
  <c r="R224" i="3"/>
  <c r="R497" i="3"/>
  <c r="S497" i="3"/>
  <c r="Q459" i="3"/>
  <c r="S459" i="3"/>
  <c r="Q427" i="3"/>
  <c r="R427" i="3"/>
  <c r="S421" i="3"/>
  <c r="R415" i="3"/>
  <c r="Q415" i="3"/>
  <c r="S415" i="3"/>
  <c r="Q395" i="3"/>
  <c r="R395" i="3"/>
  <c r="R370" i="3"/>
  <c r="Q370" i="3"/>
  <c r="S370" i="3"/>
  <c r="R281" i="3"/>
  <c r="Q281" i="3"/>
  <c r="S281" i="3"/>
  <c r="Q233" i="3"/>
  <c r="R233" i="3"/>
  <c r="S233" i="3"/>
  <c r="S458" i="3"/>
  <c r="Q436" i="3"/>
  <c r="R436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R369" i="3"/>
  <c r="S369" i="3"/>
  <c r="Q339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321" i="3"/>
  <c r="S321" i="3"/>
  <c r="R252" i="3"/>
  <c r="Q249" i="3"/>
  <c r="R249" i="3"/>
  <c r="S249" i="3"/>
  <c r="Q241" i="3"/>
  <c r="R241" i="3"/>
  <c r="S184" i="3"/>
  <c r="R184" i="3"/>
  <c r="S207" i="3"/>
  <c r="Q207" i="3"/>
  <c r="R207" i="3"/>
  <c r="R197" i="3"/>
  <c r="Q197" i="3"/>
  <c r="S197" i="3"/>
  <c r="R276" i="3"/>
  <c r="S276" i="3"/>
  <c r="Q276" i="3"/>
  <c r="R268" i="3"/>
  <c r="S268" i="3"/>
  <c r="Q265" i="3"/>
  <c r="R265" i="3"/>
  <c r="S265" i="3"/>
  <c r="R257" i="3"/>
  <c r="S240" i="3"/>
  <c r="Q240" i="3"/>
  <c r="R240" i="3"/>
  <c r="S216" i="3"/>
  <c r="Q216" i="3"/>
  <c r="R385" i="3"/>
  <c r="S385" i="3"/>
  <c r="Q225" i="3"/>
  <c r="R225" i="3"/>
  <c r="R174" i="3"/>
  <c r="S174" i="3"/>
  <c r="Q174" i="3"/>
  <c r="R166" i="3"/>
  <c r="S166" i="3"/>
  <c r="Q166" i="3"/>
  <c r="Q115" i="3"/>
  <c r="R115" i="3"/>
  <c r="S115" i="3"/>
  <c r="Q99" i="3"/>
  <c r="R99" i="3"/>
  <c r="S99" i="3"/>
  <c r="S183" i="3"/>
  <c r="Q183" i="3"/>
  <c r="S208" i="3"/>
  <c r="R208" i="3"/>
  <c r="S192" i="3"/>
  <c r="R192" i="3"/>
  <c r="Q141" i="3"/>
  <c r="S141" i="3"/>
  <c r="R141" i="3"/>
  <c r="R126" i="3"/>
  <c r="S126" i="3"/>
  <c r="Q126" i="3"/>
  <c r="R122" i="3"/>
  <c r="Q122" i="3"/>
  <c r="S122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R144" i="3"/>
  <c r="S121" i="3"/>
  <c r="R121" i="3"/>
  <c r="Q121" i="3"/>
  <c r="R114" i="3"/>
  <c r="S114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S78" i="3"/>
  <c r="Q59" i="3"/>
  <c r="R59" i="3"/>
  <c r="S59" i="3"/>
  <c r="R146" i="3"/>
  <c r="Q146" i="3"/>
  <c r="S146" i="3"/>
  <c r="S119" i="3"/>
  <c r="Q168" i="3"/>
  <c r="R168" i="3"/>
  <c r="S168" i="3"/>
  <c r="S164" i="3"/>
  <c r="Q164" i="3"/>
  <c r="S145" i="3"/>
  <c r="R145" i="3"/>
  <c r="Q145" i="3"/>
  <c r="Q131" i="3"/>
  <c r="R131" i="3"/>
  <c r="S131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35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S101" i="3"/>
  <c r="S73" i="3"/>
  <c r="R73" i="3"/>
  <c r="Q67" i="3"/>
  <c r="R67" i="3"/>
  <c r="S67" i="3"/>
  <c r="R34" i="3"/>
  <c r="S34" i="3"/>
  <c r="S27" i="3"/>
  <c r="S154" i="3"/>
  <c r="S127" i="3"/>
  <c r="S103" i="3"/>
  <c r="S97" i="3"/>
  <c r="R97" i="3"/>
  <c r="R91" i="3"/>
  <c r="S66" i="3"/>
  <c r="Q55" i="3"/>
  <c r="R55" i="3"/>
  <c r="Q51" i="3"/>
  <c r="R51" i="3"/>
  <c r="S51" i="3"/>
  <c r="Q20" i="3"/>
  <c r="Q173" i="3"/>
  <c r="S173" i="3"/>
  <c r="Q163" i="3"/>
  <c r="R163" i="3"/>
  <c r="S163" i="3"/>
  <c r="Q160" i="3"/>
  <c r="R160" i="3"/>
  <c r="S81" i="3"/>
  <c r="R81" i="3"/>
  <c r="S54" i="3"/>
  <c r="R50" i="3"/>
  <c r="S50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33" i="3"/>
  <c r="S125" i="3"/>
  <c r="R136" i="3"/>
  <c r="R104" i="3"/>
  <c r="R96" i="3"/>
  <c r="R56" i="3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M23" i="9"/>
  <c r="M24" i="9" s="1"/>
  <c r="M25" i="9" s="1"/>
  <c r="F26" i="9"/>
  <c r="F27" i="9" s="1"/>
  <c r="F43" i="9"/>
  <c r="F44" i="9" s="1"/>
  <c r="F45" i="9" s="1"/>
  <c r="C9" i="9"/>
  <c r="D9" i="8"/>
  <c r="C9" i="8"/>
  <c r="P2" i="3"/>
  <c r="R2" i="3" s="1"/>
  <c r="Q3" i="3"/>
  <c r="S3" i="3"/>
  <c r="R3" i="3"/>
  <c r="S4" i="3"/>
  <c r="Q4" i="3"/>
  <c r="R4" i="3"/>
  <c r="Q4158" i="3" l="1"/>
  <c r="R4158" i="3"/>
  <c r="V2083" i="2" s="1"/>
  <c r="S4158" i="3"/>
  <c r="W2083" i="2" s="1"/>
  <c r="T2083" i="2"/>
  <c r="U2083" i="2" s="1"/>
  <c r="R177" i="3"/>
  <c r="R364" i="3"/>
  <c r="V183" i="2" s="1"/>
  <c r="Q1555" i="3"/>
  <c r="T1499" i="2"/>
  <c r="U1499" i="2" s="1"/>
  <c r="V2066" i="2"/>
  <c r="V2071" i="2"/>
  <c r="V2065" i="2"/>
  <c r="V2070" i="2"/>
  <c r="S4127" i="3"/>
  <c r="W2073" i="2" s="1"/>
  <c r="T2073" i="2"/>
  <c r="U2073" i="2" s="1"/>
  <c r="Q4127" i="3"/>
  <c r="R3174" i="3"/>
  <c r="V1595" i="2" s="1"/>
  <c r="Q3174" i="3"/>
  <c r="Q3410" i="3"/>
  <c r="R3410" i="3"/>
  <c r="V1707" i="2" s="1"/>
  <c r="S3410" i="3"/>
  <c r="W1707" i="2" s="1"/>
  <c r="T1707" i="2"/>
  <c r="U1707" i="2" s="1"/>
  <c r="T2072" i="2"/>
  <c r="U2072" i="2" s="1"/>
  <c r="S4125" i="3"/>
  <c r="W2072" i="2" s="1"/>
  <c r="S180" i="3"/>
  <c r="R110" i="3"/>
  <c r="R219" i="3"/>
  <c r="R485" i="3"/>
  <c r="R638" i="3"/>
  <c r="Q670" i="3"/>
  <c r="R735" i="3"/>
  <c r="S652" i="3"/>
  <c r="S1023" i="3"/>
  <c r="S1021" i="3"/>
  <c r="S1075" i="3"/>
  <c r="T477" i="2"/>
  <c r="U477" i="2" s="1"/>
  <c r="S1154" i="3"/>
  <c r="S1329" i="3"/>
  <c r="T745" i="2"/>
  <c r="U745" i="2" s="1"/>
  <c r="T419" i="2"/>
  <c r="U419" i="2" s="1"/>
  <c r="R2199" i="3"/>
  <c r="R2488" i="3"/>
  <c r="V1250" i="2" s="1"/>
  <c r="S2752" i="3"/>
  <c r="W1377" i="2" s="1"/>
  <c r="Q2927" i="3"/>
  <c r="Q2984" i="3"/>
  <c r="R4127" i="3"/>
  <c r="V2073" i="2" s="1"/>
  <c r="Q3360" i="3"/>
  <c r="T1687" i="2"/>
  <c r="U1687" i="2" s="1"/>
  <c r="R78" i="3"/>
  <c r="V42" i="2" s="1"/>
  <c r="Q986" i="3"/>
  <c r="S283" i="3"/>
  <c r="W142" i="2" s="1"/>
  <c r="T337" i="2"/>
  <c r="U337" i="2" s="1"/>
  <c r="T892" i="2"/>
  <c r="U892" i="2" s="1"/>
  <c r="S3007" i="3"/>
  <c r="W1512" i="2" s="1"/>
  <c r="Q4125" i="3"/>
  <c r="Q109" i="3"/>
  <c r="Q222" i="3"/>
  <c r="R1075" i="3"/>
  <c r="R1340" i="3"/>
  <c r="R1421" i="3"/>
  <c r="Q124" i="3"/>
  <c r="Q236" i="3"/>
  <c r="R283" i="3"/>
  <c r="V142" i="2" s="1"/>
  <c r="Q267" i="3"/>
  <c r="R494" i="3"/>
  <c r="V250" i="2" s="1"/>
  <c r="Q271" i="3"/>
  <c r="S1011" i="3"/>
  <c r="R910" i="3"/>
  <c r="Q881" i="3"/>
  <c r="T279" i="2"/>
  <c r="U279" i="2" s="1"/>
  <c r="T565" i="2"/>
  <c r="U565" i="2" s="1"/>
  <c r="S1421" i="3"/>
  <c r="Q2761" i="3"/>
  <c r="R2597" i="3"/>
  <c r="V1305" i="2" s="1"/>
  <c r="V1482" i="2"/>
  <c r="Q3007" i="3"/>
  <c r="Q3010" i="3"/>
  <c r="S2911" i="3"/>
  <c r="W1462" i="2" s="1"/>
  <c r="Q2969" i="3"/>
  <c r="R3159" i="3"/>
  <c r="V1588" i="2" s="1"/>
  <c r="S3026" i="3"/>
  <c r="W1517" i="2" s="1"/>
  <c r="R3170" i="3"/>
  <c r="V1591" i="2" s="1"/>
  <c r="V2063" i="2"/>
  <c r="R4125" i="3"/>
  <c r="V2072" i="2" s="1"/>
  <c r="T2071" i="2"/>
  <c r="U2071" i="2" s="1"/>
  <c r="Q4124" i="3"/>
  <c r="S3458" i="3"/>
  <c r="W1734" i="2" s="1"/>
  <c r="Q3458" i="3"/>
  <c r="R3458" i="3"/>
  <c r="V1734" i="2" s="1"/>
  <c r="T1734" i="2"/>
  <c r="U1734" i="2" s="1"/>
  <c r="S236" i="3"/>
  <c r="Q283" i="3"/>
  <c r="S275" i="3"/>
  <c r="W140" i="2" s="1"/>
  <c r="S271" i="3"/>
  <c r="W136" i="2" s="1"/>
  <c r="Q533" i="3"/>
  <c r="T90" i="2"/>
  <c r="U90" i="2" s="1"/>
  <c r="S895" i="3"/>
  <c r="S2226" i="3"/>
  <c r="W1120" i="2" s="1"/>
  <c r="T1120" i="2"/>
  <c r="U1120" i="2" s="1"/>
  <c r="S2828" i="3"/>
  <c r="W1423" i="2" s="1"/>
  <c r="R3007" i="3"/>
  <c r="V1512" i="2" s="1"/>
  <c r="T1517" i="2"/>
  <c r="U1517" i="2" s="1"/>
  <c r="S3063" i="3"/>
  <c r="W1536" i="2" s="1"/>
  <c r="R3200" i="3"/>
  <c r="V1609" i="2" s="1"/>
  <c r="T1609" i="2"/>
  <c r="U1609" i="2" s="1"/>
  <c r="R433" i="3"/>
  <c r="R533" i="3"/>
  <c r="Q759" i="3"/>
  <c r="R837" i="3"/>
  <c r="V422" i="2" s="1"/>
  <c r="R895" i="3"/>
  <c r="T554" i="2"/>
  <c r="U554" i="2" s="1"/>
  <c r="T2074" i="2"/>
  <c r="U2074" i="2" s="1"/>
  <c r="S4129" i="3"/>
  <c r="W2074" i="2" s="1"/>
  <c r="S204" i="3"/>
  <c r="S319" i="3"/>
  <c r="Q204" i="3"/>
  <c r="R319" i="3"/>
  <c r="S505" i="3"/>
  <c r="W255" i="2" s="1"/>
  <c r="S1103" i="3"/>
  <c r="Q2069" i="3"/>
  <c r="Q78" i="3"/>
  <c r="Q193" i="3"/>
  <c r="R269" i="3"/>
  <c r="R309" i="3"/>
  <c r="Q389" i="3"/>
  <c r="R571" i="3"/>
  <c r="S759" i="3"/>
  <c r="S871" i="3"/>
  <c r="S923" i="3"/>
  <c r="W465" i="2" s="1"/>
  <c r="R921" i="3"/>
  <c r="Q1106" i="3"/>
  <c r="S1117" i="3"/>
  <c r="S1101" i="3"/>
  <c r="W552" i="2" s="1"/>
  <c r="Q1507" i="3"/>
  <c r="S1516" i="3"/>
  <c r="T326" i="2"/>
  <c r="U326" i="2" s="1"/>
  <c r="Q1627" i="3"/>
  <c r="Q2699" i="3"/>
  <c r="S2817" i="3"/>
  <c r="W1415" i="2" s="1"/>
  <c r="Q2911" i="3"/>
  <c r="S2999" i="3"/>
  <c r="W1504" i="2" s="1"/>
  <c r="T1493" i="2"/>
  <c r="U1493" i="2" s="1"/>
  <c r="V1572" i="2"/>
  <c r="Q3060" i="3"/>
  <c r="R3111" i="3"/>
  <c r="S3174" i="3"/>
  <c r="W1595" i="2" s="1"/>
  <c r="V2064" i="2"/>
  <c r="Q3111" i="3"/>
  <c r="T1595" i="2"/>
  <c r="U1595" i="2" s="1"/>
  <c r="W2066" i="2"/>
  <c r="W2071" i="2"/>
  <c r="W2065" i="2"/>
  <c r="W2070" i="2"/>
  <c r="C34" i="8"/>
  <c r="E29" i="8"/>
  <c r="E32" i="8"/>
  <c r="E31" i="8"/>
  <c r="I34" i="8"/>
  <c r="E33" i="8"/>
  <c r="J34" i="8"/>
  <c r="K34" i="8" s="1"/>
  <c r="D34" i="8"/>
  <c r="E34" i="8" s="1"/>
  <c r="E30" i="8"/>
  <c r="E27" i="8"/>
  <c r="Q3231" i="3"/>
  <c r="R3231" i="3"/>
  <c r="V1624" i="2" s="1"/>
  <c r="S3231" i="3"/>
  <c r="W1624" i="2" s="1"/>
  <c r="T1624" i="2"/>
  <c r="U1624" i="2" s="1"/>
  <c r="Q3868" i="3"/>
  <c r="R3868" i="3"/>
  <c r="V1936" i="2" s="1"/>
  <c r="S3868" i="3"/>
  <c r="W1936" i="2" s="1"/>
  <c r="T1936" i="2"/>
  <c r="U1936" i="2" s="1"/>
  <c r="Q54" i="3"/>
  <c r="Q486" i="3"/>
  <c r="R70" i="3"/>
  <c r="R389" i="3"/>
  <c r="V196" i="2" s="1"/>
  <c r="R742" i="3"/>
  <c r="Q1441" i="3"/>
  <c r="Q1564" i="3"/>
  <c r="R1882" i="3"/>
  <c r="V945" i="2" s="1"/>
  <c r="Q2980" i="3"/>
  <c r="E28" i="8"/>
  <c r="R3088" i="3"/>
  <c r="V1547" i="2" s="1"/>
  <c r="T1547" i="2"/>
  <c r="U1547" i="2" s="1"/>
  <c r="Q3105" i="3"/>
  <c r="R3105" i="3"/>
  <c r="V1561" i="2" s="1"/>
  <c r="T1561" i="2"/>
  <c r="U1561" i="2" s="1"/>
  <c r="S267" i="3"/>
  <c r="S350" i="3"/>
  <c r="Q833" i="3"/>
  <c r="Q821" i="3"/>
  <c r="Q1057" i="3"/>
  <c r="Q921" i="3"/>
  <c r="R1154" i="3"/>
  <c r="S1053" i="3"/>
  <c r="S1256" i="3"/>
  <c r="R1320" i="3"/>
  <c r="T736" i="2"/>
  <c r="U736" i="2" s="1"/>
  <c r="R1674" i="3"/>
  <c r="R1747" i="3"/>
  <c r="S1888" i="3"/>
  <c r="Q1900" i="3"/>
  <c r="R1624" i="3"/>
  <c r="T764" i="2"/>
  <c r="U764" i="2" s="1"/>
  <c r="S2219" i="3"/>
  <c r="W1115" i="2" s="1"/>
  <c r="R2481" i="3"/>
  <c r="V1243" i="2" s="1"/>
  <c r="S2796" i="3"/>
  <c r="W1403" i="2" s="1"/>
  <c r="R2817" i="3"/>
  <c r="V1415" i="2" s="1"/>
  <c r="S2841" i="3"/>
  <c r="W1429" i="2" s="1"/>
  <c r="R3090" i="3"/>
  <c r="V1549" i="2" s="1"/>
  <c r="S3088" i="3"/>
  <c r="W1547" i="2" s="1"/>
  <c r="Q3035" i="3"/>
  <c r="S3035" i="3"/>
  <c r="W1525" i="2" s="1"/>
  <c r="R3035" i="3"/>
  <c r="V1525" i="2" s="1"/>
  <c r="S196" i="3"/>
  <c r="V218" i="2"/>
  <c r="Q228" i="3"/>
  <c r="R267" i="3"/>
  <c r="Q425" i="3"/>
  <c r="R350" i="3"/>
  <c r="V176" i="2" s="1"/>
  <c r="R651" i="3"/>
  <c r="Q689" i="3"/>
  <c r="S833" i="3"/>
  <c r="S983" i="3"/>
  <c r="W493" i="2" s="1"/>
  <c r="S921" i="3"/>
  <c r="R1256" i="3"/>
  <c r="Q1320" i="3"/>
  <c r="S1423" i="3"/>
  <c r="S1153" i="3"/>
  <c r="V726" i="2"/>
  <c r="S1747" i="3"/>
  <c r="R1900" i="3"/>
  <c r="V954" i="2" s="1"/>
  <c r="T962" i="2"/>
  <c r="U962" i="2" s="1"/>
  <c r="S2481" i="3"/>
  <c r="W1243" i="2" s="1"/>
  <c r="T1243" i="2"/>
  <c r="U1243" i="2" s="1"/>
  <c r="R2796" i="3"/>
  <c r="V1403" i="2" s="1"/>
  <c r="Q2817" i="3"/>
  <c r="R2841" i="3"/>
  <c r="V1429" i="2" s="1"/>
  <c r="T1413" i="2"/>
  <c r="U1413" i="2" s="1"/>
  <c r="Q3090" i="3"/>
  <c r="Q196" i="3"/>
  <c r="S228" i="3"/>
  <c r="S425" i="3"/>
  <c r="S478" i="3"/>
  <c r="S708" i="3"/>
  <c r="Q356" i="3"/>
  <c r="R1125" i="3"/>
  <c r="R1503" i="3"/>
  <c r="Q2841" i="3"/>
  <c r="R2989" i="3"/>
  <c r="V1503" i="2" s="1"/>
  <c r="Q3147" i="3"/>
  <c r="R3147" i="3"/>
  <c r="V1581" i="2" s="1"/>
  <c r="T1581" i="2"/>
  <c r="U1581" i="2" s="1"/>
  <c r="R518" i="3"/>
  <c r="R1258" i="3"/>
  <c r="Q194" i="3"/>
  <c r="S299" i="3"/>
  <c r="W152" i="2" s="1"/>
  <c r="R464" i="3"/>
  <c r="S989" i="3"/>
  <c r="R923" i="3"/>
  <c r="R1094" i="3"/>
  <c r="R1778" i="3"/>
  <c r="V891" i="2" s="1"/>
  <c r="Q1904" i="3"/>
  <c r="V999" i="2"/>
  <c r="R2485" i="3"/>
  <c r="V1247" i="2" s="1"/>
  <c r="Q2989" i="3"/>
  <c r="T1449" i="2"/>
  <c r="U1449" i="2" s="1"/>
  <c r="Q3027" i="3"/>
  <c r="T1518" i="2"/>
  <c r="U1518" i="2" s="1"/>
  <c r="S3027" i="3"/>
  <c r="W1518" i="2" s="1"/>
  <c r="R3027" i="3"/>
  <c r="V1518" i="2" s="1"/>
  <c r="R299" i="3"/>
  <c r="V152" i="2" s="1"/>
  <c r="Q70" i="3"/>
  <c r="S598" i="3"/>
  <c r="R1053" i="3"/>
  <c r="Q923" i="3"/>
  <c r="Q1105" i="3"/>
  <c r="T666" i="2"/>
  <c r="U666" i="2" s="1"/>
  <c r="T945" i="2"/>
  <c r="U945" i="2" s="1"/>
  <c r="S2980" i="3"/>
  <c r="W1498" i="2" s="1"/>
  <c r="T1503" i="2"/>
  <c r="U1503" i="2" s="1"/>
  <c r="R211" i="3"/>
  <c r="V106" i="2" s="1"/>
  <c r="S303" i="3"/>
  <c r="S1047" i="3"/>
  <c r="R1121" i="3"/>
  <c r="Q1404" i="3"/>
  <c r="Q303" i="3"/>
  <c r="Q299" i="3"/>
  <c r="R303" i="3"/>
  <c r="R1288" i="3"/>
  <c r="S1381" i="3"/>
  <c r="Q1421" i="3"/>
  <c r="S1403" i="3"/>
  <c r="Q1607" i="3"/>
  <c r="Q1624" i="3"/>
  <c r="R1595" i="3"/>
  <c r="V800" i="2" s="1"/>
  <c r="Q1920" i="3"/>
  <c r="Q2257" i="3"/>
  <c r="T1137" i="2"/>
  <c r="U1137" i="2" s="1"/>
  <c r="Q2876" i="3"/>
  <c r="S2876" i="3"/>
  <c r="W1446" i="2" s="1"/>
  <c r="S2772" i="3"/>
  <c r="W1389" i="2" s="1"/>
  <c r="R2980" i="3"/>
  <c r="S3159" i="3"/>
  <c r="W1588" i="2" s="1"/>
  <c r="S3064" i="3"/>
  <c r="W1537" i="2" s="1"/>
  <c r="T1537" i="2"/>
  <c r="U1537" i="2" s="1"/>
  <c r="Q3064" i="3"/>
  <c r="R3064" i="3"/>
  <c r="V1537" i="2" s="1"/>
  <c r="W1572" i="2"/>
  <c r="W1577" i="2"/>
  <c r="V1578" i="2"/>
  <c r="V1583" i="2"/>
  <c r="V1594" i="2"/>
  <c r="R3172" i="3"/>
  <c r="V1593" i="2" s="1"/>
  <c r="T1593" i="2"/>
  <c r="U1593" i="2" s="1"/>
  <c r="Q3172" i="3"/>
  <c r="S3172" i="3"/>
  <c r="W1593" i="2" s="1"/>
  <c r="S3176" i="3"/>
  <c r="W1597" i="2" s="1"/>
  <c r="T1597" i="2"/>
  <c r="U1597" i="2" s="1"/>
  <c r="S1358" i="3"/>
  <c r="R1345" i="3"/>
  <c r="Q2112" i="3"/>
  <c r="R2504" i="3"/>
  <c r="V1255" i="2" s="1"/>
  <c r="R2418" i="3"/>
  <c r="V1215" i="2" s="1"/>
  <c r="R2576" i="3"/>
  <c r="V1290" i="2" s="1"/>
  <c r="R2876" i="3"/>
  <c r="V1446" i="2" s="1"/>
  <c r="W1463" i="2"/>
  <c r="S2811" i="3"/>
  <c r="W1413" i="2" s="1"/>
  <c r="R3063" i="3"/>
  <c r="V1536" i="2" s="1"/>
  <c r="S3157" i="3"/>
  <c r="W1587" i="2" s="1"/>
  <c r="R3176" i="3"/>
  <c r="V1597" i="2" s="1"/>
  <c r="W1575" i="2"/>
  <c r="W1580" i="2"/>
  <c r="W1585" i="2"/>
  <c r="Q626" i="3"/>
  <c r="S894" i="3"/>
  <c r="W451" i="2" s="1"/>
  <c r="R1690" i="3"/>
  <c r="Q1647" i="3"/>
  <c r="R2226" i="3"/>
  <c r="V1120" i="2" s="1"/>
  <c r="S2112" i="3"/>
  <c r="W1058" i="2" s="1"/>
  <c r="W1121" i="2"/>
  <c r="R2588" i="3"/>
  <c r="V1300" i="2" s="1"/>
  <c r="S2418" i="3"/>
  <c r="W1215" i="2" s="1"/>
  <c r="Q2576" i="3"/>
  <c r="W1569" i="2"/>
  <c r="W1573" i="2"/>
  <c r="Q3063" i="3"/>
  <c r="W1562" i="2"/>
  <c r="W1563" i="2"/>
  <c r="W1564" i="2"/>
  <c r="V1580" i="2"/>
  <c r="V1585" i="2"/>
  <c r="R3166" i="3"/>
  <c r="V1589" i="2" s="1"/>
  <c r="T1589" i="2"/>
  <c r="U1589" i="2" s="1"/>
  <c r="Q3166" i="3"/>
  <c r="S3166" i="3"/>
  <c r="W1589" i="2" s="1"/>
  <c r="V1577" i="2"/>
  <c r="V1582" i="2"/>
  <c r="Q3153" i="3"/>
  <c r="T1584" i="2"/>
  <c r="U1584" i="2" s="1"/>
  <c r="S3153" i="3"/>
  <c r="W1584" i="2" s="1"/>
  <c r="R3153" i="3"/>
  <c r="V1584" i="2" s="1"/>
  <c r="V110" i="2"/>
  <c r="Q894" i="3"/>
  <c r="R1381" i="3"/>
  <c r="S1513" i="3"/>
  <c r="V1562" i="2"/>
  <c r="V1563" i="2"/>
  <c r="V1564" i="2"/>
  <c r="T1587" i="2"/>
  <c r="U1587" i="2" s="1"/>
  <c r="Q3157" i="3"/>
  <c r="R365" i="3"/>
  <c r="S1212" i="3"/>
  <c r="S1719" i="3"/>
  <c r="W991" i="2"/>
  <c r="Q2418" i="3"/>
  <c r="Q2759" i="3"/>
  <c r="S3060" i="3"/>
  <c r="W1533" i="2" s="1"/>
  <c r="W1566" i="2"/>
  <c r="W1568" i="2"/>
  <c r="W1571" i="2"/>
  <c r="R3156" i="3"/>
  <c r="V1586" i="2" s="1"/>
  <c r="T1586" i="2"/>
  <c r="U1586" i="2" s="1"/>
  <c r="Q3156" i="3"/>
  <c r="S3156" i="3"/>
  <c r="W1586" i="2" s="1"/>
  <c r="T1594" i="2"/>
  <c r="U1594" i="2" s="1"/>
  <c r="Q3173" i="3"/>
  <c r="Q3171" i="3"/>
  <c r="T1592" i="2"/>
  <c r="U1592" i="2" s="1"/>
  <c r="S3171" i="3"/>
  <c r="W1592" i="2" s="1"/>
  <c r="R3171" i="3"/>
  <c r="V1592" i="2" s="1"/>
  <c r="Q365" i="3"/>
  <c r="S779" i="3"/>
  <c r="R1578" i="3"/>
  <c r="V793" i="2" s="1"/>
  <c r="Q1853" i="3"/>
  <c r="Q3176" i="3"/>
  <c r="V1573" i="2"/>
  <c r="V1566" i="2"/>
  <c r="V1568" i="2"/>
  <c r="S3104" i="3"/>
  <c r="W1560" i="2" s="1"/>
  <c r="T1560" i="2"/>
  <c r="U1560" i="2" s="1"/>
  <c r="Q3177" i="3"/>
  <c r="S3177" i="3"/>
  <c r="W1598" i="2" s="1"/>
  <c r="T1598" i="2"/>
  <c r="U1598" i="2" s="1"/>
  <c r="R3177" i="3"/>
  <c r="V1598" i="2" s="1"/>
  <c r="S1339" i="3"/>
  <c r="S1567" i="3"/>
  <c r="S2522" i="3"/>
  <c r="W1268" i="2" s="1"/>
  <c r="Q3003" i="3"/>
  <c r="V1570" i="2"/>
  <c r="V1574" i="2"/>
  <c r="W1581" i="2"/>
  <c r="W1594" i="2"/>
  <c r="Q23" i="17"/>
  <c r="S23" i="17"/>
  <c r="R409" i="3"/>
  <c r="Q674" i="3"/>
  <c r="R117" i="3"/>
  <c r="V61" i="2" s="1"/>
  <c r="R916" i="3"/>
  <c r="R897" i="3"/>
  <c r="T487" i="2"/>
  <c r="U487" i="2" s="1"/>
  <c r="S1345" i="3"/>
  <c r="Q1567" i="3"/>
  <c r="R2580" i="3"/>
  <c r="V1292" i="2" s="1"/>
  <c r="Q318" i="3"/>
  <c r="S289" i="3"/>
  <c r="Q550" i="3"/>
  <c r="S1683" i="3"/>
  <c r="T958" i="2"/>
  <c r="U958" i="2" s="1"/>
  <c r="V1014" i="2"/>
  <c r="Q2208" i="3"/>
  <c r="Q2118" i="3"/>
  <c r="V1126" i="2"/>
  <c r="R2816" i="3"/>
  <c r="V1414" i="2" s="1"/>
  <c r="S29" i="3"/>
  <c r="S338" i="3"/>
  <c r="R29" i="3"/>
  <c r="T276" i="2"/>
  <c r="U276" i="2" s="1"/>
  <c r="T258" i="2"/>
  <c r="U258" i="2" s="1"/>
  <c r="R1292" i="3"/>
  <c r="S1627" i="3"/>
  <c r="Q1683" i="3"/>
  <c r="T984" i="2"/>
  <c r="U984" i="2" s="1"/>
  <c r="S2208" i="3"/>
  <c r="Q2754" i="3"/>
  <c r="V1459" i="2"/>
  <c r="S2665" i="3"/>
  <c r="W1335" i="2" s="1"/>
  <c r="T1335" i="2"/>
  <c r="U1335" i="2" s="1"/>
  <c r="S45" i="3"/>
  <c r="S546" i="3"/>
  <c r="Q187" i="3"/>
  <c r="Q971" i="3"/>
  <c r="T25" i="2"/>
  <c r="U25" i="2" s="1"/>
  <c r="Q1337" i="3"/>
  <c r="R1627" i="3"/>
  <c r="R2208" i="3"/>
  <c r="R2754" i="3"/>
  <c r="V1379" i="2" s="1"/>
  <c r="T1473" i="2"/>
  <c r="U1473" i="2" s="1"/>
  <c r="R187" i="3"/>
  <c r="R45" i="3"/>
  <c r="R620" i="3"/>
  <c r="Q897" i="3"/>
  <c r="S780" i="3"/>
  <c r="W393" i="2" s="1"/>
  <c r="R1287" i="3"/>
  <c r="Q1676" i="3"/>
  <c r="S1772" i="3"/>
  <c r="S2091" i="3"/>
  <c r="W1053" i="2" s="1"/>
  <c r="V1125" i="2"/>
  <c r="R2537" i="3"/>
  <c r="V1271" i="2" s="1"/>
  <c r="S3011" i="3"/>
  <c r="W1515" i="2" s="1"/>
  <c r="S251" i="3"/>
  <c r="Q372" i="3"/>
  <c r="R1772" i="3"/>
  <c r="T1027" i="2"/>
  <c r="U1027" i="2" s="1"/>
  <c r="T533" i="2"/>
  <c r="U533" i="2" s="1"/>
  <c r="W1455" i="2"/>
  <c r="E25" i="8"/>
  <c r="Q2343" i="3"/>
  <c r="T1176" i="2"/>
  <c r="U1176" i="2" s="1"/>
  <c r="R1343" i="3"/>
  <c r="Q1339" i="3"/>
  <c r="S1690" i="3"/>
  <c r="S1957" i="3"/>
  <c r="R3011" i="3"/>
  <c r="V1515" i="2" s="1"/>
  <c r="S2816" i="3"/>
  <c r="W1414" i="2" s="1"/>
  <c r="T1414" i="2"/>
  <c r="U1414" i="2" s="1"/>
  <c r="Q1011" i="3"/>
  <c r="Q1450" i="3"/>
  <c r="R1567" i="3"/>
  <c r="Q1758" i="3"/>
  <c r="Q1929" i="3"/>
  <c r="S1878" i="3"/>
  <c r="W941" i="2" s="1"/>
  <c r="S2758" i="3"/>
  <c r="W1383" i="2" s="1"/>
  <c r="Q3011" i="3"/>
  <c r="T1412" i="2"/>
  <c r="U1412" i="2" s="1"/>
  <c r="S650" i="3"/>
  <c r="Q1578" i="3"/>
  <c r="R1758" i="3"/>
  <c r="R1944" i="3"/>
  <c r="V974" i="2" s="1"/>
  <c r="R2810" i="3"/>
  <c r="V1412" i="2" s="1"/>
  <c r="W154" i="2"/>
  <c r="V235" i="2"/>
  <c r="E24" i="8"/>
  <c r="Q2810" i="3"/>
  <c r="S1578" i="3"/>
  <c r="R2053" i="3"/>
  <c r="V1033" i="2" s="1"/>
  <c r="T971" i="2"/>
  <c r="U971" i="2" s="1"/>
  <c r="T497" i="2"/>
  <c r="U497" i="2" s="1"/>
  <c r="T174" i="2"/>
  <c r="U174" i="2" s="1"/>
  <c r="R1191" i="3"/>
  <c r="S1280" i="3"/>
  <c r="R1596" i="3"/>
  <c r="S1597" i="3"/>
  <c r="T930" i="2"/>
  <c r="U930" i="2" s="1"/>
  <c r="V1462" i="2"/>
  <c r="S3003" i="3"/>
  <c r="W1508" i="2" s="1"/>
  <c r="Q1660" i="3"/>
  <c r="Q2425" i="3"/>
  <c r="R2536" i="3"/>
  <c r="V1270" i="2" s="1"/>
  <c r="R3003" i="3"/>
  <c r="V1508" i="2" s="1"/>
  <c r="R2887" i="3"/>
  <c r="V1451" i="2" s="1"/>
  <c r="T1451" i="2"/>
  <c r="U1451" i="2" s="1"/>
  <c r="Q304" i="3"/>
  <c r="R411" i="3"/>
  <c r="V208" i="2" s="1"/>
  <c r="S366" i="3"/>
  <c r="Q700" i="3"/>
  <c r="Q1442" i="3"/>
  <c r="Q1292" i="3"/>
  <c r="S1647" i="3"/>
  <c r="W827" i="2" s="1"/>
  <c r="Q1642" i="3"/>
  <c r="T916" i="2"/>
  <c r="U916" i="2" s="1"/>
  <c r="Q1878" i="3"/>
  <c r="Q2053" i="3"/>
  <c r="R2428" i="3"/>
  <c r="V1220" i="2" s="1"/>
  <c r="R2758" i="3"/>
  <c r="V1383" i="2" s="1"/>
  <c r="S2976" i="3"/>
  <c r="W1490" i="2" s="1"/>
  <c r="S2866" i="3"/>
  <c r="W1436" i="2" s="1"/>
  <c r="V1502" i="2"/>
  <c r="W1492" i="2"/>
  <c r="V1458" i="2"/>
  <c r="V1460" i="2"/>
  <c r="S2834" i="3"/>
  <c r="W1426" i="2" s="1"/>
  <c r="Q2834" i="3"/>
  <c r="S2888" i="3"/>
  <c r="W1452" i="2" s="1"/>
  <c r="Q2888" i="3"/>
  <c r="S150" i="3"/>
  <c r="Q380" i="3"/>
  <c r="R304" i="3"/>
  <c r="V154" i="2" s="1"/>
  <c r="R462" i="3"/>
  <c r="V233" i="2" s="1"/>
  <c r="S475" i="3"/>
  <c r="W240" i="2" s="1"/>
  <c r="R366" i="3"/>
  <c r="S506" i="3"/>
  <c r="S1024" i="3"/>
  <c r="Q1445" i="3"/>
  <c r="R1423" i="3"/>
  <c r="V716" i="2" s="1"/>
  <c r="S1318" i="3"/>
  <c r="Q1718" i="3"/>
  <c r="R1647" i="3"/>
  <c r="R1642" i="3"/>
  <c r="R1852" i="3"/>
  <c r="S2069" i="3"/>
  <c r="T982" i="2"/>
  <c r="U982" i="2" s="1"/>
  <c r="S2519" i="3"/>
  <c r="W1265" i="2" s="1"/>
  <c r="Q2370" i="3"/>
  <c r="Q2758" i="3"/>
  <c r="V1464" i="2"/>
  <c r="V1466" i="2"/>
  <c r="W1477" i="2"/>
  <c r="R2866" i="3"/>
  <c r="V1436" i="2" s="1"/>
  <c r="W1482" i="2"/>
  <c r="V1483" i="2"/>
  <c r="V1489" i="2"/>
  <c r="V1492" i="2"/>
  <c r="V1498" i="2"/>
  <c r="V1477" i="2"/>
  <c r="R2937" i="3"/>
  <c r="V1478" i="2" s="1"/>
  <c r="Q2937" i="3"/>
  <c r="T1478" i="2"/>
  <c r="U1478" i="2" s="1"/>
  <c r="W1457" i="2"/>
  <c r="W1459" i="2"/>
  <c r="Q3002" i="3"/>
  <c r="T1507" i="2"/>
  <c r="U1507" i="2" s="1"/>
  <c r="S3002" i="3"/>
  <c r="W1507" i="2" s="1"/>
  <c r="Q150" i="3"/>
  <c r="R63" i="3"/>
  <c r="S274" i="3"/>
  <c r="S237" i="3"/>
  <c r="W121" i="2" s="1"/>
  <c r="Q462" i="3"/>
  <c r="S465" i="3"/>
  <c r="W236" i="2" s="1"/>
  <c r="Q605" i="3"/>
  <c r="R629" i="3"/>
  <c r="Q823" i="3"/>
  <c r="R932" i="3"/>
  <c r="R1069" i="3"/>
  <c r="S1069" i="3"/>
  <c r="R1274" i="3"/>
  <c r="V639" i="2" s="1"/>
  <c r="Q1318" i="3"/>
  <c r="S1305" i="3"/>
  <c r="T651" i="2"/>
  <c r="U651" i="2" s="1"/>
  <c r="S1734" i="3"/>
  <c r="S1642" i="3"/>
  <c r="S1937" i="3"/>
  <c r="S1921" i="3"/>
  <c r="W962" i="2" s="1"/>
  <c r="Q1600" i="3"/>
  <c r="T778" i="2"/>
  <c r="U778" i="2" s="1"/>
  <c r="R2370" i="3"/>
  <c r="V1189" i="2" s="1"/>
  <c r="S2536" i="3"/>
  <c r="W1270" i="2" s="1"/>
  <c r="W1465" i="2"/>
  <c r="W1467" i="2"/>
  <c r="W1502" i="2"/>
  <c r="V1484" i="2"/>
  <c r="V1491" i="2"/>
  <c r="V1497" i="2"/>
  <c r="Q2763" i="3"/>
  <c r="R2763" i="3"/>
  <c r="V1388" i="2" s="1"/>
  <c r="S2763" i="3"/>
  <c r="W1388" i="2" s="1"/>
  <c r="T1388" i="2"/>
  <c r="U1388" i="2" s="1"/>
  <c r="W1458" i="2"/>
  <c r="W1460" i="2"/>
  <c r="Q2790" i="3"/>
  <c r="R2790" i="3"/>
  <c r="V1399" i="2" s="1"/>
  <c r="S2790" i="3"/>
  <c r="W1399" i="2" s="1"/>
  <c r="T1399" i="2"/>
  <c r="U1399" i="2" s="1"/>
  <c r="R2985" i="3"/>
  <c r="T1500" i="2"/>
  <c r="U1500" i="2" s="1"/>
  <c r="Q2985" i="3"/>
  <c r="S2800" i="3"/>
  <c r="W1406" i="2" s="1"/>
  <c r="T1406" i="2"/>
  <c r="U1406" i="2" s="1"/>
  <c r="Q2976" i="3"/>
  <c r="R2976" i="3"/>
  <c r="V1490" i="2" s="1"/>
  <c r="S629" i="3"/>
  <c r="R640" i="3"/>
  <c r="Q1069" i="3"/>
  <c r="S1173" i="3"/>
  <c r="R1305" i="3"/>
  <c r="S1508" i="3"/>
  <c r="S1936" i="3"/>
  <c r="W971" i="2" s="1"/>
  <c r="Q1937" i="3"/>
  <c r="S2030" i="3"/>
  <c r="Q1553" i="3"/>
  <c r="R2411" i="3"/>
  <c r="V1208" i="2" s="1"/>
  <c r="S2370" i="3"/>
  <c r="W1189" i="2" s="1"/>
  <c r="Q2866" i="3"/>
  <c r="V1455" i="2"/>
  <c r="V1456" i="2"/>
  <c r="Q2802" i="3"/>
  <c r="T1408" i="2"/>
  <c r="U1408" i="2" s="1"/>
  <c r="W1456" i="2"/>
  <c r="W1488" i="2"/>
  <c r="Q2941" i="3"/>
  <c r="R2941" i="3"/>
  <c r="V1480" i="2" s="1"/>
  <c r="S2941" i="3"/>
  <c r="W1480" i="2" s="1"/>
  <c r="T1480" i="2"/>
  <c r="U1480" i="2" s="1"/>
  <c r="S534" i="3"/>
  <c r="S826" i="3"/>
  <c r="R534" i="3"/>
  <c r="T605" i="2"/>
  <c r="U605" i="2" s="1"/>
  <c r="S1523" i="3"/>
  <c r="Q1508" i="3"/>
  <c r="S1553" i="3"/>
  <c r="W778" i="2" s="1"/>
  <c r="S1898" i="3"/>
  <c r="S1923" i="3"/>
  <c r="R2030" i="3"/>
  <c r="V966" i="2"/>
  <c r="R1936" i="3"/>
  <c r="R2159" i="3"/>
  <c r="V1085" i="2" s="1"/>
  <c r="W1126" i="2"/>
  <c r="Q2536" i="3"/>
  <c r="W1487" i="2"/>
  <c r="W1493" i="2"/>
  <c r="W1474" i="2"/>
  <c r="V1470" i="2"/>
  <c r="V1475" i="2"/>
  <c r="Q2828" i="3"/>
  <c r="T1423" i="2"/>
  <c r="U1423" i="2" s="1"/>
  <c r="S3005" i="3"/>
  <c r="W1510" i="2" s="1"/>
  <c r="T1510" i="2"/>
  <c r="U1510" i="2" s="1"/>
  <c r="Q3005" i="3"/>
  <c r="R3005" i="3"/>
  <c r="V1510" i="2" s="1"/>
  <c r="S2872" i="3"/>
  <c r="W1442" i="2" s="1"/>
  <c r="Q2872" i="3"/>
  <c r="T1442" i="2"/>
  <c r="U1442" i="2" s="1"/>
  <c r="Q2861" i="3"/>
  <c r="T1433" i="2"/>
  <c r="U1433" i="2" s="1"/>
  <c r="R2861" i="3"/>
  <c r="V1433" i="2" s="1"/>
  <c r="S2861" i="3"/>
  <c r="W1433" i="2" s="1"/>
  <c r="Q63" i="3"/>
  <c r="W200" i="2"/>
  <c r="S243" i="3"/>
  <c r="S641" i="3"/>
  <c r="R765" i="3"/>
  <c r="V384" i="2" s="1"/>
  <c r="Q546" i="3"/>
  <c r="Q747" i="3"/>
  <c r="R987" i="3"/>
  <c r="S1354" i="3"/>
  <c r="Q1237" i="3"/>
  <c r="R1366" i="3"/>
  <c r="R1523" i="3"/>
  <c r="V766" i="2" s="1"/>
  <c r="T731" i="2"/>
  <c r="U731" i="2" s="1"/>
  <c r="Q1744" i="3"/>
  <c r="V859" i="2"/>
  <c r="R1923" i="3"/>
  <c r="Q1936" i="3"/>
  <c r="S1254" i="3"/>
  <c r="W486" i="2"/>
  <c r="R2091" i="3"/>
  <c r="V1053" i="2" s="1"/>
  <c r="R2118" i="3"/>
  <c r="V1064" i="2" s="1"/>
  <c r="V1131" i="2"/>
  <c r="V1461" i="2"/>
  <c r="V1468" i="2"/>
  <c r="V1473" i="2"/>
  <c r="V1488" i="2"/>
  <c r="Q2869" i="3"/>
  <c r="R2869" i="3"/>
  <c r="V1439" i="2" s="1"/>
  <c r="T1439" i="2"/>
  <c r="U1439" i="2" s="1"/>
  <c r="S2869" i="3"/>
  <c r="W1439" i="2" s="1"/>
  <c r="R2819" i="3"/>
  <c r="V1416" i="2" s="1"/>
  <c r="Q2819" i="3"/>
  <c r="S2819" i="3"/>
  <c r="W1416" i="2" s="1"/>
  <c r="T1416" i="2"/>
  <c r="U1416" i="2" s="1"/>
  <c r="Q424" i="3"/>
  <c r="S640" i="3"/>
  <c r="S186" i="3"/>
  <c r="W95" i="2" s="1"/>
  <c r="R203" i="3"/>
  <c r="V104" i="2" s="1"/>
  <c r="R243" i="3"/>
  <c r="V122" i="2" s="1"/>
  <c r="R847" i="3"/>
  <c r="T123" i="2"/>
  <c r="U123" i="2" s="1"/>
  <c r="Q987" i="3"/>
  <c r="S1210" i="3"/>
  <c r="T683" i="2"/>
  <c r="U683" i="2" s="1"/>
  <c r="S1292" i="3"/>
  <c r="Q1523" i="3"/>
  <c r="Q1052" i="3"/>
  <c r="R1878" i="3"/>
  <c r="V940" i="2" s="1"/>
  <c r="S2053" i="3"/>
  <c r="W1033" i="2" s="1"/>
  <c r="S1569" i="3"/>
  <c r="T1053" i="2"/>
  <c r="U1053" i="2" s="1"/>
  <c r="T1064" i="2"/>
  <c r="U1064" i="2" s="1"/>
  <c r="W1469" i="2"/>
  <c r="W1494" i="2"/>
  <c r="W1500" i="2"/>
  <c r="T1452" i="2"/>
  <c r="U1452" i="2" s="1"/>
  <c r="W1464" i="2"/>
  <c r="W1466" i="2"/>
  <c r="Q2887" i="3"/>
  <c r="W1478" i="2"/>
  <c r="V1495" i="2"/>
  <c r="V1501" i="2"/>
  <c r="W1483" i="2"/>
  <c r="W1489" i="2"/>
  <c r="T1505" i="2"/>
  <c r="U1505" i="2" s="1"/>
  <c r="S3000" i="3"/>
  <c r="W1505" i="2" s="1"/>
  <c r="R3000" i="3"/>
  <c r="V1505" i="2" s="1"/>
  <c r="Q3000" i="3"/>
  <c r="Q2986" i="3"/>
  <c r="T1501" i="2"/>
  <c r="U1501" i="2" s="1"/>
  <c r="S2986" i="3"/>
  <c r="T1427" i="2"/>
  <c r="U1427" i="2" s="1"/>
  <c r="Q2836" i="3"/>
  <c r="W1479" i="2"/>
  <c r="V1472" i="2"/>
  <c r="S2776" i="3"/>
  <c r="W1393" i="2" s="1"/>
  <c r="R2776" i="3"/>
  <c r="V1393" i="2" s="1"/>
  <c r="Q2776" i="3"/>
  <c r="T1393" i="2"/>
  <c r="U1393" i="2" s="1"/>
  <c r="Q2868" i="3"/>
  <c r="T1438" i="2"/>
  <c r="U1438" i="2" s="1"/>
  <c r="W1497" i="2"/>
  <c r="W1503" i="2"/>
  <c r="D24" i="17"/>
  <c r="H23" i="17"/>
  <c r="E22" i="8"/>
  <c r="E26" i="8"/>
  <c r="E23" i="8"/>
  <c r="Q23" i="3"/>
  <c r="Q455" i="3"/>
  <c r="Q513" i="3"/>
  <c r="V74" i="2"/>
  <c r="S318" i="3"/>
  <c r="W161" i="2" s="1"/>
  <c r="S620" i="3"/>
  <c r="T26" i="2"/>
  <c r="U26" i="2" s="1"/>
  <c r="S976" i="3"/>
  <c r="W492" i="2" s="1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W880" i="2" s="1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W119" i="2" s="1"/>
  <c r="S117" i="3"/>
  <c r="W60" i="2" s="1"/>
  <c r="R16" i="3"/>
  <c r="Q119" i="3"/>
  <c r="S212" i="3"/>
  <c r="R69" i="3"/>
  <c r="V38" i="2" s="1"/>
  <c r="Q410" i="3"/>
  <c r="S513" i="3"/>
  <c r="W257" i="2" s="1"/>
  <c r="S450" i="3"/>
  <c r="W228" i="2" s="1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V947" i="2" s="1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W38" i="2" s="1"/>
  <c r="Q118" i="3"/>
  <c r="S441" i="3"/>
  <c r="R513" i="3"/>
  <c r="R450" i="3"/>
  <c r="V228" i="2" s="1"/>
  <c r="Q337" i="3"/>
  <c r="Q390" i="3"/>
  <c r="Q691" i="3"/>
  <c r="S741" i="3"/>
  <c r="W374" i="2" s="1"/>
  <c r="R798" i="3"/>
  <c r="V401" i="2" s="1"/>
  <c r="T312" i="2"/>
  <c r="U312" i="2" s="1"/>
  <c r="Q565" i="3"/>
  <c r="Q946" i="3"/>
  <c r="Q1016" i="3"/>
  <c r="R859" i="3"/>
  <c r="S1455" i="3"/>
  <c r="W734" i="2" s="1"/>
  <c r="R1408" i="3"/>
  <c r="V710" i="2" s="1"/>
  <c r="R1196" i="3"/>
  <c r="S1623" i="3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W171" i="2" s="1"/>
  <c r="S514" i="3"/>
  <c r="S390" i="3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Q514" i="3"/>
  <c r="Q770" i="3"/>
  <c r="S1093" i="3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W970" i="2"/>
  <c r="Q1829" i="3"/>
  <c r="W1130" i="2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V316" i="2" s="1"/>
  <c r="S88" i="3"/>
  <c r="W47" i="2" s="1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199" i="2" s="1"/>
  <c r="W270" i="2"/>
  <c r="R573" i="3"/>
  <c r="Q835" i="3"/>
  <c r="Q553" i="3"/>
  <c r="S1001" i="3"/>
  <c r="Q1399" i="3"/>
  <c r="Q1517" i="3"/>
  <c r="S1554" i="3"/>
  <c r="W779" i="2" s="1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W23" i="2" s="1"/>
  <c r="Q134" i="3"/>
  <c r="R391" i="3"/>
  <c r="V199" i="2" s="1"/>
  <c r="S354" i="3"/>
  <c r="W180" i="2" s="1"/>
  <c r="R805" i="3"/>
  <c r="W370" i="2"/>
  <c r="S886" i="3"/>
  <c r="W447" i="2" s="1"/>
  <c r="R474" i="3"/>
  <c r="S1170" i="3"/>
  <c r="R1380" i="3"/>
  <c r="V698" i="2" s="1"/>
  <c r="T599" i="2"/>
  <c r="U599" i="2" s="1"/>
  <c r="S1517" i="3"/>
  <c r="S1537" i="3"/>
  <c r="R1554" i="3"/>
  <c r="V779" i="2" s="1"/>
  <c r="S1638" i="3"/>
  <c r="V957" i="2"/>
  <c r="W1102" i="2"/>
  <c r="T1078" i="2"/>
  <c r="U1078" i="2" s="1"/>
  <c r="V1123" i="2"/>
  <c r="V1133" i="2"/>
  <c r="Q169" i="3"/>
  <c r="S64" i="3"/>
  <c r="S74" i="3"/>
  <c r="W40" i="2" s="1"/>
  <c r="S662" i="3"/>
  <c r="R681" i="3"/>
  <c r="V342" i="2" s="1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V705" i="2" s="1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W790" i="2" s="1"/>
  <c r="T252" i="2"/>
  <c r="U252" i="2" s="1"/>
  <c r="S500" i="3"/>
  <c r="W253" i="2" s="1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V339" i="2" s="1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W101" i="2" s="1"/>
  <c r="T332" i="2"/>
  <c r="U332" i="2" s="1"/>
  <c r="Q660" i="3"/>
  <c r="R660" i="3"/>
  <c r="R1140" i="3"/>
  <c r="S1140" i="3"/>
  <c r="W572" i="2" s="1"/>
  <c r="T448" i="2"/>
  <c r="U448" i="2" s="1"/>
  <c r="S892" i="3"/>
  <c r="W449" i="2" s="1"/>
  <c r="Q892" i="3"/>
  <c r="S1007" i="3"/>
  <c r="R1007" i="3"/>
  <c r="R614" i="3"/>
  <c r="S614" i="3"/>
  <c r="W309" i="2" s="1"/>
  <c r="S699" i="3"/>
  <c r="W352" i="2" s="1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W160" i="2" s="1"/>
  <c r="Q317" i="3"/>
  <c r="Q858" i="3"/>
  <c r="R858" i="3"/>
  <c r="V431" i="2" s="1"/>
  <c r="S1464" i="3"/>
  <c r="Q1464" i="3"/>
  <c r="R1464" i="3"/>
  <c r="Q1157" i="3"/>
  <c r="R1157" i="3"/>
  <c r="S1157" i="3"/>
  <c r="R30" i="3"/>
  <c r="Q30" i="3"/>
  <c r="R423" i="3"/>
  <c r="S423" i="3"/>
  <c r="W214" i="2" s="1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V611" i="2" s="1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V695" i="2" s="1"/>
  <c r="T216" i="2"/>
  <c r="U216" i="2" s="1"/>
  <c r="S431" i="3"/>
  <c r="W216" i="2" s="1"/>
  <c r="S1424" i="3"/>
  <c r="W717" i="2" s="1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V913" i="2" s="1"/>
  <c r="T834" i="2"/>
  <c r="U834" i="2" s="1"/>
  <c r="Q1667" i="3"/>
  <c r="R1667" i="3"/>
  <c r="T869" i="2"/>
  <c r="U869" i="2" s="1"/>
  <c r="R1725" i="3"/>
  <c r="V869" i="2" s="1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V541" i="2" s="1"/>
  <c r="S1163" i="3"/>
  <c r="S1122" i="3"/>
  <c r="W563" i="2" s="1"/>
  <c r="S1183" i="3"/>
  <c r="Q1254" i="3"/>
  <c r="R1205" i="3"/>
  <c r="V607" i="2" s="1"/>
  <c r="V678" i="2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V463" i="2" s="1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V790" i="2" s="1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W705" i="2" s="1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V247" i="2" s="1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25" i="2" s="1"/>
  <c r="W532" i="2"/>
  <c r="Q933" i="3"/>
  <c r="S1049" i="3"/>
  <c r="R1144" i="3"/>
  <c r="V575" i="2" s="1"/>
  <c r="Q771" i="3"/>
  <c r="T494" i="2"/>
  <c r="U494" i="2" s="1"/>
  <c r="S1237" i="3"/>
  <c r="R1372" i="3"/>
  <c r="V694" i="2" s="1"/>
  <c r="Q1278" i="3"/>
  <c r="Q1255" i="3"/>
  <c r="V542" i="2"/>
  <c r="S1539" i="3"/>
  <c r="R1524" i="3"/>
  <c r="V767" i="2" s="1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V909" i="2" s="1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R221" i="3"/>
  <c r="V113" i="2" s="1"/>
  <c r="R451" i="3"/>
  <c r="R473" i="3"/>
  <c r="V238" i="2" s="1"/>
  <c r="Q463" i="3"/>
  <c r="R344" i="3"/>
  <c r="V174" i="2" s="1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V58" i="2" s="1"/>
  <c r="Q188" i="3"/>
  <c r="R226" i="3"/>
  <c r="Q431" i="3"/>
  <c r="W213" i="2"/>
  <c r="W215" i="2"/>
  <c r="S138" i="3"/>
  <c r="W72" i="2" s="1"/>
  <c r="Q683" i="3"/>
  <c r="R787" i="3"/>
  <c r="S911" i="3"/>
  <c r="S1059" i="3"/>
  <c r="Q637" i="3"/>
  <c r="S1172" i="3"/>
  <c r="W591" i="2" s="1"/>
  <c r="R1280" i="3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143" i="2"/>
  <c r="R2080" i="3"/>
  <c r="V1046" i="2" s="1"/>
  <c r="S108" i="3"/>
  <c r="W58" i="2" s="1"/>
  <c r="R431" i="3"/>
  <c r="V217" i="2" s="1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Q449" i="3"/>
  <c r="R563" i="3"/>
  <c r="Q787" i="3"/>
  <c r="R380" i="3"/>
  <c r="T77" i="2"/>
  <c r="U77" i="2" s="1"/>
  <c r="T165" i="2"/>
  <c r="U165" i="2" s="1"/>
  <c r="W611" i="2"/>
  <c r="R1277" i="3"/>
  <c r="V642" i="2" s="1"/>
  <c r="S1481" i="3"/>
  <c r="W743" i="2" s="1"/>
  <c r="R1444" i="3"/>
  <c r="V729" i="2" s="1"/>
  <c r="R1565" i="3"/>
  <c r="Q1599" i="3"/>
  <c r="V914" i="2"/>
  <c r="R1973" i="3"/>
  <c r="V989" i="2" s="1"/>
  <c r="T654" i="2"/>
  <c r="U654" i="2" s="1"/>
  <c r="T568" i="2"/>
  <c r="U568" i="2" s="1"/>
  <c r="R1997" i="3"/>
  <c r="V1108" i="2"/>
  <c r="V1110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V175" i="2" s="1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815" i="2"/>
  <c r="S1599" i="3"/>
  <c r="W804" i="2" s="1"/>
  <c r="V853" i="2"/>
  <c r="S1854" i="3"/>
  <c r="W932" i="2" s="1"/>
  <c r="Q1973" i="3"/>
  <c r="R2040" i="3"/>
  <c r="S2079" i="3"/>
  <c r="W1046" i="2" s="1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W672" i="2" s="1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V450" i="2" s="1"/>
  <c r="S185" i="3"/>
  <c r="W94" i="2" s="1"/>
  <c r="V563" i="2"/>
  <c r="W571" i="2"/>
  <c r="T543" i="2"/>
  <c r="U543" i="2" s="1"/>
  <c r="Q1253" i="3"/>
  <c r="S1327" i="3"/>
  <c r="S1343" i="3"/>
  <c r="W678" i="2" s="1"/>
  <c r="Q1288" i="3"/>
  <c r="Q1410" i="3"/>
  <c r="Q1424" i="3"/>
  <c r="S1456" i="3"/>
  <c r="Q1240" i="3"/>
  <c r="Q1444" i="3"/>
  <c r="Q1244" i="3"/>
  <c r="Q1514" i="3"/>
  <c r="R1537" i="3"/>
  <c r="Q1425" i="3"/>
  <c r="S1739" i="3"/>
  <c r="W875" i="2" s="1"/>
  <c r="R1745" i="3"/>
  <c r="V879" i="2" s="1"/>
  <c r="V827" i="2"/>
  <c r="Q1848" i="3"/>
  <c r="W933" i="2"/>
  <c r="W834" i="2"/>
  <c r="S1830" i="3"/>
  <c r="Q2037" i="3"/>
  <c r="R1921" i="3"/>
  <c r="V962" i="2" s="1"/>
  <c r="R2003" i="3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V210" i="2" s="1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V946" i="2" s="1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V16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W766" i="2"/>
  <c r="V755" i="2"/>
  <c r="V778" i="2"/>
  <c r="R1588" i="3"/>
  <c r="V796" i="2" s="1"/>
  <c r="S1671" i="3"/>
  <c r="Q2012" i="3"/>
  <c r="S1619" i="3"/>
  <c r="S1883" i="3"/>
  <c r="W946" i="2" s="1"/>
  <c r="R1905" i="3"/>
  <c r="V959" i="2" s="1"/>
  <c r="T879" i="2"/>
  <c r="U879" i="2" s="1"/>
  <c r="T446" i="2"/>
  <c r="U446" i="2" s="1"/>
  <c r="T692" i="2"/>
  <c r="U692" i="2" s="1"/>
  <c r="S61" i="3"/>
  <c r="V126" i="2"/>
  <c r="S220" i="3"/>
  <c r="W111" i="2" s="1"/>
  <c r="S253" i="3"/>
  <c r="W129" i="2" s="1"/>
  <c r="R305" i="3"/>
  <c r="R402" i="3"/>
  <c r="V204" i="2" s="1"/>
  <c r="Q381" i="3"/>
  <c r="R448" i="3"/>
  <c r="V225" i="2" s="1"/>
  <c r="V270" i="2"/>
  <c r="S574" i="3"/>
  <c r="V318" i="2"/>
  <c r="S720" i="3"/>
  <c r="W363" i="2" s="1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S1439" i="3"/>
  <c r="W724" i="2" s="1"/>
  <c r="Q1455" i="3"/>
  <c r="R1440" i="3"/>
  <c r="V725" i="2" s="1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R1439" i="3"/>
  <c r="V724" i="2" s="1"/>
  <c r="S1463" i="3"/>
  <c r="W740" i="2" s="1"/>
  <c r="Q1219" i="3"/>
  <c r="W706" i="2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W141" i="2"/>
  <c r="W394" i="2"/>
  <c r="W252" i="2"/>
  <c r="W508" i="2"/>
  <c r="V449" i="2"/>
  <c r="V547" i="2"/>
  <c r="V638" i="2"/>
  <c r="V651" i="2"/>
  <c r="V614" i="2"/>
  <c r="T662" i="2"/>
  <c r="U662" i="2" s="1"/>
  <c r="W764" i="2"/>
  <c r="W873" i="2"/>
  <c r="V11" i="2"/>
  <c r="V171" i="2"/>
  <c r="V405" i="2"/>
  <c r="V429" i="2"/>
  <c r="W472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936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185" i="2"/>
  <c r="V157" i="2"/>
  <c r="V81" i="2"/>
  <c r="W318" i="2"/>
  <c r="V341" i="2"/>
  <c r="V371" i="2"/>
  <c r="V378" i="2"/>
  <c r="W376" i="2"/>
  <c r="V357" i="2"/>
  <c r="V480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06" i="2"/>
  <c r="V423" i="2"/>
  <c r="W510" i="2"/>
  <c r="W448" i="2"/>
  <c r="V643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W725" i="2" s="1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T791" i="2"/>
  <c r="U791" i="2" s="1"/>
  <c r="W28" i="2"/>
  <c r="V19" i="2"/>
  <c r="W25" i="2"/>
  <c r="V85" i="2"/>
  <c r="V73" i="2"/>
  <c r="V107" i="2"/>
  <c r="W337" i="2"/>
  <c r="W42" i="2"/>
  <c r="W3" i="2"/>
  <c r="W13" i="2"/>
  <c r="W78" i="2"/>
  <c r="W65" i="2"/>
  <c r="V135" i="2"/>
  <c r="V216" i="2"/>
  <c r="V134" i="2"/>
  <c r="V2" i="2"/>
  <c r="W4" i="2"/>
  <c r="V200" i="2"/>
  <c r="V44" i="2"/>
  <c r="W17" i="2"/>
  <c r="V87" i="2"/>
  <c r="W206" i="2"/>
  <c r="V257" i="2"/>
  <c r="V203" i="2"/>
  <c r="V147" i="2"/>
  <c r="W198" i="2"/>
  <c r="W106" i="2"/>
  <c r="W172" i="2"/>
  <c r="V153" i="2"/>
  <c r="W260" i="2"/>
  <c r="V4" i="2"/>
  <c r="T264" i="2"/>
  <c r="U264" i="2" s="1"/>
  <c r="W281" i="2"/>
  <c r="V348" i="2"/>
  <c r="V399" i="2"/>
  <c r="W346" i="2"/>
  <c r="V374" i="2"/>
  <c r="W83" i="2"/>
  <c r="V372" i="2"/>
  <c r="V28" i="2"/>
  <c r="W565" i="2"/>
  <c r="T597" i="2"/>
  <c r="U597" i="2" s="1"/>
  <c r="T471" i="2"/>
  <c r="U471" i="2" s="1"/>
  <c r="V646" i="2"/>
  <c r="W642" i="2"/>
  <c r="V622" i="2"/>
  <c r="V650" i="2"/>
  <c r="W656" i="2"/>
  <c r="W45" i="2"/>
  <c r="V80" i="2"/>
  <c r="V246" i="2"/>
  <c r="V120" i="2"/>
  <c r="W259" i="2"/>
  <c r="S523" i="3"/>
  <c r="W263" i="2" s="1"/>
  <c r="V198" i="2"/>
  <c r="V219" i="2"/>
  <c r="W201" i="2"/>
  <c r="V129" i="2"/>
  <c r="W39" i="2"/>
  <c r="V223" i="2"/>
  <c r="W212" i="2"/>
  <c r="W139" i="2"/>
  <c r="V234" i="2"/>
  <c r="V267" i="2"/>
  <c r="V315" i="2"/>
  <c r="W432" i="2"/>
  <c r="V328" i="2"/>
  <c r="V290" i="2"/>
  <c r="V340" i="2"/>
  <c r="T302" i="2"/>
  <c r="U302" i="2" s="1"/>
  <c r="V182" i="2"/>
  <c r="W288" i="2"/>
  <c r="W181" i="2"/>
  <c r="V452" i="2"/>
  <c r="Q882" i="3"/>
  <c r="W450" i="2"/>
  <c r="W511" i="2"/>
  <c r="W468" i="2"/>
  <c r="W541" i="2"/>
  <c r="V258" i="2"/>
  <c r="T391" i="2"/>
  <c r="U391" i="2" s="1"/>
  <c r="R1124" i="3"/>
  <c r="V565" i="2" s="1"/>
  <c r="R1184" i="3"/>
  <c r="W586" i="2"/>
  <c r="W561" i="2"/>
  <c r="T265" i="2"/>
  <c r="U265" i="2" s="1"/>
  <c r="T594" i="2"/>
  <c r="U594" i="2" s="1"/>
  <c r="W646" i="2"/>
  <c r="W679" i="2"/>
  <c r="W694" i="2"/>
  <c r="W739" i="2"/>
  <c r="W691" i="2"/>
  <c r="W692" i="2"/>
  <c r="W639" i="2"/>
  <c r="V743" i="2"/>
  <c r="V131" i="2"/>
  <c r="W208" i="2"/>
  <c r="W185" i="2"/>
  <c r="V201" i="2"/>
  <c r="V53" i="2"/>
  <c r="W122" i="2"/>
  <c r="V288" i="2"/>
  <c r="V298" i="2"/>
  <c r="W296" i="2"/>
  <c r="W297" i="2"/>
  <c r="V383" i="2"/>
  <c r="V426" i="2"/>
  <c r="W256" i="2"/>
  <c r="V281" i="2"/>
  <c r="V531" i="2"/>
  <c r="W464" i="2"/>
  <c r="V455" i="2"/>
  <c r="T12" i="2"/>
  <c r="U12" i="2" s="1"/>
  <c r="W542" i="2"/>
  <c r="S1186" i="3"/>
  <c r="Q1124" i="3"/>
  <c r="V615" i="2"/>
  <c r="V739" i="2"/>
  <c r="W716" i="2"/>
  <c r="V119" i="2"/>
  <c r="V211" i="2"/>
  <c r="W105" i="2"/>
  <c r="V156" i="2"/>
  <c r="W207" i="2"/>
  <c r="V181" i="2"/>
  <c r="W197" i="2"/>
  <c r="V132" i="2"/>
  <c r="V297" i="2"/>
  <c r="V358" i="2"/>
  <c r="W383" i="2"/>
  <c r="V434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R1186" i="3"/>
  <c r="R1156" i="3"/>
  <c r="W513" i="2"/>
  <c r="W300" i="2"/>
  <c r="T587" i="2"/>
  <c r="U587" i="2" s="1"/>
  <c r="W638" i="2"/>
  <c r="V702" i="2"/>
  <c r="V84" i="2"/>
  <c r="V89" i="2"/>
  <c r="V111" i="2"/>
  <c r="W135" i="2"/>
  <c r="V256" i="2"/>
  <c r="V128" i="2"/>
  <c r="W134" i="2"/>
  <c r="V242" i="2"/>
  <c r="W33" i="2"/>
  <c r="V184" i="2"/>
  <c r="W10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T592" i="2"/>
  <c r="U592" i="2" s="1"/>
  <c r="V649" i="2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103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W245" i="2"/>
  <c r="T443" i="2"/>
  <c r="U443" i="2" s="1"/>
  <c r="W471" i="2"/>
  <c r="V381" i="2"/>
  <c r="V363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410" i="2"/>
  <c r="W93" i="2"/>
  <c r="V191" i="2"/>
  <c r="T304" i="2"/>
  <c r="U304" i="2" s="1"/>
  <c r="V117" i="2"/>
  <c r="V601" i="2"/>
  <c r="W650" i="2"/>
  <c r="W1016" i="2"/>
  <c r="V915" i="2"/>
  <c r="V886" i="2"/>
  <c r="T628" i="2"/>
  <c r="U628" i="2" s="1"/>
  <c r="T821" i="2"/>
  <c r="U821" i="2" s="1"/>
  <c r="T630" i="2"/>
  <c r="U630" i="2" s="1"/>
  <c r="T604" i="2"/>
  <c r="U604" i="2" s="1"/>
  <c r="T647" i="2"/>
  <c r="U647" i="2" s="1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V930" i="2"/>
  <c r="T854" i="2"/>
  <c r="U854" i="2" s="1"/>
  <c r="Q1598" i="3"/>
  <c r="S1598" i="3"/>
  <c r="W802" i="2" s="1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V759" i="2"/>
  <c r="W754" i="2"/>
  <c r="V762" i="2"/>
  <c r="T661" i="2"/>
  <c r="U661" i="2" s="1"/>
  <c r="V822" i="2"/>
  <c r="V834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T1006" i="2"/>
  <c r="U1006" i="2" s="1"/>
  <c r="W714" i="2"/>
  <c r="W695" i="2"/>
  <c r="T600" i="2"/>
  <c r="U600" i="2" s="1"/>
  <c r="V548" i="2"/>
  <c r="V754" i="2"/>
  <c r="V786" i="2"/>
  <c r="V763" i="2"/>
  <c r="W771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1015" i="2"/>
  <c r="W663" i="2"/>
  <c r="W528" i="2"/>
  <c r="W548" i="2"/>
  <c r="W411" i="2"/>
  <c r="V770" i="2"/>
  <c r="T669" i="2"/>
  <c r="U669" i="2" s="1"/>
  <c r="V133" i="2"/>
  <c r="V787" i="2"/>
  <c r="V826" i="2"/>
  <c r="W861" i="2"/>
  <c r="W948" i="2"/>
  <c r="V965" i="2"/>
  <c r="W846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608" i="2"/>
  <c r="V735" i="2"/>
  <c r="W613" i="2"/>
  <c r="V772" i="2"/>
  <c r="V760" i="2"/>
  <c r="T634" i="2"/>
  <c r="U634" i="2" s="1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W816" i="2"/>
  <c r="V1040" i="2"/>
  <c r="T342" i="2"/>
  <c r="U342" i="2" s="1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Q1595" i="3"/>
  <c r="R1858" i="3"/>
  <c r="Q1955" i="3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W327" i="2" s="1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T727" i="2"/>
  <c r="U727" i="2" s="1"/>
  <c r="R1046" i="3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Q1352" i="3"/>
  <c r="S1232" i="3"/>
  <c r="S1466" i="3"/>
  <c r="R637" i="3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T396" i="2"/>
  <c r="U396" i="2" s="1"/>
  <c r="Q692" i="3"/>
  <c r="T348" i="2"/>
  <c r="U348" i="2" s="1"/>
  <c r="Q752" i="3"/>
  <c r="T378" i="2"/>
  <c r="U378" i="2" s="1"/>
  <c r="S76" i="3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T173" i="2"/>
  <c r="U173" i="2" s="1"/>
  <c r="S442" i="3"/>
  <c r="W223" i="2" s="1"/>
  <c r="T223" i="2"/>
  <c r="U223" i="2" s="1"/>
  <c r="S2081" i="3"/>
  <c r="W1047" i="2" s="1"/>
  <c r="T1047" i="2"/>
  <c r="U1047" i="2" s="1"/>
  <c r="R2081" i="3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R1662" i="3"/>
  <c r="V833" i="2" s="1"/>
  <c r="S1955" i="3"/>
  <c r="Q1641" i="3"/>
  <c r="T823" i="2"/>
  <c r="U823" i="2" s="1"/>
  <c r="R1641" i="3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Q2082" i="3"/>
  <c r="Q1201" i="3"/>
  <c r="T606" i="2"/>
  <c r="U606" i="2" s="1"/>
  <c r="T644" i="2"/>
  <c r="U644" i="2" s="1"/>
  <c r="R1281" i="3"/>
  <c r="V644" i="2" s="1"/>
  <c r="S1281" i="3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S1725" i="3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Q2042" i="3"/>
  <c r="Q1250" i="3"/>
  <c r="T632" i="2"/>
  <c r="U632" i="2" s="1"/>
  <c r="S1319" i="3"/>
  <c r="T664" i="2"/>
  <c r="U664" i="2" s="1"/>
  <c r="Q1121" i="3"/>
  <c r="T562" i="2"/>
  <c r="U562" i="2" s="1"/>
  <c r="R44" i="3"/>
  <c r="V24" i="2" s="1"/>
  <c r="T24" i="2"/>
  <c r="U24" i="2" s="1"/>
  <c r="S170" i="3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T125" i="2"/>
  <c r="U125" i="2" s="1"/>
  <c r="R1050" i="3"/>
  <c r="V528" i="2" s="1"/>
  <c r="T528" i="2"/>
  <c r="U528" i="2" s="1"/>
  <c r="S1279" i="3"/>
  <c r="T643" i="2"/>
  <c r="U643" i="2" s="1"/>
  <c r="Q1451" i="3"/>
  <c r="T732" i="2"/>
  <c r="U732" i="2" s="1"/>
  <c r="R1451" i="3"/>
  <c r="V732" i="2" s="1"/>
  <c r="S1451" i="3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V350" i="2" s="1"/>
  <c r="R834" i="3"/>
  <c r="V418" i="2" s="1"/>
  <c r="Q702" i="3"/>
  <c r="R558" i="3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T762" i="2"/>
  <c r="U762" i="2" s="1"/>
  <c r="R1998" i="3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V206" i="2" s="1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S1548" i="3"/>
  <c r="W776" i="2" s="1"/>
  <c r="Q1639" i="3"/>
  <c r="S1722" i="3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K9" i="8"/>
  <c r="T847" i="2"/>
  <c r="U847" i="2" s="1"/>
  <c r="S1684" i="3"/>
  <c r="W847" i="2" s="1"/>
  <c r="Q1568" i="3"/>
  <c r="T788" i="2"/>
  <c r="U788" i="2" s="1"/>
  <c r="S1568" i="3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W254" i="2" s="1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W916" i="2" s="1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R985" i="3"/>
  <c r="Q961" i="3"/>
  <c r="S1405" i="3"/>
  <c r="W707" i="2" s="1"/>
  <c r="S1398" i="3"/>
  <c r="R1401" i="3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S836" i="3"/>
  <c r="W420" i="2" s="1"/>
  <c r="Q1276" i="3"/>
  <c r="R1276" i="3"/>
  <c r="V640" i="2" s="1"/>
  <c r="S1276" i="3"/>
  <c r="W640" i="2" s="1"/>
  <c r="Q1427" i="3"/>
  <c r="S1427" i="3"/>
  <c r="R1427" i="3"/>
  <c r="S1484" i="3"/>
  <c r="Q1484" i="3"/>
  <c r="R1484" i="3"/>
  <c r="S1198" i="3"/>
  <c r="Q1198" i="3"/>
  <c r="R1198" i="3"/>
  <c r="Q1481" i="3"/>
  <c r="R545" i="3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S1200" i="3"/>
  <c r="Q1200" i="3"/>
  <c r="S1142" i="3"/>
  <c r="R1142" i="3"/>
  <c r="V573" i="2" s="1"/>
  <c r="Q1142" i="3"/>
  <c r="R984" i="3"/>
  <c r="V494" i="2" s="1"/>
  <c r="R1025" i="3"/>
  <c r="Q963" i="3"/>
  <c r="S110" i="3"/>
  <c r="W59" i="2" s="1"/>
  <c r="S288" i="3"/>
  <c r="R532" i="3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S1182" i="3"/>
  <c r="Q1182" i="3"/>
  <c r="R1182" i="3"/>
  <c r="V593" i="2" s="1"/>
  <c r="S147" i="3"/>
  <c r="W75" i="2" s="1"/>
  <c r="Q149" i="3"/>
  <c r="Q778" i="3"/>
  <c r="R974" i="3"/>
  <c r="V489" i="2" s="1"/>
  <c r="S984" i="3"/>
  <c r="W494" i="2" s="1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S963" i="3"/>
  <c r="W484" i="2" s="1"/>
  <c r="Q1108" i="3"/>
  <c r="Q1077" i="3"/>
  <c r="S1077" i="3"/>
  <c r="W543" i="2" s="1"/>
  <c r="S550" i="3"/>
  <c r="E21" i="8"/>
  <c r="Q1104" i="3"/>
  <c r="R1104" i="3"/>
  <c r="S1104" i="3"/>
  <c r="W554" i="2" s="1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S603" i="3"/>
  <c r="W302" i="2" s="1"/>
  <c r="E19" i="8"/>
  <c r="S985" i="3"/>
  <c r="R1002" i="3"/>
  <c r="V502" i="2" s="1"/>
  <c r="Q1002" i="3"/>
  <c r="S882" i="3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Q447" i="3"/>
  <c r="R906" i="3"/>
  <c r="V454" i="2" s="1"/>
  <c r="Q906" i="3"/>
  <c r="S1014" i="3"/>
  <c r="W509" i="2" s="1"/>
  <c r="R258" i="3"/>
  <c r="V130" i="2" s="1"/>
  <c r="E17" i="8"/>
  <c r="Q561" i="3"/>
  <c r="R561" i="3"/>
  <c r="S47" i="3"/>
  <c r="S92" i="3"/>
  <c r="W49" i="2" s="1"/>
  <c r="R227" i="3"/>
  <c r="V114" i="2" s="1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Q123" i="3"/>
  <c r="R543" i="3"/>
  <c r="V272" i="2" s="1"/>
  <c r="Q621" i="3"/>
  <c r="R873" i="3"/>
  <c r="V439" i="2" s="1"/>
  <c r="Q706" i="3"/>
  <c r="S658" i="3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Q832" i="3"/>
  <c r="E20" i="8"/>
  <c r="E18" i="8"/>
  <c r="R825" i="3"/>
  <c r="V415" i="2" s="1"/>
  <c r="S825" i="3"/>
  <c r="W415" i="2" s="1"/>
  <c r="Q825" i="3"/>
  <c r="Q523" i="3"/>
  <c r="S524" i="3"/>
  <c r="Q524" i="3"/>
  <c r="R524" i="3"/>
  <c r="R523" i="3"/>
  <c r="V263" i="2" s="1"/>
  <c r="E16" i="8"/>
  <c r="Q11" i="3"/>
  <c r="R11" i="3"/>
  <c r="V7" i="2" s="1"/>
  <c r="S11" i="3"/>
  <c r="W7" i="2" s="1"/>
  <c r="S286" i="3"/>
  <c r="W144" i="2" s="1"/>
  <c r="R286" i="3"/>
  <c r="V144" i="2" s="1"/>
  <c r="Q286" i="3"/>
  <c r="E10" i="8"/>
  <c r="S2" i="3"/>
  <c r="W2" i="2" s="1"/>
  <c r="E15" i="8"/>
  <c r="E11" i="8"/>
  <c r="E14" i="8"/>
  <c r="E12" i="8"/>
  <c r="E9" i="8"/>
  <c r="E13" i="8"/>
  <c r="Q2" i="3"/>
  <c r="V162" i="2" l="1"/>
  <c r="V123" i="2"/>
  <c r="V703" i="2"/>
  <c r="W644" i="2"/>
  <c r="V1047" i="2"/>
  <c r="W1496" i="2"/>
  <c r="W788" i="2"/>
  <c r="V197" i="2"/>
  <c r="W609" i="2"/>
  <c r="V396" i="2"/>
  <c r="V419" i="2"/>
  <c r="V244" i="2"/>
  <c r="V670" i="2"/>
  <c r="W727" i="2"/>
  <c r="V268" i="2"/>
  <c r="W868" i="2"/>
  <c r="W1048" i="2"/>
  <c r="V804" i="2"/>
  <c r="W342" i="2"/>
  <c r="V596" i="2"/>
  <c r="W605" i="2"/>
  <c r="W330" i="2"/>
  <c r="V605" i="2"/>
  <c r="V524" i="2"/>
  <c r="V685" i="2"/>
  <c r="V1025" i="2"/>
  <c r="W41" i="2"/>
  <c r="W676" i="2"/>
  <c r="V312" i="2"/>
  <c r="V214" i="2"/>
  <c r="V17" i="2"/>
  <c r="V155" i="2"/>
  <c r="V823" i="2"/>
  <c r="V385" i="2"/>
  <c r="W125" i="2"/>
  <c r="V572" i="2"/>
  <c r="W108" i="2"/>
  <c r="W177" i="2"/>
  <c r="W14" i="2"/>
  <c r="V734" i="2"/>
  <c r="V707" i="2"/>
  <c r="W744" i="2"/>
  <c r="Q24" i="17"/>
  <c r="S24" i="17"/>
  <c r="W745" i="2"/>
  <c r="W442" i="2"/>
  <c r="V1021" i="2"/>
  <c r="W61" i="2"/>
  <c r="V577" i="2"/>
  <c r="W952" i="2"/>
  <c r="W406" i="2"/>
  <c r="V603" i="2"/>
  <c r="W1024" i="2"/>
  <c r="W127" i="2"/>
  <c r="V283" i="2"/>
  <c r="W495" i="2"/>
  <c r="W404" i="2"/>
  <c r="V360" i="2"/>
  <c r="V389" i="2"/>
  <c r="W274" i="2"/>
  <c r="W434" i="2"/>
  <c r="V828" i="2"/>
  <c r="W762" i="2"/>
  <c r="V814" i="2"/>
  <c r="W603" i="2"/>
  <c r="V29" i="2"/>
  <c r="W412" i="2"/>
  <c r="W882" i="2"/>
  <c r="W217" i="2"/>
  <c r="W700" i="2"/>
  <c r="V514" i="2"/>
  <c r="W865" i="2"/>
  <c r="V983" i="2"/>
  <c r="W664" i="2"/>
  <c r="W627" i="2"/>
  <c r="W726" i="2"/>
  <c r="V554" i="2"/>
  <c r="W719" i="2"/>
  <c r="W741" i="2"/>
  <c r="W258" i="2"/>
  <c r="W564" i="2"/>
  <c r="W290" i="2"/>
  <c r="W86" i="2"/>
  <c r="V864" i="2"/>
  <c r="W29" i="2"/>
  <c r="V903" i="2"/>
  <c r="W99" i="2"/>
  <c r="W279" i="2"/>
  <c r="V32" i="2"/>
  <c r="V253" i="2"/>
  <c r="V627" i="2"/>
  <c r="V344" i="2"/>
  <c r="W651" i="2"/>
  <c r="W756" i="2"/>
  <c r="V836" i="2"/>
  <c r="W643" i="2"/>
  <c r="V320" i="2"/>
  <c r="W323" i="2"/>
  <c r="V1494" i="2"/>
  <c r="V1500" i="2"/>
  <c r="V599" i="2"/>
  <c r="W732" i="2"/>
  <c r="V1496" i="2"/>
  <c r="V274" i="2"/>
  <c r="V1038" i="2"/>
  <c r="W446" i="2"/>
  <c r="W1495" i="2"/>
  <c r="W1501" i="2"/>
  <c r="D25" i="17"/>
  <c r="H24" i="17"/>
  <c r="W90" i="2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S25" i="17" l="1"/>
  <c r="Q25" i="17"/>
  <c r="D26" i="17"/>
  <c r="H25" i="17"/>
  <c r="S26" i="17" l="1"/>
  <c r="Q26" i="17"/>
  <c r="D27" i="17"/>
  <c r="H26" i="17"/>
  <c r="Q27" i="17" l="1"/>
  <c r="S27" i="17"/>
  <c r="D28" i="17"/>
  <c r="H27" i="17"/>
  <c r="Q28" i="17" l="1"/>
  <c r="S28" i="17"/>
  <c r="D29" i="17"/>
  <c r="H28" i="17"/>
  <c r="S29" i="17" l="1"/>
  <c r="Q29" i="17"/>
  <c r="D30" i="17"/>
  <c r="H29" i="17"/>
  <c r="S30" i="17" l="1"/>
  <c r="Q30" i="17"/>
  <c r="D31" i="17"/>
  <c r="H30" i="17"/>
  <c r="Q31" i="17" l="1"/>
  <c r="S31" i="17"/>
  <c r="D32" i="17"/>
  <c r="H31" i="17"/>
  <c r="Q32" i="17" l="1"/>
  <c r="S32" i="17"/>
  <c r="D33" i="17"/>
  <c r="H32" i="17"/>
  <c r="S33" i="17" l="1"/>
  <c r="Q33" i="17"/>
  <c r="D34" i="17"/>
  <c r="H33" i="17"/>
  <c r="S34" i="17" l="1"/>
  <c r="Q34" i="17"/>
  <c r="D35" i="17"/>
  <c r="H34" i="17"/>
  <c r="Q35" i="17" l="1"/>
  <c r="S35" i="17"/>
  <c r="D36" i="17"/>
  <c r="H35" i="17"/>
  <c r="Q36" i="17" l="1"/>
  <c r="S36" i="17"/>
  <c r="D37" i="17"/>
  <c r="H36" i="17"/>
  <c r="S37" i="17" l="1"/>
  <c r="Q37" i="17"/>
  <c r="D38" i="17"/>
  <c r="H37" i="17"/>
  <c r="S38" i="17" l="1"/>
  <c r="Q38" i="17"/>
  <c r="D39" i="17"/>
  <c r="H38" i="17"/>
  <c r="Q39" i="17" l="1"/>
  <c r="S39" i="17"/>
  <c r="D40" i="17"/>
  <c r="H39" i="17"/>
  <c r="Q40" i="17" l="1"/>
  <c r="S40" i="17"/>
  <c r="D41" i="17"/>
  <c r="H40" i="17"/>
  <c r="S41" i="17" l="1"/>
  <c r="Q41" i="17"/>
  <c r="D42" i="17"/>
  <c r="H41" i="17"/>
  <c r="S42" i="17" l="1"/>
  <c r="Q42" i="17"/>
  <c r="D43" i="17"/>
  <c r="H42" i="17"/>
  <c r="Q43" i="17" l="1"/>
  <c r="S43" i="17"/>
  <c r="D44" i="17"/>
  <c r="H43" i="17"/>
  <c r="Q44" i="17" l="1"/>
  <c r="S44" i="17"/>
  <c r="D45" i="17"/>
  <c r="H44" i="17"/>
  <c r="S45" i="17" l="1"/>
  <c r="Q45" i="17"/>
  <c r="D46" i="17"/>
  <c r="H45" i="17"/>
  <c r="S46" i="17" l="1"/>
  <c r="Q46" i="17"/>
  <c r="D47" i="17"/>
  <c r="H46" i="17"/>
  <c r="Q47" i="17" l="1"/>
  <c r="S47" i="17"/>
  <c r="D48" i="17"/>
  <c r="H47" i="17"/>
  <c r="Q48" i="17" l="1"/>
  <c r="S48" i="17"/>
  <c r="D49" i="17"/>
  <c r="H48" i="17"/>
  <c r="S49" i="17" l="1"/>
  <c r="Q49" i="17"/>
  <c r="D50" i="17"/>
  <c r="H49" i="17"/>
  <c r="S50" i="17" l="1"/>
  <c r="Q50" i="17"/>
  <c r="D51" i="17"/>
  <c r="H50" i="17"/>
  <c r="Q51" i="17" l="1"/>
  <c r="S51" i="17"/>
  <c r="D52" i="17"/>
  <c r="H51" i="17"/>
  <c r="Q52" i="17" l="1"/>
  <c r="S52" i="17"/>
  <c r="D53" i="17"/>
  <c r="H52" i="17"/>
  <c r="S53" i="17" l="1"/>
  <c r="Q53" i="17"/>
  <c r="D54" i="17"/>
  <c r="H53" i="17"/>
  <c r="S54" i="17" l="1"/>
  <c r="Q54" i="17"/>
  <c r="D55" i="17"/>
  <c r="H54" i="17"/>
  <c r="Q55" i="17" l="1"/>
  <c r="S55" i="17"/>
  <c r="D56" i="17"/>
  <c r="H55" i="17"/>
  <c r="Q56" i="17" l="1"/>
  <c r="S56" i="17"/>
  <c r="D57" i="17"/>
  <c r="H56" i="17"/>
  <c r="S57" i="17" l="1"/>
  <c r="Q57" i="17"/>
  <c r="D58" i="17"/>
  <c r="H57" i="17"/>
  <c r="S58" i="17" l="1"/>
  <c r="Q58" i="17"/>
  <c r="D59" i="17"/>
  <c r="H58" i="17"/>
  <c r="Q59" i="17" l="1"/>
  <c r="S59" i="17"/>
  <c r="D60" i="17"/>
  <c r="H59" i="17"/>
  <c r="Q60" i="17" l="1"/>
  <c r="S60" i="17"/>
  <c r="D61" i="17"/>
  <c r="H60" i="17"/>
  <c r="S61" i="17" l="1"/>
  <c r="Q61" i="17"/>
  <c r="D62" i="17"/>
  <c r="H61" i="17"/>
  <c r="S62" i="17" l="1"/>
  <c r="Q62" i="17"/>
  <c r="D63" i="17"/>
  <c r="H62" i="17"/>
  <c r="Q63" i="17" l="1"/>
  <c r="S63" i="17"/>
  <c r="D64" i="17"/>
  <c r="H63" i="17"/>
  <c r="Q64" i="17" l="1"/>
  <c r="S64" i="17"/>
  <c r="D65" i="17"/>
  <c r="H64" i="17"/>
  <c r="S65" i="17" l="1"/>
  <c r="Q65" i="17"/>
  <c r="D66" i="17"/>
  <c r="H65" i="17"/>
  <c r="S66" i="17" l="1"/>
  <c r="Q66" i="17"/>
  <c r="D67" i="17"/>
  <c r="H66" i="17"/>
  <c r="Q67" i="17" l="1"/>
  <c r="S67" i="17"/>
  <c r="D68" i="17"/>
  <c r="H67" i="17"/>
  <c r="Q68" i="17" l="1"/>
  <c r="S68" i="17"/>
  <c r="D69" i="17"/>
  <c r="H68" i="17"/>
  <c r="S69" i="17" l="1"/>
  <c r="Q69" i="17"/>
  <c r="D70" i="17"/>
  <c r="H69" i="17"/>
  <c r="S70" i="17" l="1"/>
  <c r="Q70" i="17"/>
  <c r="D71" i="17"/>
  <c r="H70" i="17"/>
  <c r="Q71" i="17" l="1"/>
  <c r="S71" i="17"/>
  <c r="D72" i="17"/>
  <c r="H71" i="17"/>
  <c r="Q72" i="17" l="1"/>
  <c r="S72" i="17"/>
  <c r="D73" i="17"/>
  <c r="H72" i="17"/>
  <c r="S73" i="17" l="1"/>
  <c r="Q73" i="17"/>
  <c r="D74" i="17"/>
  <c r="H73" i="17"/>
  <c r="S74" i="17" l="1"/>
  <c r="Q74" i="17"/>
  <c r="D75" i="17"/>
  <c r="H74" i="17"/>
  <c r="Q75" i="17" l="1"/>
  <c r="S75" i="17"/>
  <c r="D76" i="17"/>
  <c r="H75" i="17"/>
  <c r="Q76" i="17" l="1"/>
  <c r="S76" i="17"/>
  <c r="D77" i="17"/>
  <c r="H76" i="17"/>
  <c r="S77" i="17" l="1"/>
  <c r="Q77" i="17"/>
  <c r="D78" i="17"/>
  <c r="H77" i="17"/>
  <c r="S78" i="17" l="1"/>
  <c r="Q78" i="17"/>
  <c r="D79" i="17"/>
  <c r="H78" i="17"/>
  <c r="Q79" i="17" l="1"/>
  <c r="S79" i="17"/>
  <c r="D80" i="17"/>
  <c r="H79" i="17"/>
  <c r="Q80" i="17" l="1"/>
  <c r="S80" i="17"/>
  <c r="D81" i="17"/>
  <c r="H80" i="17"/>
  <c r="S81" i="17" l="1"/>
  <c r="Q81" i="17"/>
  <c r="D82" i="17"/>
  <c r="H81" i="17"/>
  <c r="S82" i="17" l="1"/>
  <c r="Q82" i="17"/>
  <c r="D83" i="17"/>
  <c r="H82" i="17"/>
  <c r="Q83" i="17" l="1"/>
  <c r="S83" i="17"/>
  <c r="D84" i="17"/>
  <c r="H83" i="17"/>
  <c r="Q84" i="17" l="1"/>
  <c r="S84" i="17"/>
  <c r="D85" i="17"/>
  <c r="H84" i="17"/>
  <c r="S85" i="17" l="1"/>
  <c r="Q85" i="17"/>
  <c r="D86" i="17"/>
  <c r="H85" i="17"/>
  <c r="S86" i="17" l="1"/>
  <c r="Q86" i="17"/>
  <c r="D87" i="17"/>
  <c r="H86" i="17"/>
  <c r="Q87" i="17" l="1"/>
  <c r="S87" i="17"/>
  <c r="D88" i="17"/>
  <c r="H87" i="17"/>
  <c r="Q88" i="17" l="1"/>
  <c r="S88" i="17"/>
  <c r="D89" i="17"/>
  <c r="H88" i="17"/>
  <c r="S89" i="17" l="1"/>
  <c r="Q89" i="17"/>
  <c r="D90" i="17"/>
  <c r="H89" i="17"/>
  <c r="S90" i="17" l="1"/>
  <c r="Q90" i="17"/>
  <c r="D91" i="17"/>
  <c r="H90" i="17"/>
  <c r="Q91" i="17" l="1"/>
  <c r="S91" i="17"/>
  <c r="D92" i="17"/>
  <c r="H91" i="17"/>
  <c r="Q92" i="17" l="1"/>
  <c r="S92" i="17"/>
  <c r="D93" i="17"/>
  <c r="H92" i="17"/>
  <c r="S93" i="17" l="1"/>
  <c r="Q93" i="17"/>
  <c r="D94" i="17"/>
  <c r="H93" i="17"/>
  <c r="S94" i="17" l="1"/>
  <c r="Q94" i="17"/>
  <c r="D95" i="17"/>
  <c r="H94" i="17"/>
  <c r="Q95" i="17" l="1"/>
  <c r="S95" i="17"/>
  <c r="D96" i="17"/>
  <c r="H95" i="17"/>
  <c r="Q96" i="17" l="1"/>
  <c r="S96" i="17"/>
  <c r="D97" i="17"/>
  <c r="H96" i="17"/>
  <c r="S97" i="17" l="1"/>
  <c r="Q97" i="17"/>
  <c r="D98" i="17"/>
  <c r="H97" i="17"/>
  <c r="S98" i="17" l="1"/>
  <c r="Q98" i="17"/>
  <c r="D99" i="17"/>
  <c r="H98" i="17"/>
  <c r="Q99" i="17" l="1"/>
  <c r="S99" i="17"/>
  <c r="D100" i="17"/>
  <c r="H99" i="17"/>
  <c r="Q100" i="17" l="1"/>
  <c r="S100" i="17"/>
  <c r="D101" i="17"/>
  <c r="H100" i="17"/>
  <c r="S101" i="17" l="1"/>
  <c r="Q101" i="17"/>
  <c r="D102" i="17"/>
  <c r="H101" i="17"/>
  <c r="S102" i="17" l="1"/>
  <c r="Q102" i="17"/>
  <c r="D103" i="17"/>
  <c r="H102" i="17"/>
  <c r="Q103" i="17" l="1"/>
  <c r="S103" i="17"/>
  <c r="D104" i="17"/>
  <c r="H103" i="17"/>
  <c r="Q104" i="17" l="1"/>
  <c r="S104" i="17"/>
  <c r="D105" i="17"/>
  <c r="H104" i="17"/>
  <c r="S105" i="17" l="1"/>
  <c r="Q105" i="17"/>
  <c r="D106" i="17"/>
  <c r="H105" i="17"/>
  <c r="S106" i="17" l="1"/>
  <c r="Q106" i="17"/>
  <c r="D107" i="17"/>
  <c r="H106" i="17"/>
  <c r="Q107" i="17" l="1"/>
  <c r="S107" i="17"/>
  <c r="D108" i="17"/>
  <c r="H107" i="17"/>
  <c r="Q108" i="17" l="1"/>
  <c r="S108" i="17"/>
  <c r="D109" i="17"/>
  <c r="H108" i="17"/>
  <c r="S109" i="17" l="1"/>
  <c r="Q109" i="17"/>
  <c r="D110" i="17"/>
  <c r="H109" i="17"/>
  <c r="S110" i="17" l="1"/>
  <c r="Q110" i="17"/>
  <c r="D111" i="17"/>
  <c r="H110" i="17"/>
  <c r="Q111" i="17" l="1"/>
  <c r="S111" i="17"/>
  <c r="D112" i="17"/>
  <c r="H111" i="17"/>
  <c r="Q112" i="17" l="1"/>
  <c r="S112" i="17"/>
  <c r="D113" i="17"/>
  <c r="H112" i="17"/>
  <c r="S113" i="17" l="1"/>
  <c r="Q113" i="17"/>
  <c r="D114" i="17"/>
  <c r="H113" i="17"/>
  <c r="S114" i="17" l="1"/>
  <c r="Q114" i="17"/>
  <c r="D115" i="17"/>
  <c r="H114" i="17"/>
  <c r="Q115" i="17" l="1"/>
  <c r="S115" i="17"/>
  <c r="D116" i="17"/>
  <c r="H115" i="17"/>
  <c r="Q116" i="17" l="1"/>
  <c r="S116" i="17"/>
  <c r="D117" i="17"/>
  <c r="H116" i="17"/>
  <c r="S117" i="17" l="1"/>
  <c r="Q117" i="17"/>
  <c r="D118" i="17"/>
  <c r="H117" i="17"/>
  <c r="S118" i="17" l="1"/>
  <c r="Q118" i="17"/>
  <c r="D119" i="17"/>
  <c r="H118" i="17"/>
  <c r="Q119" i="17" l="1"/>
  <c r="S119" i="17"/>
  <c r="D120" i="17"/>
  <c r="H119" i="17"/>
  <c r="Q120" i="17" l="1"/>
  <c r="S120" i="17"/>
  <c r="D121" i="17"/>
  <c r="H120" i="17"/>
  <c r="S121" i="17" l="1"/>
  <c r="Q121" i="17"/>
  <c r="D122" i="17"/>
  <c r="H121" i="17"/>
  <c r="S122" i="17" l="1"/>
  <c r="Q122" i="17"/>
  <c r="D123" i="17"/>
  <c r="H122" i="17"/>
  <c r="Q123" i="17" l="1"/>
  <c r="S123" i="17"/>
  <c r="D124" i="17"/>
  <c r="H123" i="17"/>
  <c r="Q124" i="17" l="1"/>
  <c r="S124" i="17"/>
  <c r="D125" i="17"/>
  <c r="H124" i="17"/>
  <c r="S125" i="17" l="1"/>
  <c r="Q125" i="17"/>
  <c r="D126" i="17"/>
  <c r="H125" i="17"/>
  <c r="S126" i="17" l="1"/>
  <c r="Q126" i="17"/>
  <c r="D127" i="17"/>
  <c r="H126" i="17"/>
  <c r="Q127" i="17" l="1"/>
  <c r="S127" i="17"/>
  <c r="D128" i="17"/>
  <c r="H127" i="17"/>
  <c r="Q128" i="17" l="1"/>
  <c r="S128" i="17"/>
  <c r="D129" i="17"/>
  <c r="H129" i="17" s="1"/>
  <c r="H128" i="17"/>
  <c r="S129" i="17" l="1"/>
  <c r="Q129" i="17"/>
  <c r="D130" i="17"/>
  <c r="H130" i="17" s="1"/>
  <c r="D131" i="17" l="1"/>
  <c r="H131" i="17" s="1"/>
  <c r="S130" i="17"/>
  <c r="Q130" i="17"/>
  <c r="D132" i="17" l="1"/>
  <c r="H132" i="17" s="1"/>
  <c r="Q131" i="17"/>
  <c r="S131" i="17"/>
  <c r="D133" i="17" l="1"/>
  <c r="H133" i="17" s="1"/>
  <c r="Q132" i="17"/>
  <c r="S132" i="17"/>
  <c r="D134" i="17" l="1"/>
  <c r="S133" i="17"/>
  <c r="Q133" i="17"/>
  <c r="H134" i="17" l="1"/>
  <c r="Q134" i="17"/>
  <c r="D135" i="17"/>
  <c r="S134" i="17"/>
  <c r="H135" i="17" l="1"/>
  <c r="Q135" i="17"/>
  <c r="D136" i="17"/>
  <c r="S135" i="17"/>
  <c r="Q136" i="17" l="1"/>
  <c r="H136" i="17"/>
  <c r="D137" i="17"/>
  <c r="S136" i="17"/>
  <c r="Q137" i="17" l="1"/>
  <c r="H137" i="17"/>
  <c r="D138" i="17"/>
  <c r="S137" i="17"/>
  <c r="Q138" i="17" l="1"/>
  <c r="H138" i="17"/>
  <c r="D139" i="17"/>
  <c r="S138" i="17"/>
  <c r="Q139" i="17" l="1"/>
  <c r="H139" i="17"/>
  <c r="D140" i="17"/>
  <c r="S139" i="17"/>
  <c r="Q140" i="17" l="1"/>
  <c r="H140" i="17"/>
  <c r="D141" i="17"/>
  <c r="H141" i="17" s="1"/>
  <c r="D142" i="17" l="1"/>
  <c r="H142" i="17" s="1"/>
  <c r="Q141" i="17"/>
  <c r="D143" i="17" l="1"/>
  <c r="H143" i="17" s="1"/>
  <c r="Q142" i="17"/>
  <c r="D144" i="17" l="1"/>
  <c r="H144" i="17" s="1"/>
  <c r="Q143" i="17"/>
  <c r="D145" i="17" l="1"/>
  <c r="H145" i="17" s="1"/>
  <c r="Q144" i="17"/>
  <c r="D146" i="17" l="1"/>
  <c r="Q145" i="17"/>
  <c r="D147" i="17" l="1"/>
  <c r="H146" i="17"/>
  <c r="D148" i="17" l="1"/>
  <c r="H147" i="17"/>
  <c r="D149" i="17" l="1"/>
  <c r="H148" i="17"/>
  <c r="D150" i="17" l="1"/>
  <c r="H149" i="17"/>
  <c r="D151" i="17" l="1"/>
  <c r="H150" i="17"/>
  <c r="D152" i="17" l="1"/>
  <c r="H151" i="17"/>
  <c r="D153" i="17" l="1"/>
  <c r="H152" i="17"/>
  <c r="D154" i="17" l="1"/>
  <c r="H153" i="17"/>
  <c r="D155" i="17" l="1"/>
  <c r="H154" i="17"/>
  <c r="D156" i="17" l="1"/>
  <c r="H155" i="17"/>
  <c r="D157" i="17" l="1"/>
  <c r="H156" i="17"/>
  <c r="D158" i="17" l="1"/>
  <c r="H157" i="17"/>
  <c r="D159" i="17" l="1"/>
  <c r="H158" i="17"/>
  <c r="D160" i="17" l="1"/>
  <c r="H159" i="17"/>
  <c r="D161" i="17" l="1"/>
  <c r="H160" i="17"/>
  <c r="D162" i="17" l="1"/>
  <c r="H161" i="17"/>
  <c r="D163" i="17" l="1"/>
  <c r="H162" i="17"/>
  <c r="D164" i="17" l="1"/>
  <c r="H163" i="17"/>
  <c r="D165" i="17" l="1"/>
  <c r="H164" i="17"/>
  <c r="D166" i="17" l="1"/>
  <c r="H165" i="17"/>
  <c r="D167" i="17" l="1"/>
  <c r="H166" i="17"/>
  <c r="D168" i="17" l="1"/>
  <c r="H167" i="17"/>
  <c r="D169" i="17" l="1"/>
  <c r="H168" i="17"/>
  <c r="D170" i="17" l="1"/>
  <c r="H169" i="17"/>
  <c r="D171" i="17" l="1"/>
  <c r="H170" i="17"/>
  <c r="D172" i="17" l="1"/>
  <c r="H171" i="17"/>
  <c r="D173" i="17" l="1"/>
  <c r="H172" i="17"/>
  <c r="D174" i="17" l="1"/>
  <c r="H173" i="17"/>
  <c r="D175" i="17" l="1"/>
  <c r="H174" i="17"/>
  <c r="D176" i="17" l="1"/>
  <c r="H175" i="17"/>
  <c r="D177" i="17" l="1"/>
  <c r="H176" i="17"/>
  <c r="D178" i="17" l="1"/>
  <c r="H177" i="17"/>
  <c r="D179" i="17" l="1"/>
  <c r="H178" i="17"/>
  <c r="D180" i="17" l="1"/>
  <c r="H179" i="17"/>
  <c r="D181" i="17" l="1"/>
  <c r="H180" i="17"/>
  <c r="D182" i="17" l="1"/>
  <c r="H181" i="17"/>
  <c r="D183" i="17" l="1"/>
  <c r="H182" i="17"/>
  <c r="D184" i="17" l="1"/>
  <c r="H183" i="17"/>
  <c r="D185" i="17" l="1"/>
  <c r="H184" i="17"/>
  <c r="D186" i="17" l="1"/>
  <c r="H185" i="17"/>
  <c r="D187" i="17" l="1"/>
  <c r="H186" i="17"/>
  <c r="D188" i="17" l="1"/>
  <c r="H187" i="17"/>
  <c r="D189" i="17" l="1"/>
  <c r="H188" i="17"/>
  <c r="D190" i="17" l="1"/>
  <c r="H189" i="17"/>
  <c r="D191" i="17" l="1"/>
  <c r="H190" i="17"/>
  <c r="D192" i="17" l="1"/>
  <c r="H191" i="17"/>
  <c r="D193" i="17" l="1"/>
  <c r="H192" i="17"/>
  <c r="D194" i="17" l="1"/>
  <c r="H193" i="17"/>
  <c r="D195" i="17" l="1"/>
  <c r="H194" i="17"/>
  <c r="D196" i="17" l="1"/>
  <c r="H195" i="17"/>
  <c r="D197" i="17" l="1"/>
  <c r="H196" i="17"/>
  <c r="D198" i="17" l="1"/>
  <c r="H198" i="17" s="1"/>
  <c r="H197" i="17"/>
</calcChain>
</file>

<file path=xl/sharedStrings.xml><?xml version="1.0" encoding="utf-8"?>
<sst xmlns="http://schemas.openxmlformats.org/spreadsheetml/2006/main" count="32709" uniqueCount="2755">
  <si>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</si>
  <si>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</si>
  <si>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</si>
  <si>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</si>
  <si>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</si>
  <si>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</si>
  <si>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</si>
  <si>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</si>
  <si>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</si>
  <si>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</si>
  <si>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</si>
  <si>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</si>
  <si>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</si>
  <si>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</si>
  <si>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</si>
  <si>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</si>
  <si>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</si>
  <si>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</si>
  <si>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</si>
  <si>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</si>
  <si>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</si>
  <si>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</si>
  <si>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</si>
  <si>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</si>
  <si>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</si>
  <si>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</si>
  <si>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</si>
  <si>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</si>
  <si>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</si>
  <si>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</si>
  <si>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</si>
  <si>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</si>
  <si>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</si>
  <si>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</si>
  <si>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</si>
  <si>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</si>
  <si>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</si>
  <si>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</si>
  <si>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</si>
  <si>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</si>
  <si>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</si>
  <si>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</si>
  <si>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</si>
  <si>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</si>
  <si>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</si>
  <si>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</si>
  <si>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</si>
  <si>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</si>
  <si>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</si>
  <si>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</si>
  <si>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</si>
  <si>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</si>
  <si>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</si>
  <si>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</si>
  <si>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</si>
  <si>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</si>
  <si>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</si>
  <si>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</si>
  <si>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</si>
  <si>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</si>
  <si>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</si>
  <si>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</si>
  <si>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</si>
  <si>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</si>
  <si>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</si>
  <si>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</si>
  <si>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</si>
  <si>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</si>
  <si>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</si>
  <si>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</si>
  <si>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</si>
  <si>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</si>
  <si>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</si>
  <si>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</si>
  <si>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</si>
  <si>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</si>
  <si>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</si>
  <si>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</si>
  <si>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</si>
  <si>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</si>
  <si>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</si>
  <si>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</si>
  <si>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</si>
  <si>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</si>
  <si>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</si>
  <si>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</si>
  <si>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</si>
  <si>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</si>
  <si>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</si>
  <si>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</si>
  <si>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</si>
  <si>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</si>
  <si>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</si>
  <si>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</si>
  <si>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</si>
  <si>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</si>
  <si>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</si>
  <si>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</si>
  <si>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</si>
  <si>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</si>
  <si>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</si>
  <si>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</si>
  <si>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</si>
  <si>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</si>
  <si>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</si>
  <si>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</si>
  <si>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</si>
  <si>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</si>
  <si>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</si>
  <si>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</si>
  <si>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</si>
  <si>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</si>
  <si>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</si>
  <si>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</si>
  <si>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</si>
  <si>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</si>
  <si>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</si>
  <si>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</si>
  <si>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</si>
  <si>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</si>
  <si>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</si>
  <si>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</si>
  <si>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</si>
  <si>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</si>
  <si>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</si>
  <si>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</si>
  <si>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</si>
  <si>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</si>
  <si>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</si>
  <si>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</si>
  <si>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</si>
  <si>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</si>
  <si>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</si>
  <si>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</si>
  <si>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</si>
  <si>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</si>
  <si>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</si>
  <si>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</si>
  <si>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</si>
  <si>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</si>
  <si>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</si>
  <si>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</si>
  <si>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</si>
  <si>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</si>
  <si>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</si>
  <si>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</si>
  <si>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</si>
  <si>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</si>
  <si>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</si>
  <si>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</si>
  <si>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</si>
  <si>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</si>
  <si>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</si>
  <si>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</si>
  <si>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</si>
  <si>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</si>
  <si>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</si>
  <si>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</si>
  <si>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</si>
  <si>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</si>
  <si>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</si>
  <si>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</si>
  <si>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</si>
  <si>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</si>
  <si>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</si>
  <si>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</si>
  <si>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</si>
  <si>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</si>
  <si>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</si>
  <si>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</si>
  <si>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</si>
  <si>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</si>
  <si>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</si>
  <si>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</si>
  <si>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</si>
  <si>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</si>
  <si>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</si>
  <si>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</si>
  <si>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</si>
  <si>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</si>
  <si>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</si>
  <si>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</si>
  <si>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</si>
  <si>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</si>
  <si>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</si>
  <si>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</si>
  <si>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</si>
  <si>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</si>
  <si>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</si>
  <si>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</si>
  <si>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</si>
  <si>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</si>
  <si>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</si>
  <si>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</si>
  <si>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</si>
  <si>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</si>
  <si>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</si>
  <si>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</si>
  <si>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</si>
  <si>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</si>
  <si>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</si>
  <si>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</si>
  <si>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</si>
  <si>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</si>
  <si>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</si>
  <si>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</si>
  <si>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</si>
  <si>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</si>
  <si>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</si>
  <si>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</si>
  <si>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</si>
  <si>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</si>
  <si>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</si>
  <si>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</si>
  <si>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</si>
  <si>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</si>
  <si>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</si>
  <si>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</si>
  <si>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</si>
  <si>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</si>
  <si>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</si>
  <si>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</si>
  <si>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</si>
  <si>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</si>
  <si>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</si>
  <si>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</si>
  <si>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</si>
  <si>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</si>
  <si>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</si>
  <si>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</si>
  <si>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</si>
  <si>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</si>
  <si>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</si>
  <si>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</si>
  <si>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</si>
  <si>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</si>
  <si>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</si>
  <si>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</si>
  <si>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</si>
  <si>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</si>
  <si>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</si>
  <si>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</si>
  <si>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</si>
  <si>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</si>
  <si>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</si>
  <si>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</si>
  <si>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</si>
  <si>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</si>
  <si>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</si>
  <si>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</si>
  <si>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</si>
  <si>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</si>
  <si>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</si>
  <si>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</si>
  <si>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</si>
  <si>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</si>
  <si>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</si>
  <si>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</si>
  <si>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</si>
  <si>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</si>
  <si>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</si>
  <si>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</si>
  <si>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</si>
  <si>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</si>
  <si>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</si>
  <si>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</si>
  <si>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</si>
  <si>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</si>
  <si>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</si>
  <si>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</si>
  <si>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</si>
  <si>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</si>
  <si>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</si>
  <si>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</si>
  <si>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</si>
  <si>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</si>
  <si>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</si>
  <si>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</si>
  <si>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</si>
  <si>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</si>
  <si>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</si>
  <si>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</si>
  <si>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</si>
  <si>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</si>
  <si>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</si>
  <si>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</si>
  <si>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</si>
  <si>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</si>
  <si>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</si>
  <si>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</si>
  <si>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</si>
  <si>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</si>
  <si>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</si>
  <si>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</si>
  <si>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</si>
  <si>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</si>
  <si>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</si>
  <si>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</si>
  <si>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</si>
  <si>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</si>
  <si>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</si>
  <si>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</si>
  <si>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</si>
  <si>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</si>
  <si>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</si>
  <si>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</si>
  <si>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</si>
  <si>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</si>
  <si>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</si>
  <si>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</si>
  <si>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</si>
  <si>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</si>
  <si>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</si>
  <si>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</si>
  <si>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</si>
  <si>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</si>
  <si>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</si>
  <si>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</si>
  <si>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</si>
  <si>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</si>
  <si>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</si>
  <si>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</si>
  <si>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</si>
  <si>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</si>
  <si>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</si>
  <si>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</si>
  <si>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</si>
  <si>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</si>
  <si>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</si>
  <si>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</si>
  <si>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</si>
  <si>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</si>
  <si>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</si>
  <si>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</si>
  <si>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</si>
  <si>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</si>
  <si>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</si>
  <si>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</si>
  <si>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</si>
  <si>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</si>
  <si>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</si>
  <si>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</si>
  <si>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</si>
  <si>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</si>
  <si>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</si>
  <si>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</si>
  <si>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</si>
  <si>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</si>
  <si>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</si>
  <si>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</si>
  <si>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</si>
  <si>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</si>
  <si>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</si>
  <si>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</si>
  <si>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</si>
  <si>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</si>
  <si>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</si>
  <si>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</si>
  <si>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</si>
  <si>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</si>
  <si>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</si>
  <si>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</si>
  <si>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</si>
  <si>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</si>
  <si>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</si>
  <si>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</si>
  <si>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</si>
  <si>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</si>
  <si>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</si>
  <si>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</si>
  <si>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</si>
  <si>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</si>
  <si>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</si>
  <si>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</si>
  <si>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</si>
  <si>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</si>
  <si>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</si>
  <si>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</si>
  <si>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</si>
  <si>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</si>
  <si>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</si>
  <si>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</si>
  <si>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</si>
  <si>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</si>
  <si>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</si>
  <si>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</si>
  <si>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</si>
  <si>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</si>
  <si>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</si>
  <si>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</si>
  <si>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</si>
  <si>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</si>
  <si>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</si>
  <si>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</si>
  <si>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</si>
  <si>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</si>
  <si>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</si>
  <si>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</si>
  <si>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</si>
  <si>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</si>
  <si>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</si>
  <si>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</si>
  <si>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</si>
  <si>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</si>
  <si>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</si>
  <si>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</si>
  <si>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</si>
  <si>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</si>
  <si>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</si>
  <si>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</si>
  <si>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</si>
  <si>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</si>
  <si>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</si>
  <si>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</si>
  <si>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</si>
  <si>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</si>
  <si>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</si>
  <si>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</si>
  <si>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</si>
  <si>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</si>
  <si>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</si>
  <si>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</si>
  <si>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</si>
  <si>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</si>
  <si>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</si>
  <si>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</si>
  <si>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</si>
  <si>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</si>
  <si>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</si>
  <si>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</si>
  <si>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</si>
  <si>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</si>
  <si>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</si>
  <si>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</si>
  <si>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</si>
  <si>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</si>
  <si>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</si>
  <si>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</si>
  <si>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</si>
  <si>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</si>
  <si>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</si>
  <si>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</si>
  <si>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</si>
  <si>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</si>
  <si>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</si>
  <si>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</si>
  <si>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</si>
  <si>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</si>
  <si>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</si>
  <si>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</si>
  <si>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</si>
  <si>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</si>
  <si>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</si>
  <si>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</si>
  <si>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</si>
  <si>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</si>
  <si>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</si>
  <si>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</si>
  <si>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</si>
  <si>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</si>
  <si>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</si>
  <si>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</si>
  <si>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</si>
  <si>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</si>
  <si>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</si>
  <si>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</si>
  <si>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</si>
  <si>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</si>
  <si>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</si>
  <si>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</si>
  <si>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</si>
  <si>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</si>
  <si>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</si>
  <si>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</si>
  <si>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</si>
  <si>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</si>
  <si>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</si>
  <si>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</si>
  <si>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</si>
  <si>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</si>
  <si>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</si>
  <si>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</si>
  <si>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</si>
  <si>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</si>
  <si>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</si>
  <si>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</si>
  <si>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</si>
  <si>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</si>
  <si>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</si>
  <si>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</si>
  <si>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</si>
  <si>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</si>
  <si>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</si>
  <si>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</si>
  <si>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</si>
  <si>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</si>
  <si>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</si>
  <si>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</si>
  <si>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</si>
  <si>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</si>
  <si>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</si>
  <si>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</si>
  <si>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</si>
  <si>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</si>
  <si>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</si>
  <si>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</si>
  <si>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</si>
  <si>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</si>
  <si>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</si>
  <si>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</si>
  <si>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</si>
  <si>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</si>
  <si>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</si>
  <si>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</si>
  <si>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</si>
  <si>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</si>
  <si>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</si>
  <si>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</si>
  <si>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</si>
  <si>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</si>
  <si>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</si>
  <si>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</si>
  <si>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</si>
  <si>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</si>
  <si>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</si>
  <si>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</si>
  <si>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</si>
  <si>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</si>
  <si>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</si>
  <si>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</si>
  <si>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</si>
  <si>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</si>
  <si>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</si>
  <si>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</si>
  <si>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</si>
  <si>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</si>
  <si>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</si>
  <si>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</si>
  <si>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</si>
  <si>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</si>
  <si>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</si>
  <si>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</si>
  <si>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</si>
  <si>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</si>
  <si>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</si>
  <si>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</si>
  <si>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</si>
  <si>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</si>
  <si>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</si>
  <si>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</si>
  <si>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</si>
  <si>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</si>
  <si>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</si>
  <si>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</si>
  <si>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</si>
  <si>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</si>
  <si>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</si>
  <si>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</si>
  <si>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</si>
  <si>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</si>
  <si>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</si>
  <si>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</si>
  <si>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</si>
  <si>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</si>
  <si>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</si>
  <si>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</si>
  <si>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</si>
  <si>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</si>
  <si>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</si>
  <si>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</si>
  <si>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</si>
  <si>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</si>
  <si>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</si>
  <si>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</si>
  <si>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</si>
  <si>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</si>
  <si>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</si>
  <si>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</si>
  <si>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</si>
  <si>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</si>
  <si>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</si>
  <si>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</si>
  <si>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</si>
  <si>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</si>
  <si>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</si>
  <si>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</si>
  <si>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</si>
  <si>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</si>
  <si>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</si>
  <si>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</si>
  <si>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</si>
  <si>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</si>
  <si>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</si>
  <si>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</si>
  <si>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</si>
  <si>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</si>
  <si>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</si>
  <si>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</si>
  <si>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</si>
  <si>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</si>
  <si>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</si>
  <si>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</si>
  <si>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</si>
  <si>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</si>
  <si>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</si>
  <si>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</si>
  <si>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</si>
  <si>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</si>
  <si>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</si>
  <si>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</si>
  <si>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</si>
  <si>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</si>
  <si>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</si>
  <si>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</si>
  <si>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</si>
  <si>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</si>
  <si>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</si>
  <si>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</si>
  <si>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</si>
  <si>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</si>
  <si>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</si>
  <si>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</si>
  <si>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</si>
  <si>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</si>
  <si>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</si>
  <si>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</si>
  <si>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</si>
  <si>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</si>
  <si>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</si>
  <si>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</si>
  <si>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</si>
  <si>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</si>
  <si>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</si>
  <si>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</si>
  <si>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</si>
  <si>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</si>
  <si>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</si>
  <si>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</si>
  <si>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</si>
  <si>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</si>
  <si>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</si>
  <si>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</si>
  <si>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</si>
  <si>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</si>
  <si>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</si>
  <si>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</si>
  <si>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</si>
  <si>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</si>
  <si>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</si>
  <si>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</si>
  <si>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</si>
  <si>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</si>
  <si>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</si>
  <si>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</si>
  <si>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</si>
  <si>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</si>
  <si>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</si>
  <si>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</si>
  <si>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</si>
  <si>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</si>
  <si>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</si>
  <si>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</si>
  <si>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</si>
  <si>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</si>
  <si>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</si>
  <si>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</si>
  <si>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</si>
  <si>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</si>
  <si>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</si>
  <si>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</si>
  <si>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</si>
  <si>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</si>
  <si>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</si>
  <si>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</si>
  <si>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</si>
  <si>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</si>
  <si>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</si>
  <si>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</si>
  <si>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</si>
  <si>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</si>
  <si>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</si>
  <si>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</si>
  <si>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</si>
  <si>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</si>
  <si>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</si>
  <si>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</si>
  <si>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</si>
  <si>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</si>
  <si>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</si>
  <si>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</si>
  <si>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</si>
  <si>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</si>
  <si>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</si>
  <si>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</si>
  <si>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</si>
  <si>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</si>
  <si>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</si>
  <si>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</si>
  <si>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</si>
  <si>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</si>
  <si>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</si>
  <si>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</si>
  <si>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</si>
  <si>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</si>
  <si>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</si>
  <si>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</si>
  <si>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</si>
  <si>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</si>
  <si>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</si>
  <si>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</si>
  <si>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</si>
  <si>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</si>
  <si>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</si>
  <si>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</si>
  <si>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</si>
  <si>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</si>
  <si>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</si>
  <si>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</si>
  <si>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</si>
  <si>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</si>
  <si>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</si>
  <si>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</si>
  <si>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</si>
  <si>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</si>
  <si>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</si>
  <si>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</si>
  <si>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</si>
  <si>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</si>
  <si>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</si>
  <si>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</si>
  <si>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</si>
  <si>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</si>
  <si>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</si>
  <si>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</si>
  <si>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</si>
  <si>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</si>
  <si>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</si>
  <si>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</si>
  <si>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</si>
  <si>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</si>
  <si>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</si>
  <si>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</si>
  <si>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</si>
  <si>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</si>
  <si>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</si>
  <si>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</si>
  <si>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</si>
  <si>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</si>
  <si>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</si>
  <si>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</si>
  <si>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</si>
  <si>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</si>
  <si>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</si>
  <si>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</si>
  <si>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</si>
  <si>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</si>
  <si>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</si>
  <si>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</si>
  <si>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</si>
  <si>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</si>
  <si>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</si>
  <si>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</si>
  <si>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</si>
  <si>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</si>
  <si>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</si>
  <si>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</si>
  <si>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</si>
  <si>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</si>
  <si>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</si>
  <si>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</si>
  <si>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</si>
  <si>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</si>
  <si>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</si>
  <si>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</si>
  <si>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</si>
  <si>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</si>
  <si>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</si>
  <si>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</si>
  <si>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</si>
  <si>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</si>
  <si>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</si>
  <si>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</si>
  <si>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</si>
  <si>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</si>
  <si>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</si>
  <si>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</si>
  <si>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</si>
  <si>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</si>
  <si>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</si>
  <si>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</si>
  <si>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</si>
  <si>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</si>
  <si>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</si>
  <si>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</si>
  <si>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</si>
  <si>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</si>
  <si>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</si>
  <si>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</si>
  <si>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</si>
  <si>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</si>
  <si>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</si>
  <si>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</si>
  <si>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</si>
  <si>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</si>
  <si>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</si>
  <si>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</si>
  <si>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</si>
  <si>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</si>
  <si>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</si>
  <si>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</si>
  <si>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</si>
  <si>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</si>
  <si>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</si>
  <si>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</si>
  <si>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</si>
  <si>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</si>
  <si>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</si>
  <si>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</si>
  <si>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</si>
  <si>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</si>
  <si>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</si>
  <si>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</si>
  <si>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</si>
  <si>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</si>
  <si>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</si>
  <si>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</si>
  <si>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</si>
  <si>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</si>
  <si>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</si>
  <si>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</si>
  <si>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</si>
  <si>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</si>
  <si>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</si>
  <si>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</si>
  <si>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</si>
  <si>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</si>
  <si>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</si>
  <si>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</si>
  <si>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</si>
  <si>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</si>
  <si>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</si>
  <si>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</si>
  <si>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</si>
  <si>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</si>
  <si>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</si>
  <si>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</si>
  <si>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</si>
  <si>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</si>
  <si>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</si>
  <si>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</si>
  <si>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</si>
  <si>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</si>
  <si>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</si>
  <si>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</si>
  <si>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</si>
  <si>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</si>
  <si>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</si>
  <si>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</si>
  <si>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</si>
  <si>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</si>
  <si>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</si>
  <si>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</si>
  <si>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</si>
  <si>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</si>
  <si>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</si>
  <si>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</si>
  <si>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</si>
  <si>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</si>
  <si>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</si>
  <si>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</si>
  <si>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</si>
  <si>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</si>
  <si>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</si>
  <si>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</si>
  <si>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</si>
  <si>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</si>
  <si>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</si>
  <si>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</si>
  <si>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</si>
  <si>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</si>
  <si>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</si>
  <si>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</si>
  <si>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</si>
  <si>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</si>
  <si>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</si>
  <si>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</si>
  <si>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</si>
  <si>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</si>
  <si>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</si>
  <si>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</si>
  <si>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</si>
  <si>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</si>
  <si>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</si>
  <si>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</si>
  <si>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</si>
  <si>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</si>
  <si>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</si>
  <si>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</si>
  <si>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</si>
  <si>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</si>
  <si>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</si>
  <si>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</si>
  <si>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</si>
  <si>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</si>
  <si>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</si>
  <si>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</si>
  <si>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</si>
  <si>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</si>
  <si>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</si>
  <si>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</si>
  <si>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</si>
  <si>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</si>
  <si>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</si>
  <si>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</si>
  <si>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</si>
  <si>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</si>
  <si>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</si>
  <si>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</si>
  <si>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</si>
  <si>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</si>
  <si>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</si>
  <si>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</si>
  <si>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</si>
  <si>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</si>
  <si>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</si>
  <si>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</si>
  <si>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</si>
  <si>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</si>
  <si>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</si>
  <si>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</si>
  <si>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</si>
  <si>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</si>
  <si>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</si>
  <si>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</si>
  <si>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</si>
  <si>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</si>
  <si>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</si>
  <si>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</si>
  <si>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</si>
  <si>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</si>
  <si>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</si>
  <si>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</si>
  <si>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</si>
  <si>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</si>
  <si>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</si>
  <si>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</si>
  <si>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</si>
  <si>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</si>
  <si>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</si>
  <si>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</si>
  <si>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</si>
  <si>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</si>
  <si>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</si>
  <si>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</si>
  <si>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</si>
  <si>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</si>
  <si>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</si>
  <si>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</si>
  <si>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</si>
  <si>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</si>
  <si>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</si>
  <si>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</si>
  <si>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</si>
  <si>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</si>
  <si>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</si>
  <si>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</si>
  <si>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</si>
  <si>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</si>
  <si>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</si>
  <si>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</si>
  <si>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</si>
  <si>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</si>
  <si>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</si>
  <si>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</si>
  <si>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</si>
  <si>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</si>
  <si>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</si>
  <si>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</si>
  <si>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</si>
  <si>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</si>
  <si>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</si>
  <si>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</si>
  <si>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</si>
  <si>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</si>
  <si>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</si>
  <si>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</si>
  <si>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</si>
  <si>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</si>
  <si>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</si>
  <si>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</si>
  <si>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</si>
  <si>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</si>
  <si>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</si>
  <si>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</si>
  <si>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</si>
  <si>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</si>
  <si>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</si>
  <si>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</si>
  <si>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</si>
  <si>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</si>
  <si>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</si>
  <si>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</si>
  <si>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</si>
  <si>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</si>
  <si>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</si>
  <si>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</si>
  <si>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</si>
  <si>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</si>
  <si>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</si>
  <si>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</si>
  <si>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</si>
  <si>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</si>
  <si>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</si>
  <si>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</si>
  <si>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</si>
  <si>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</si>
  <si>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</si>
  <si>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</si>
  <si>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</si>
  <si>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</si>
  <si>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</si>
  <si>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</si>
  <si>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</si>
  <si>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</si>
  <si>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</si>
  <si>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</si>
  <si>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</si>
  <si>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</si>
  <si>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</si>
  <si>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</si>
  <si>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</si>
  <si>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</si>
  <si>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</si>
  <si>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</si>
  <si>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</si>
  <si>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</si>
  <si>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</si>
  <si>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</si>
  <si>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</si>
  <si>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</si>
  <si>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</si>
  <si>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</si>
  <si>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</si>
  <si>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</si>
  <si>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</si>
  <si>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</si>
  <si>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</si>
  <si>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</si>
  <si>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</si>
  <si>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</si>
  <si>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</si>
  <si>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</si>
  <si>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</si>
  <si>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</si>
  <si>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</si>
  <si>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</si>
  <si>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</si>
  <si>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</si>
  <si>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</si>
  <si>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</si>
  <si>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</si>
  <si>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</si>
  <si>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</si>
  <si>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</si>
  <si>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</si>
  <si>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</si>
  <si>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</si>
  <si>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</si>
  <si>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</si>
  <si>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</si>
  <si>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</si>
  <si>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</si>
  <si>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</si>
  <si>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</si>
  <si>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</si>
  <si>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</si>
  <si>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</si>
  <si>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</si>
  <si>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</si>
  <si>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</si>
  <si>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</si>
  <si>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</si>
  <si>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</si>
  <si>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</si>
  <si>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</si>
  <si>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</si>
  <si>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</si>
  <si>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</si>
  <si>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</si>
  <si>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</si>
  <si>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</si>
  <si>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</si>
  <si>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</si>
  <si>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</si>
  <si>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</si>
  <si>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</si>
  <si>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</si>
  <si>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</si>
  <si>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</si>
  <si>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</si>
  <si>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</si>
  <si>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</si>
  <si>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</si>
  <si>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</si>
  <si>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</si>
  <si>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</si>
  <si>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</si>
  <si>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</si>
  <si>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</si>
  <si>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</si>
  <si>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</si>
  <si>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</si>
  <si>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</si>
  <si>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</si>
  <si>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</si>
  <si>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</si>
  <si>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</si>
  <si>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</si>
  <si>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</si>
  <si>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</si>
  <si>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</si>
  <si>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</si>
  <si>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</si>
  <si>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</si>
  <si>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</si>
  <si>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</si>
  <si>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</si>
  <si>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</si>
  <si>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</si>
  <si>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</si>
  <si>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</si>
  <si>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</si>
  <si>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</si>
  <si>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</si>
  <si>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</si>
  <si>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</si>
  <si>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</si>
  <si>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</si>
  <si>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</si>
  <si>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</si>
  <si>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</si>
  <si>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</si>
  <si>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</si>
  <si>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</si>
  <si>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</si>
  <si>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</si>
  <si>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</si>
  <si>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</si>
  <si>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</si>
  <si>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</si>
  <si>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</si>
  <si>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</si>
  <si>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</si>
  <si>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</si>
  <si>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</si>
  <si>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</si>
  <si>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</si>
  <si>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</si>
  <si>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</si>
  <si>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</si>
  <si>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</si>
  <si>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</si>
  <si>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</si>
  <si>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</si>
  <si>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</si>
  <si>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</si>
  <si>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</si>
  <si>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</si>
  <si>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</si>
  <si>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</si>
  <si>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</si>
  <si>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</si>
  <si>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</si>
  <si>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</si>
  <si>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</si>
  <si>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</si>
  <si>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</si>
  <si>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</si>
  <si>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</si>
  <si>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</si>
  <si>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</si>
  <si>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</si>
  <si>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</si>
  <si>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</si>
  <si>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</si>
  <si>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</si>
  <si>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</si>
  <si>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</si>
  <si>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</si>
  <si>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</si>
  <si>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</si>
  <si>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</si>
  <si>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</si>
  <si>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</si>
  <si>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</si>
  <si>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</si>
  <si>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</si>
  <si>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</si>
  <si>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</si>
  <si>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</si>
  <si>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</si>
  <si>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</si>
  <si>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</si>
  <si>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</si>
  <si>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</si>
  <si>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</si>
  <si>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</si>
  <si>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</si>
  <si>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</si>
  <si>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</si>
  <si>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</si>
  <si>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</si>
  <si>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</si>
  <si>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</si>
  <si>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</si>
  <si>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</si>
  <si>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</si>
  <si>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</si>
  <si>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</si>
  <si>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</si>
  <si>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</si>
  <si>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</si>
  <si>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</si>
  <si>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</si>
  <si>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</si>
  <si>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</si>
  <si>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</si>
  <si>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</si>
  <si>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</si>
  <si>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</si>
  <si>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</si>
  <si>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</si>
  <si>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</si>
  <si>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</si>
  <si>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</si>
  <si>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</si>
  <si>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</si>
  <si>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</si>
  <si>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</si>
  <si>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</si>
  <si>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</si>
  <si>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</si>
  <si>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</si>
  <si>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</si>
  <si>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</si>
  <si>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</si>
  <si>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</si>
  <si>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</si>
  <si>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</si>
  <si>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</si>
  <si>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</si>
  <si>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</si>
  <si>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</si>
  <si>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</si>
  <si>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</si>
  <si>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</si>
  <si>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</si>
  <si>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</si>
  <si>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</si>
  <si>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</si>
  <si>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</si>
  <si>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</si>
  <si>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</si>
  <si>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</si>
  <si>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</si>
  <si>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</si>
  <si>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</si>
  <si>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</si>
  <si>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</si>
  <si>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</si>
  <si>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</si>
  <si>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</si>
  <si>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</si>
  <si>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</si>
  <si>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</si>
  <si>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</si>
  <si>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</si>
  <si>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</si>
  <si>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</si>
  <si>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</si>
  <si>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</si>
  <si>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</si>
  <si>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</si>
  <si>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</si>
  <si>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</si>
  <si>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</si>
  <si>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</si>
  <si>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</si>
  <si>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</si>
  <si>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</si>
  <si>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</si>
  <si>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</si>
  <si>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</si>
  <si>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</si>
  <si>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</si>
  <si>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</si>
  <si>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</si>
  <si>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</si>
  <si>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</si>
  <si>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</si>
  <si>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</si>
  <si>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</si>
  <si>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</si>
  <si>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</si>
  <si>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</si>
  <si>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</si>
  <si>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</si>
  <si>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</si>
  <si>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</si>
  <si>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</si>
  <si>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</si>
  <si>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</si>
  <si>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</si>
  <si>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</si>
  <si>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</si>
  <si>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</si>
  <si>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</si>
  <si>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</si>
  <si>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</si>
  <si>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</si>
  <si>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</si>
  <si>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</si>
  <si>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</si>
  <si>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</si>
  <si>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</si>
  <si>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</si>
  <si>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</si>
  <si>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</si>
  <si>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</si>
  <si>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</si>
  <si>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</si>
  <si>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</si>
  <si>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</si>
  <si>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</si>
  <si>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</si>
  <si>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</si>
  <si>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</si>
  <si>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</si>
  <si>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</si>
  <si>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</si>
  <si>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</si>
  <si>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</si>
  <si>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</si>
  <si>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</si>
  <si>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</si>
  <si>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</si>
  <si>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</si>
  <si>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</si>
  <si>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</si>
  <si>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</si>
  <si>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</si>
  <si>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</si>
  <si>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</si>
  <si>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</si>
  <si>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</si>
  <si>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</si>
  <si>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</si>
  <si>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</si>
  <si>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</si>
  <si>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</si>
  <si>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</si>
  <si>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</si>
  <si>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</si>
  <si>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</si>
  <si>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</si>
  <si>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</si>
  <si>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</si>
  <si>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</si>
  <si>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</si>
  <si>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</si>
  <si>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</si>
  <si>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</si>
  <si>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</si>
  <si>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</si>
  <si>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</si>
  <si>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</si>
  <si>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</si>
  <si>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</si>
  <si>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</si>
  <si>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</si>
  <si>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</si>
  <si>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</si>
  <si>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</si>
  <si>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</si>
  <si>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</si>
  <si>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</si>
  <si>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</si>
  <si>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</si>
  <si>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</si>
  <si>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</si>
  <si>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</si>
  <si>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</si>
  <si>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</si>
  <si>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</si>
  <si>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</si>
  <si>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</si>
  <si>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</si>
  <si>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</si>
  <si>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</si>
  <si>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</si>
  <si>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</si>
  <si>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</si>
  <si>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</si>
  <si>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</si>
  <si>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</si>
  <si>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</si>
  <si>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</si>
  <si>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</si>
  <si>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</si>
  <si>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</si>
  <si>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</si>
  <si>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</si>
  <si>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</si>
  <si>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</si>
  <si>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</si>
  <si>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</si>
  <si>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</si>
  <si>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</si>
  <si>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</si>
  <si>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</si>
  <si>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</si>
  <si>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</si>
  <si>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</si>
  <si>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</si>
  <si>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</si>
  <si>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</si>
  <si>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</si>
  <si>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</si>
  <si>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</si>
  <si>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</si>
  <si>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</si>
  <si>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</si>
  <si>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</si>
  <si>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</si>
  <si>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</si>
  <si>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</si>
  <si>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</si>
  <si>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</si>
  <si>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</si>
  <si>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</si>
  <si>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</si>
  <si>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</si>
  <si>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</si>
  <si>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</si>
  <si>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</si>
  <si>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</si>
  <si>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</si>
  <si>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</si>
  <si>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</si>
  <si>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</si>
  <si>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</si>
  <si>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</si>
  <si>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</si>
  <si>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</si>
  <si>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</si>
  <si>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</si>
  <si>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</si>
  <si>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</si>
  <si>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</si>
  <si>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</si>
  <si>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</si>
  <si>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</si>
  <si>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</si>
  <si>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</si>
  <si>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</si>
  <si>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</si>
  <si>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</si>
  <si>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</si>
  <si>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</si>
  <si>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</si>
  <si>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</si>
  <si>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</si>
  <si>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</si>
  <si>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</si>
  <si>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</si>
  <si>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</si>
  <si>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</si>
  <si>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</si>
  <si>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</si>
  <si>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</si>
  <si>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</si>
  <si>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</si>
  <si>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</si>
  <si>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</si>
  <si>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</si>
  <si>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</si>
  <si>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</si>
  <si>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</si>
  <si>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</si>
  <si>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</si>
  <si>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</si>
  <si>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</si>
  <si>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</si>
  <si>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</si>
  <si>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</si>
  <si>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</si>
  <si>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</si>
  <si>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</si>
  <si>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</si>
  <si>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</si>
  <si>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</si>
  <si>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</si>
  <si>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</si>
  <si>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</si>
  <si>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</si>
  <si>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</si>
  <si>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</si>
  <si>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</si>
  <si>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</si>
  <si>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</si>
  <si>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</si>
  <si>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</si>
  <si>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</si>
  <si>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</si>
  <si>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</si>
  <si>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</si>
  <si>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</si>
  <si>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</si>
  <si>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</si>
  <si>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</si>
  <si>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</si>
  <si>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</si>
  <si>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</si>
  <si>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</si>
  <si>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</si>
  <si>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</si>
  <si>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</si>
  <si>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</si>
  <si>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</si>
  <si>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</si>
  <si>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</si>
  <si>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</si>
  <si>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</si>
  <si>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</si>
  <si>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</si>
  <si>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</si>
  <si>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</si>
  <si>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</si>
  <si>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</si>
  <si>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</si>
  <si>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</si>
  <si>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</si>
  <si>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</si>
  <si>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</si>
  <si>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</si>
  <si>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</si>
  <si>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</si>
  <si>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</si>
  <si>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</si>
  <si>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</si>
  <si>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</si>
  <si>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</si>
  <si>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</si>
  <si>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</si>
  <si>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</si>
  <si>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</si>
  <si>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</si>
  <si>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</si>
  <si>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</si>
  <si>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</si>
  <si>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</si>
  <si>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</si>
  <si>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</si>
  <si>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</si>
  <si>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</si>
  <si>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</si>
  <si>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</si>
  <si>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</si>
  <si>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</si>
  <si>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</si>
  <si>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</si>
  <si>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</si>
  <si>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</si>
  <si>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</si>
  <si>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</si>
  <si>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</si>
  <si>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</si>
  <si>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</si>
  <si>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</si>
  <si>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</si>
  <si>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</si>
  <si>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</si>
  <si>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</si>
  <si>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</si>
  <si>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</si>
  <si>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</si>
  <si>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</si>
  <si>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</si>
  <si>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</si>
  <si>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</si>
  <si>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</si>
  <si>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</si>
  <si>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</si>
  <si>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</si>
  <si>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</si>
  <si>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</si>
  <si>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</si>
  <si>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</si>
  <si>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</si>
  <si>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</si>
  <si>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</si>
  <si>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</si>
  <si>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</si>
  <si>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</si>
  <si>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</si>
  <si>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</si>
  <si>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</si>
  <si>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</si>
  <si>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</si>
  <si>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</si>
  <si>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</si>
  <si>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</si>
  <si>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</si>
  <si>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</si>
  <si>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</si>
  <si>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</si>
  <si>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</si>
  <si>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</si>
  <si>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</si>
  <si>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</si>
  <si>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</si>
  <si>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</si>
  <si>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</si>
  <si>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</si>
  <si>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</si>
  <si>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</si>
  <si>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</si>
  <si>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</si>
  <si>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</si>
  <si>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</si>
  <si>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</si>
  <si>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</si>
  <si>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</si>
  <si>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</si>
  <si>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</si>
  <si>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</si>
  <si>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</si>
  <si>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</si>
  <si>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</si>
  <si>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</si>
  <si>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</si>
  <si>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</si>
  <si>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</si>
  <si>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</si>
  <si>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</si>
  <si>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</si>
  <si>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</si>
  <si>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</si>
  <si>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</si>
  <si>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</si>
  <si>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</si>
  <si>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</si>
  <si>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</si>
  <si>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</si>
  <si>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</si>
  <si>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</si>
  <si>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</si>
  <si>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</si>
  <si>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</si>
  <si>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</si>
  <si>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</si>
  <si>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</si>
  <si>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</si>
  <si>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</si>
  <si>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</si>
  <si>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</si>
  <si>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</si>
  <si>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</si>
  <si>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</si>
  <si>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</si>
  <si>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</si>
  <si>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</si>
  <si>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</si>
  <si>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</si>
  <si>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</si>
  <si>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</si>
  <si>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</si>
  <si>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</si>
  <si>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</si>
  <si>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</si>
  <si>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</si>
  <si>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</si>
  <si>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</si>
  <si>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</si>
  <si>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</si>
  <si>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</si>
  <si>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</si>
  <si>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</si>
  <si>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</si>
  <si>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</si>
  <si>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</si>
  <si>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</si>
  <si>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</si>
  <si>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</si>
  <si>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</si>
  <si>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</si>
  <si>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</si>
  <si>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</si>
  <si>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</si>
  <si>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</si>
  <si>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</si>
  <si>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</si>
  <si>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</si>
  <si>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</si>
  <si>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</si>
  <si>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</si>
  <si>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</si>
  <si>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</si>
  <si>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</si>
  <si>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</si>
  <si>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</si>
  <si>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</si>
  <si>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</si>
  <si>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</si>
  <si>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</si>
  <si>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</si>
  <si>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</si>
  <si>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</si>
  <si>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</si>
  <si>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</si>
  <si>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</si>
  <si>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</si>
  <si>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</si>
  <si>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</si>
  <si>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</si>
  <si>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</si>
  <si>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</si>
  <si>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</si>
  <si>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</si>
  <si>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</si>
  <si>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</si>
  <si>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</si>
  <si>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</si>
  <si>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</si>
  <si>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</si>
  <si>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</si>
  <si>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</si>
  <si>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</si>
  <si>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</si>
  <si>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</si>
  <si>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</si>
  <si>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</si>
  <si>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</si>
  <si>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</si>
  <si>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</si>
  <si>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</si>
  <si>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</si>
  <si>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</si>
  <si>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</si>
  <si>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</si>
  <si>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</si>
  <si>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</si>
  <si>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</si>
  <si>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</si>
  <si>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</si>
  <si>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</si>
  <si>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</si>
  <si>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</si>
  <si>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</si>
  <si>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</si>
  <si>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</si>
  <si>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</si>
  <si>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</si>
  <si>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</si>
  <si>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</si>
  <si>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</si>
  <si>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</si>
  <si>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</si>
  <si>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</si>
  <si>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</si>
  <si>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</si>
  <si>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</si>
  <si>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</si>
  <si>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</si>
  <si>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</si>
  <si>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</si>
  <si>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</si>
  <si>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</si>
  <si>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</si>
  <si>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</si>
  <si>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</si>
  <si>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</si>
  <si>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</si>
  <si>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</si>
  <si>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</si>
  <si>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</si>
  <si>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</si>
  <si>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</si>
  <si>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</si>
  <si>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</si>
  <si>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</si>
  <si>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</si>
  <si>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</si>
  <si>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</si>
  <si>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</si>
  <si>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</si>
  <si>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</si>
  <si>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</si>
  <si>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</si>
  <si>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</si>
  <si>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</si>
  <si>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</si>
  <si>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</si>
  <si>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</si>
  <si>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</si>
  <si>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</si>
  <si>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</si>
  <si>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</si>
  <si>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</si>
  <si>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</si>
  <si>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</si>
  <si>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</si>
  <si>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</si>
  <si>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</si>
  <si>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</si>
  <si>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</si>
  <si>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</si>
  <si>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</si>
  <si>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</si>
  <si>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</si>
  <si>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</si>
  <si>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</si>
  <si>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</si>
  <si>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</si>
  <si>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</si>
  <si>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</si>
  <si>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</si>
  <si>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</si>
  <si>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</si>
  <si>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</si>
  <si>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</si>
  <si>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</si>
  <si>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</si>
  <si>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</si>
  <si>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</si>
  <si>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</si>
  <si>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</si>
  <si>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</si>
  <si>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</si>
  <si>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</si>
  <si>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</si>
  <si>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</si>
  <si>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</si>
  <si>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</si>
  <si>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</si>
  <si>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</si>
  <si>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</si>
  <si>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</si>
  <si>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</si>
  <si>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</si>
  <si>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</si>
  <si>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</si>
  <si>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</si>
  <si>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</si>
  <si>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</si>
  <si>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</si>
  <si>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</si>
  <si>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</si>
  <si>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</si>
  <si>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</si>
  <si>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</si>
  <si>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</si>
  <si>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</si>
  <si>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</si>
  <si>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</si>
  <si>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</si>
  <si>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</si>
  <si>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</si>
  <si>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</si>
  <si>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</si>
  <si>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</si>
  <si>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</si>
  <si>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</si>
  <si>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</si>
  <si>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</si>
  <si>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</si>
  <si>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</si>
  <si>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</si>
  <si>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</si>
  <si>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</si>
  <si>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</si>
  <si>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</si>
  <si>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</si>
  <si>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</si>
  <si>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</si>
  <si>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</si>
  <si>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</si>
  <si>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</si>
  <si>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</si>
  <si>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</si>
  <si>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</si>
  <si>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</si>
  <si>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</si>
  <si>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</si>
  <si>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</si>
  <si>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</si>
  <si>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</si>
  <si>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</si>
  <si>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</si>
  <si>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</si>
  <si>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</si>
  <si>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</si>
  <si>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</si>
  <si>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</si>
  <si>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</si>
  <si>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</si>
  <si>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</si>
  <si>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</si>
  <si>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</si>
  <si>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</si>
  <si>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</si>
  <si>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</si>
  <si>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</si>
  <si>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</si>
  <si>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</si>
  <si>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</si>
  <si>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</si>
  <si>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</si>
  <si>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</si>
  <si>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</si>
  <si>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</si>
  <si>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</si>
  <si>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</si>
  <si>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</si>
  <si>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</si>
  <si>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</si>
  <si>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</si>
  <si>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</si>
  <si>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</si>
  <si>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</si>
  <si>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</si>
  <si>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</si>
  <si>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</si>
  <si>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</si>
  <si>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</si>
  <si>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</si>
  <si>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</si>
  <si>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</si>
  <si>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</si>
  <si>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</si>
  <si>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</si>
  <si>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</si>
  <si>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</si>
  <si>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</si>
  <si>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</si>
  <si>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</si>
  <si>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</si>
  <si>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</si>
  <si>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</si>
  <si>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</si>
  <si>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</si>
  <si>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</si>
  <si>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</si>
  <si>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</si>
  <si>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</si>
  <si>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</si>
  <si>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</si>
  <si>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</si>
  <si>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</si>
  <si>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</si>
  <si>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</si>
  <si>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</si>
  <si>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</si>
  <si>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</si>
  <si>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</si>
  <si>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</si>
  <si>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</si>
  <si>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</si>
  <si>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</si>
  <si>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</si>
  <si>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</si>
  <si>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</si>
  <si>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</si>
  <si>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</si>
  <si>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</si>
  <si>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</si>
  <si>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</si>
  <si>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</si>
  <si>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</si>
  <si>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</si>
  <si>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</si>
  <si>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</si>
  <si>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Time2</t>
  </si>
  <si>
    <t>Price2</t>
  </si>
  <si>
    <t>only 1 occurrence of 6 streaks</t>
  </si>
  <si>
    <t>1-2 instances are tollerable</t>
  </si>
  <si>
    <t>adjust if there are 3 occurences</t>
  </si>
  <si>
    <t>05</t>
  </si>
  <si>
    <t>Details for Sum of Profit - comment: strategy_11_demo, opening_hours_manila: 00 (+)</t>
  </si>
  <si>
    <t>2025.09.22 01:05:00</t>
  </si>
  <si>
    <t>2025.09.22 01:05:12</t>
  </si>
  <si>
    <t>2025.09.22 01:06:21</t>
  </si>
  <si>
    <t>2025.09.22 01:06:23</t>
  </si>
  <si>
    <t>2025.09.22 01:05:11</t>
  </si>
  <si>
    <t>2025.09.22 01:05:36</t>
  </si>
  <si>
    <t>2025.09.22 01:06:20</t>
  </si>
  <si>
    <t>2025.09.22 01:06:31</t>
  </si>
  <si>
    <t>2025.09.22 01:06:44</t>
  </si>
  <si>
    <t>2025.09.22 01:06:32</t>
  </si>
  <si>
    <t>2025.09.22 01:11:53</t>
  </si>
  <si>
    <t>2025.09.22 01:24:04</t>
  </si>
  <si>
    <t>2025.09.22 01:24:16</t>
  </si>
  <si>
    <t>2025.09.22 01:27:18</t>
  </si>
  <si>
    <t>2025.09.22 01:30:00</t>
  </si>
  <si>
    <t>2025.09.22 01:24:10</t>
  </si>
  <si>
    <t>2025.09.22 01:24:01</t>
  </si>
  <si>
    <t>2025.09.22 01:24:12</t>
  </si>
  <si>
    <t>2025.09.22 01:24:22</t>
  </si>
  <si>
    <t>2025.09.22 01:23:22</t>
  </si>
  <si>
    <t>2025.09.22 01:40:22</t>
  </si>
  <si>
    <t>2025.09.22 01:55:57</t>
  </si>
  <si>
    <t>2025.09.22 02:08:30</t>
  </si>
  <si>
    <t>2025.09.22 02:03:42</t>
  </si>
  <si>
    <t>2025.09.22 01:57:32</t>
  </si>
  <si>
    <t>2025.09.22 01:40:39</t>
  </si>
  <si>
    <t>2025.09.22 02:08:34</t>
  </si>
  <si>
    <t>2025.09.22 02:03:41</t>
  </si>
  <si>
    <t>2025.09.22 02:12:20</t>
  </si>
  <si>
    <t>2025.09.22 02:10:36</t>
  </si>
  <si>
    <t>2025.09.22 02:14:06</t>
  </si>
  <si>
    <t>2025.09.22 02:10:37</t>
  </si>
  <si>
    <t>2025.09.22 02:22:07</t>
  </si>
  <si>
    <t>2025.09.22 02:22:37</t>
  </si>
  <si>
    <t>2025.09.22 02:19:40</t>
  </si>
  <si>
    <t>2025.09.22 02:21:46</t>
  </si>
  <si>
    <t>2025.09.22 02:22:18</t>
  </si>
  <si>
    <t>2025.09.22 02:24:33</t>
  </si>
  <si>
    <t>2025.09.22 02:33:17</t>
  </si>
  <si>
    <t>2025.09.22 02:32:37</t>
  </si>
  <si>
    <t>[tp 3685.71]</t>
  </si>
  <si>
    <t>[tp 3686.80]</t>
  </si>
  <si>
    <t>[tp 3687.27]</t>
  </si>
  <si>
    <t>[tp 3686.47]</t>
  </si>
  <si>
    <t>[tp 3685.77]</t>
  </si>
  <si>
    <t>[tp 3687.77]</t>
  </si>
  <si>
    <t>[tp 3686.09]</t>
  </si>
  <si>
    <t>[sl 3687.25]</t>
  </si>
  <si>
    <t>[sl 3687.22]</t>
  </si>
  <si>
    <t>[sl 3687.21]</t>
  </si>
  <si>
    <t>[sl 3686.53]</t>
  </si>
  <si>
    <t>[sl 3686.23]</t>
  </si>
  <si>
    <t>[sl 3685.80]</t>
  </si>
  <si>
    <t>[sl 3685.39]</t>
  </si>
  <si>
    <t>[sl 3684.58]</t>
  </si>
  <si>
    <t>[sl 3684.51]</t>
  </si>
  <si>
    <t>[sl 3684.26]</t>
  </si>
  <si>
    <t>[sl 3683.76]</t>
  </si>
  <si>
    <t>[sl 3687.66]</t>
  </si>
  <si>
    <t>[tp 3688.86]</t>
  </si>
  <si>
    <t>[tp 3689.56]</t>
  </si>
  <si>
    <t>[tp 3689.61]</t>
  </si>
  <si>
    <t>[tp 3690.24]</t>
  </si>
  <si>
    <t>[tp 3690.36]</t>
  </si>
  <si>
    <t>[tp 3690.78]</t>
  </si>
  <si>
    <t>[tp 3690.86]</t>
  </si>
  <si>
    <t>[sl 3691.19]</t>
  </si>
  <si>
    <t>[sl 3691.16]</t>
  </si>
  <si>
    <t>[sl 3691.17]</t>
  </si>
  <si>
    <t>[sl 3689.61]</t>
  </si>
  <si>
    <t>[sl 3689.33]</t>
  </si>
  <si>
    <t>[sl 3688.44]</t>
  </si>
  <si>
    <t>[sl 3688.33]</t>
  </si>
  <si>
    <t>[sl 3688.29]</t>
  </si>
  <si>
    <t>strategy_23_demo</t>
  </si>
  <si>
    <t>strategy_24_demo</t>
  </si>
  <si>
    <t>[sl 3687.83]</t>
  </si>
  <si>
    <t>[tp 3687.46]</t>
  </si>
  <si>
    <t>[sl 3687.19]</t>
  </si>
  <si>
    <t>[sl 3687.17]</t>
  </si>
  <si>
    <t>[sl 3687.12]</t>
  </si>
  <si>
    <t>[sl 3687.07]</t>
  </si>
  <si>
    <t>[sl 3686.96]</t>
  </si>
  <si>
    <t>[tp 3686.97]</t>
  </si>
  <si>
    <t>[tp 3686.96]</t>
  </si>
  <si>
    <t>[sl 3687.20]</t>
  </si>
  <si>
    <t>[sl 3687.50]</t>
  </si>
  <si>
    <t>[sl 3687.49]</t>
  </si>
  <si>
    <t>[sl 3688.55]</t>
  </si>
  <si>
    <t>[sl 3689.25]</t>
  </si>
  <si>
    <t>[sl 3689.76]</t>
  </si>
  <si>
    <t>[sl 3689.80]</t>
  </si>
  <si>
    <t>[sl 3690.05]</t>
  </si>
  <si>
    <t>[sl 3690.30]</t>
  </si>
  <si>
    <t>[sl 3688.34]</t>
  </si>
  <si>
    <t>[sl 3687.64]</t>
  </si>
  <si>
    <t>2025-09-22</t>
  </si>
  <si>
    <t>Mon</t>
  </si>
  <si>
    <t>2025.09.22 04:00:05</t>
  </si>
  <si>
    <t>2025.09.22 03:09:42</t>
  </si>
  <si>
    <t>2025.09.22 02:45:05</t>
  </si>
  <si>
    <t>2025.09.22 04:00:06</t>
  </si>
  <si>
    <t>2025.09.22 04:01:22</t>
  </si>
  <si>
    <t>2025.09.22 02:45:59</t>
  </si>
  <si>
    <t>2025.09.22 02:43:04</t>
  </si>
  <si>
    <t>2025.09.22 02:42:53</t>
  </si>
  <si>
    <t>2025.09.22 02:41:18</t>
  </si>
  <si>
    <t>2025.09.22 02:43:19</t>
  </si>
  <si>
    <t>2025.09.22 03:12:14</t>
  </si>
  <si>
    <t>2025.09.22 03:08:30</t>
  </si>
  <si>
    <t>2025.09.22 03:12:44</t>
  </si>
  <si>
    <t>2025.09.22 04:00:07</t>
  </si>
  <si>
    <t>2025.09.22 04:00:44</t>
  </si>
  <si>
    <t>2025.09.22 03:24:17</t>
  </si>
  <si>
    <t>2025.09.22 04:00:10</t>
  </si>
  <si>
    <t>2025.09.22 03:25:17</t>
  </si>
  <si>
    <t>2025.09.22 03:54:15</t>
  </si>
  <si>
    <t>2025.09.22 03:59:44</t>
  </si>
  <si>
    <t>2025.09.22 04:02:56</t>
  </si>
  <si>
    <t>2025.09.22 04:05:36</t>
  </si>
  <si>
    <t>2025.09.22 04:02:03</t>
  </si>
  <si>
    <t>2025.09.22 04:10:04</t>
  </si>
  <si>
    <t>2025.09.22 04:16:29</t>
  </si>
  <si>
    <t>2025.09.22 04:19:25</t>
  </si>
  <si>
    <t>2025.09.22 04:26:51</t>
  </si>
  <si>
    <t>2025.09.22 04:26:46</t>
  </si>
  <si>
    <t>2025.09.22 04:19:29</t>
  </si>
  <si>
    <t>2025.09.22 04:19:11</t>
  </si>
  <si>
    <t>2025.09.22 04:29:12</t>
  </si>
  <si>
    <t>2025.09.22 04:29:23</t>
  </si>
  <si>
    <t>2025.09.22 04:41:24</t>
  </si>
  <si>
    <t>2025.09.22 04:30:45</t>
  </si>
  <si>
    <t>2025.09.22 04:42:16</t>
  </si>
  <si>
    <t>2025.09.22 04:33:40</t>
  </si>
  <si>
    <t>2025.09.22 04:41:22</t>
  </si>
  <si>
    <t>2025.09.22 04:33:12</t>
  </si>
  <si>
    <t>2025.09.22 04:41:01</t>
  </si>
  <si>
    <t>2025.09.22 04:50:14</t>
  </si>
  <si>
    <t>2025.09.22 04:33:38</t>
  </si>
  <si>
    <t>2025.09.22 04:43:12</t>
  </si>
  <si>
    <t>2025.09.22 04:39:32</t>
  </si>
  <si>
    <t>2025.09.22 04:49:28</t>
  </si>
  <si>
    <t>2025.09.22 05:30:15</t>
  </si>
  <si>
    <t>2025.09.22 04:49:02</t>
  </si>
  <si>
    <t>2025.09.22 04:44:12</t>
  </si>
  <si>
    <t>2025.09.22 04:50:44</t>
  </si>
  <si>
    <t>2025.09.22 04:48:51</t>
  </si>
  <si>
    <t>2025.09.22 04:45:54</t>
  </si>
  <si>
    <t>2025.09.22 04:51:28</t>
  </si>
  <si>
    <t>2025.09.22 04:48:11</t>
  </si>
  <si>
    <t>2025.09.22 05:05:25</t>
  </si>
  <si>
    <t>2025.09.22 05:05:32</t>
  </si>
  <si>
    <t>2025.09.22 05:04:19</t>
  </si>
  <si>
    <t>2025.09.22 04:58:10</t>
  </si>
  <si>
    <t>2025.09.22 04:58:58</t>
  </si>
  <si>
    <t>2025.09.22 05:04:09</t>
  </si>
  <si>
    <t>2025.09.22 05:06:50</t>
  </si>
  <si>
    <t>2025.09.22 05:13:03</t>
  </si>
  <si>
    <t>2025.09.22 05:33:36</t>
  </si>
  <si>
    <t>2025.09.22 05:29:12</t>
  </si>
  <si>
    <t>2025.09.22 05:34:56</t>
  </si>
  <si>
    <t>2025.09.22 05:35:05</t>
  </si>
  <si>
    <t>2025.09.22 05:34:03</t>
  </si>
  <si>
    <t>2025.09.22 05:34:58</t>
  </si>
  <si>
    <t>2025.09.22 05:35:15</t>
  </si>
  <si>
    <t>2025.09.22 05:47:23</t>
  </si>
  <si>
    <t>2025.09.22 06:13:55</t>
  </si>
  <si>
    <t>2025.09.22 05:47:30</t>
  </si>
  <si>
    <t>2025.09.22 05:43:55</t>
  </si>
  <si>
    <t>2025.09.22 05:46:41</t>
  </si>
  <si>
    <t>2025.09.22 06:22:17</t>
  </si>
  <si>
    <t>2025.09.22 05:48:39</t>
  </si>
  <si>
    <t>2025.09.22 05:46:47</t>
  </si>
  <si>
    <t>2025.09.22 06:05:45</t>
  </si>
  <si>
    <t>2025.09.22 06:03:08</t>
  </si>
  <si>
    <t>2025.09.22 05:52:19</t>
  </si>
  <si>
    <t>2025.09.22 06:03:24</t>
  </si>
  <si>
    <t>2025.09.22 06:05:29</t>
  </si>
  <si>
    <t>2025.09.22 06:02:15</t>
  </si>
  <si>
    <t>2025.09.22 06:17:42</t>
  </si>
  <si>
    <t>2025.09.22 06:47:36</t>
  </si>
  <si>
    <t>2025.09.22 06:55:46</t>
  </si>
  <si>
    <t>2025.09.22 06:22:32</t>
  </si>
  <si>
    <t>2025.09.22 06:16:28</t>
  </si>
  <si>
    <t>2025.09.22 06:17:43</t>
  </si>
  <si>
    <t>2025.09.22 06:18:00</t>
  </si>
  <si>
    <t>2025.09.22 06:29:31</t>
  </si>
  <si>
    <t>2025.09.22 06:49:15</t>
  </si>
  <si>
    <t>2025.09.22 06:20:25</t>
  </si>
  <si>
    <t>2025.09.22 06:26:51</t>
  </si>
  <si>
    <t>2025.09.22 06:42:00</t>
  </si>
  <si>
    <t>2025.09.22 06:38:10</t>
  </si>
  <si>
    <t>2025.09.22 06:38:00</t>
  </si>
  <si>
    <t>2025.09.22 06:43:52</t>
  </si>
  <si>
    <t>2025.09.22 06:44:30</t>
  </si>
  <si>
    <t>2025.09.22 06:45:47</t>
  </si>
  <si>
    <t>2025.09.22 06:44:31</t>
  </si>
  <si>
    <t>2025.09.22 07:07:06</t>
  </si>
  <si>
    <t>2025.09.22 06:56:20</t>
  </si>
  <si>
    <t>2025.09.22 07:03:00</t>
  </si>
  <si>
    <t>2025.09.22 07:05:07</t>
  </si>
  <si>
    <t>2025.09.22 07:03:27</t>
  </si>
  <si>
    <t>2025.09.22 07:10:14</t>
  </si>
  <si>
    <t>2025.09.22 07:10:26</t>
  </si>
  <si>
    <t>2025.09.22 07:10:19</t>
  </si>
  <si>
    <t>2025.09.22 07:16:38</t>
  </si>
  <si>
    <t>2025.09.22 07:18:22</t>
  </si>
  <si>
    <t>2025.09.22 07:38:42</t>
  </si>
  <si>
    <t>2025.09.22 07:40:21</t>
  </si>
  <si>
    <t>2025.09.22 07:37:24</t>
  </si>
  <si>
    <t>2025.09.22 08:13:43</t>
  </si>
  <si>
    <t>2025.09.22 07:39:12</t>
  </si>
  <si>
    <t>2025.09.22 08:16:36</t>
  </si>
  <si>
    <t>2025.09.22 08:06:46</t>
  </si>
  <si>
    <t>2025.09.22 08:06:47</t>
  </si>
  <si>
    <t>2025.09.22 08:02:46</t>
  </si>
  <si>
    <t>2025.09.22 08:06:57</t>
  </si>
  <si>
    <t>2025.09.22 08:06:42</t>
  </si>
  <si>
    <t>2025.09.22 08:29:32</t>
  </si>
  <si>
    <t>2025.09.22 08:16:33</t>
  </si>
  <si>
    <t>2025.09.22 08:26:40</t>
  </si>
  <si>
    <t>2025.09.22 08:20:04</t>
  </si>
  <si>
    <t>2025.09.22 08:17:33</t>
  </si>
  <si>
    <t>2025.09.22 08:22:15</t>
  </si>
  <si>
    <t>2025.09.22 08:18:31</t>
  </si>
  <si>
    <t>2025.09.22 08:18:41</t>
  </si>
  <si>
    <t>2025.09.22 08:35:57</t>
  </si>
  <si>
    <t>2025.09.22 09:11:39</t>
  </si>
  <si>
    <t>2025.09.22 08:34:29</t>
  </si>
  <si>
    <t>2025.09.22 08:52:00</t>
  </si>
  <si>
    <t>2025.09.22 08:36:05</t>
  </si>
  <si>
    <t>2025.09.22 08:42:54</t>
  </si>
  <si>
    <t>2025.09.22 08:50:22</t>
  </si>
  <si>
    <t>2025.09.22 08:52:03</t>
  </si>
  <si>
    <t>2025.09.22 08:51:49</t>
  </si>
  <si>
    <t>2025.09.22 08:42:53</t>
  </si>
  <si>
    <t>2025.09.22 08:43:39</t>
  </si>
  <si>
    <t>2025.09.22 09:05:17</t>
  </si>
  <si>
    <t>2025.09.22 08:50:23</t>
  </si>
  <si>
    <t>2025.09.22 08:58:08</t>
  </si>
  <si>
    <t>2025.09.22 08:53:08</t>
  </si>
  <si>
    <t>2025.09.22 09:21:02</t>
  </si>
  <si>
    <t>2025.09.22 09:07:49</t>
  </si>
  <si>
    <t>2025.09.22 09:24:02</t>
  </si>
  <si>
    <t>2025.09.22 09:25:19</t>
  </si>
  <si>
    <t>2025.09.22 09:25:10</t>
  </si>
  <si>
    <t>2025.09.22 09:20:23</t>
  </si>
  <si>
    <t>2025.09.22 09:30:33</t>
  </si>
  <si>
    <t>2025.09.22 09:41:19</t>
  </si>
  <si>
    <t>2025.09.22 09:39:42</t>
  </si>
  <si>
    <t>2025.09.22 09:34:11</t>
  </si>
  <si>
    <t>2025.09.22 09:34:09</t>
  </si>
  <si>
    <t>2025.09.22 09:34:33</t>
  </si>
  <si>
    <t>2025.09.22 09:34:30</t>
  </si>
  <si>
    <t>2025.09.22 09:44:17</t>
  </si>
  <si>
    <t>2025.09.22 09:45:15</t>
  </si>
  <si>
    <t>2025.09.22 09:44:15</t>
  </si>
  <si>
    <t>2025.09.22 09:50:43</t>
  </si>
  <si>
    <t>2025.09.22 09:47:23</t>
  </si>
  <si>
    <t>2025.09.22 09:54:54</t>
  </si>
  <si>
    <t>2025.09.22 09:54:56</t>
  </si>
  <si>
    <t>2025.09.22 09:53:41</t>
  </si>
  <si>
    <t>2025.09.22 10:02:12</t>
  </si>
  <si>
    <t>2025.09.22 10:02:31</t>
  </si>
  <si>
    <t>2025.09.22 10:11:34</t>
  </si>
  <si>
    <t>2025.09.22 10:09:09</t>
  </si>
  <si>
    <t>2025.09.22 10:09:51</t>
  </si>
  <si>
    <t>2025.09.22 10:11:30</t>
  </si>
  <si>
    <t>2025.09.22 10:22:04</t>
  </si>
  <si>
    <t>2025.09.22 10:30:40</t>
  </si>
  <si>
    <t>2025.09.22 10:21:40</t>
  </si>
  <si>
    <t>2025.09.22 10:18:31</t>
  </si>
  <si>
    <t>2025.09.22 10:31:05</t>
  </si>
  <si>
    <t>2025.09.22 10:20:18</t>
  </si>
  <si>
    <t>2025.09.22 10:22:18</t>
  </si>
  <si>
    <t>2025.09.22 10:25:30</t>
  </si>
  <si>
    <t>2025.09.22 10:22:15</t>
  </si>
  <si>
    <t>2025.09.22 10:21:39</t>
  </si>
  <si>
    <t>2025.09.22 10:29:18</t>
  </si>
  <si>
    <t>2025.09.22 10:23:22</t>
  </si>
  <si>
    <t>2025.09.22 10:29:17</t>
  </si>
  <si>
    <t>2025.09.22 10:28:58</t>
  </si>
  <si>
    <t>2025.09.22 10:28:27</t>
  </si>
  <si>
    <t>2025.09.22 10:26:29</t>
  </si>
  <si>
    <t>2025.09.22 10:28:57</t>
  </si>
  <si>
    <t>2025.09.22 11:07:57</t>
  </si>
  <si>
    <t>2025.09.22 11:09:41</t>
  </si>
  <si>
    <t>2025.09.22 11:07:09</t>
  </si>
  <si>
    <t>2025.09.22 10:38:34</t>
  </si>
  <si>
    <t>2025.09.22 10:37:12</t>
  </si>
  <si>
    <t>2025.09.22 10:41:08</t>
  </si>
  <si>
    <t>2025.09.22 10:40:00</t>
  </si>
  <si>
    <t>2025.09.22 11:04:55</t>
  </si>
  <si>
    <t>2025.09.22 11:04:06</t>
  </si>
  <si>
    <t>2025.09.22 10:41:38</t>
  </si>
  <si>
    <t>2025.09.22 10:41:55</t>
  </si>
  <si>
    <t>2025.09.22 11:07:49</t>
  </si>
  <si>
    <t>2025.09.22 11:04:02</t>
  </si>
  <si>
    <t>2025.09.22 11:08:26</t>
  </si>
  <si>
    <t>2025.09.22 11:19:42</t>
  </si>
  <si>
    <t>2025.09.22 11:27:05</t>
  </si>
  <si>
    <t>2025.09.22 11:47:16</t>
  </si>
  <si>
    <t>2025.09.22 11:26:53</t>
  </si>
  <si>
    <t>2025.09.22 11:44:13</t>
  </si>
  <si>
    <t>2025.09.22 11:44:47</t>
  </si>
  <si>
    <t>2025.09.22 11:25:47</t>
  </si>
  <si>
    <t>2025.09.22 11:13:25</t>
  </si>
  <si>
    <t>2025.09.22 11:28:37</t>
  </si>
  <si>
    <t>2025.09.22 11:25:54</t>
  </si>
  <si>
    <t>2025.09.22 11:44:28</t>
  </si>
  <si>
    <t>2025.09.22 12:04:16</t>
  </si>
  <si>
    <t>2025.09.22 11:39:25</t>
  </si>
  <si>
    <t>2025.09.22 11:47:17</t>
  </si>
  <si>
    <t>2025.09.22 11:38:52</t>
  </si>
  <si>
    <t>2025.09.22 11:44:14</t>
  </si>
  <si>
    <t>2025.09.22 11:43:14</t>
  </si>
  <si>
    <t>2025.09.22 11:44:52</t>
  </si>
  <si>
    <t>2025.09.22 11:38:50</t>
  </si>
  <si>
    <t>2025.09.22 11:38:42</t>
  </si>
  <si>
    <t>2025.09.22 11:43:55</t>
  </si>
  <si>
    <t>2025.09.22 12:04:18</t>
  </si>
  <si>
    <t>2025.09.22 12:19:15</t>
  </si>
  <si>
    <t>2025.09.22 11:51:12</t>
  </si>
  <si>
    <t>2025.09.22 12:18:56</t>
  </si>
  <si>
    <t>2025.09.22 12:19:59</t>
  </si>
  <si>
    <t>2025.09.22 12:19:57</t>
  </si>
  <si>
    <t>[sl 3687.34]</t>
  </si>
  <si>
    <t>[sl 3686.84]</t>
  </si>
  <si>
    <t>[sl 3686.75]</t>
  </si>
  <si>
    <t>[tp 3686.78]</t>
  </si>
  <si>
    <t>[sl 3687.56]</t>
  </si>
  <si>
    <t>[tp 3685.84]</t>
  </si>
  <si>
    <t>[sl 3686.66]</t>
  </si>
  <si>
    <t>[sl 3689.53]</t>
  </si>
  <si>
    <t>[sl 3690.34]</t>
  </si>
  <si>
    <t>[sl 3688.40]</t>
  </si>
  <si>
    <t>[sl 3687.70]</t>
  </si>
  <si>
    <t>[sl 3687.93]</t>
  </si>
  <si>
    <t>[sl 3687.96]</t>
  </si>
  <si>
    <t>[sl 3690.53]</t>
  </si>
  <si>
    <t>[sl 3691.43]</t>
  </si>
  <si>
    <t>[sl 3691.46]</t>
  </si>
  <si>
    <t>[tp 3691.40]</t>
  </si>
  <si>
    <t>[tp 3692.05]</t>
  </si>
  <si>
    <t>[tp 3692.10]</t>
  </si>
  <si>
    <t>[tp 3692.73]</t>
  </si>
  <si>
    <t>[tp 3692.90]</t>
  </si>
  <si>
    <t>[tp 3693.40]</t>
  </si>
  <si>
    <t>[tp 3693.32]</t>
  </si>
  <si>
    <t>[sl 3691.14]</t>
  </si>
  <si>
    <t>[sl 3689.88]</t>
  </si>
  <si>
    <t>[sl 3689.86]</t>
  </si>
  <si>
    <t>[tp 3692.97]</t>
  </si>
  <si>
    <t>[sl 3691.42]</t>
  </si>
  <si>
    <t>[sl 3691.44]</t>
  </si>
  <si>
    <t>[sl 3687.75]</t>
  </si>
  <si>
    <t>[tp 3693.44]</t>
  </si>
  <si>
    <t>[sl 3695.29]</t>
  </si>
  <si>
    <t>[sl 3695.22]</t>
  </si>
  <si>
    <t>[sl 3692.77]</t>
  </si>
  <si>
    <t>[sl 3692.39]</t>
  </si>
  <si>
    <t>[sl 3692.38]</t>
  </si>
  <si>
    <t>[sl 3692.07]</t>
  </si>
  <si>
    <t>[sl 3691.85]</t>
  </si>
  <si>
    <t>[sl 3691.78]</t>
  </si>
  <si>
    <t>[sl 3691.77]</t>
  </si>
  <si>
    <t>[sl 3691.35]</t>
  </si>
  <si>
    <t>[sl 3691.27]</t>
  </si>
  <si>
    <t>[sl 3690.40]</t>
  </si>
  <si>
    <t>[sl 3690.28]</t>
  </si>
  <si>
    <t>[sl 3690.31]</t>
  </si>
  <si>
    <t>[sl 3693.08]</t>
  </si>
  <si>
    <t>[sl 3693.43]</t>
  </si>
  <si>
    <t>[sl 3693.38]</t>
  </si>
  <si>
    <t>[sl 3689.10]</t>
  </si>
  <si>
    <t>[tp 3689.38]</t>
  </si>
  <si>
    <t>[tp 3688.84]</t>
  </si>
  <si>
    <t>[sl 3690.16]</t>
  </si>
  <si>
    <t>[tp 3688.38]</t>
  </si>
  <si>
    <t>[sl 3689.78]</t>
  </si>
  <si>
    <t>[tp 3688.13]</t>
  </si>
  <si>
    <t>[tp 3687.68]</t>
  </si>
  <si>
    <t>[sl 3688.42]</t>
  </si>
  <si>
    <t>[sl 3688.51]</t>
  </si>
  <si>
    <t>[tp 3687.38]</t>
  </si>
  <si>
    <t>[tp 3686.88]</t>
  </si>
  <si>
    <t>[sl 3688.14]</t>
  </si>
  <si>
    <t>[sl 3688.12]</t>
  </si>
  <si>
    <t>[sl 3689.57]</t>
  </si>
  <si>
    <t>[sl 3690.27]</t>
  </si>
  <si>
    <t>[sl 3690.57]</t>
  </si>
  <si>
    <t>[sl 3691.07]</t>
  </si>
  <si>
    <t>[sl 3691.08]</t>
  </si>
  <si>
    <t>[sl 3691.21]</t>
  </si>
  <si>
    <t>[sl 3691.40]</t>
  </si>
  <si>
    <t>[sl 3687.71]</t>
  </si>
  <si>
    <t>[sl 3687.38]</t>
  </si>
  <si>
    <t>[sl 3691.56]</t>
  </si>
  <si>
    <t>[sl 3692.49]</t>
  </si>
  <si>
    <t>[sl 3690.94]</t>
  </si>
  <si>
    <t>[sl 3690.90]</t>
  </si>
  <si>
    <t>[sl 3689.91]</t>
  </si>
  <si>
    <t>[sl 3689.27]</t>
  </si>
  <si>
    <t>[sl 3688.76]</t>
  </si>
  <si>
    <t>[sl 3688.77]</t>
  </si>
  <si>
    <t>[sl 3688.39]</t>
  </si>
  <si>
    <t>[tp 3686.98]</t>
  </si>
  <si>
    <t>[tp 3686.28]</t>
  </si>
  <si>
    <t>[tp 3685.83]</t>
  </si>
  <si>
    <t>[sl 3686.83]</t>
  </si>
  <si>
    <t>[sl 3687.33]</t>
  </si>
  <si>
    <t>[sl 3687.41]</t>
  </si>
  <si>
    <t>[sl 3688.66]</t>
  </si>
  <si>
    <t>[sl 3689.12]</t>
  </si>
  <si>
    <t>[sl 3689.55]</t>
  </si>
  <si>
    <t>[sl 3689.74]</t>
  </si>
  <si>
    <t>[sl 3689.92]</t>
  </si>
  <si>
    <t>[sl 3690.60]</t>
  </si>
  <si>
    <t>[tp 3690.96]</t>
  </si>
  <si>
    <t>[sl 3690.25]</t>
  </si>
  <si>
    <t>[sl 3690.24]</t>
  </si>
  <si>
    <t>[sl 3690.00]</t>
  </si>
  <si>
    <t>[sl 3689.98]</t>
  </si>
  <si>
    <t>[sl 3689.13]</t>
  </si>
  <si>
    <t>[sl 3691.48]</t>
  </si>
  <si>
    <t>[tp 3691.65]</t>
  </si>
  <si>
    <t>[tp 3692.13]</t>
  </si>
  <si>
    <t>[tp 3692.68]</t>
  </si>
  <si>
    <t>[tp 3693.29]</t>
  </si>
  <si>
    <t>[tp 3693.36]</t>
  </si>
  <si>
    <t>[tp 3693.33]</t>
  </si>
  <si>
    <t>[sl 3693.74]</t>
  </si>
  <si>
    <t>[tp 3694.68]</t>
  </si>
  <si>
    <t>[tp 3694.82]</t>
  </si>
  <si>
    <t>[tp 3694.81]</t>
  </si>
  <si>
    <t>[tp 3695.03]</t>
  </si>
  <si>
    <t>[tp 3695.31]</t>
  </si>
  <si>
    <t>[tp 3695.89]</t>
  </si>
  <si>
    <t>[sl 3696.05]</t>
  </si>
  <si>
    <t>[sl 3695.94]</t>
  </si>
  <si>
    <t>[sl 3695.98]</t>
  </si>
  <si>
    <t>[sl 3695.54]</t>
  </si>
  <si>
    <t>[sl 3694.59]</t>
  </si>
  <si>
    <t>[sl 3694.29]</t>
  </si>
  <si>
    <t>[sl 3693.79]</t>
  </si>
  <si>
    <t>[sl 3693.35]</t>
  </si>
  <si>
    <t>[sl 3692.83]</t>
  </si>
  <si>
    <t>[sl 3692.56]</t>
  </si>
  <si>
    <t>[sl 3692.28]</t>
  </si>
  <si>
    <t>[sl 3691.62]</t>
  </si>
  <si>
    <t>[sl 3692.26]</t>
  </si>
  <si>
    <t>[tp 3690.69]</t>
  </si>
  <si>
    <t>[sl 3690.79]</t>
  </si>
  <si>
    <t>[sl 3690.86]</t>
  </si>
  <si>
    <t>[sl 3690.84]</t>
  </si>
  <si>
    <t>[sl 3691.29]</t>
  </si>
  <si>
    <t>[sl 3691.32]</t>
  </si>
  <si>
    <t>[sl 3693.05]</t>
  </si>
  <si>
    <t>[sl 3693.60]</t>
  </si>
  <si>
    <t>[sl 3693.85]</t>
  </si>
  <si>
    <t>[sl 3693.87]</t>
  </si>
  <si>
    <t>[sl 3693.88]</t>
  </si>
  <si>
    <t>[sl 3694.10]</t>
  </si>
  <si>
    <t>[sl 3694.39]</t>
  </si>
  <si>
    <t>[tp 3694.56]</t>
  </si>
  <si>
    <t>[sl 3695.19]</t>
  </si>
  <si>
    <t>[tp 3694.97]</t>
  </si>
  <si>
    <t>[tp 3695.67]</t>
  </si>
  <si>
    <t>[tp 3696.47]</t>
  </si>
  <si>
    <t>[tp 3696.81]</t>
  </si>
  <si>
    <t>[tp 3696.97]</t>
  </si>
  <si>
    <t>[sl 3697.07]</t>
  </si>
  <si>
    <t>[sl 3697.05]</t>
  </si>
  <si>
    <t>[sl 3697.04]</t>
  </si>
  <si>
    <t>[sl 3696.20]</t>
  </si>
  <si>
    <t>[tp 3698.66]</t>
  </si>
  <si>
    <t>[sl 3698.12]</t>
  </si>
  <si>
    <t>[sl 3697.56]</t>
  </si>
  <si>
    <t>[tp 3699.31]</t>
  </si>
  <si>
    <t>[tp 3699.36]</t>
  </si>
  <si>
    <t>[sl 3698.01]</t>
  </si>
  <si>
    <t>[tp 3700.16]</t>
  </si>
  <si>
    <t>[tp 3700.18]</t>
  </si>
  <si>
    <t>[sl 3698.91]</t>
  </si>
  <si>
    <t>[sl 3698.48]</t>
  </si>
  <si>
    <t>[sl 3698.18]</t>
  </si>
  <si>
    <t>[sl 3696.64]</t>
  </si>
  <si>
    <t>[sl 3696.30]</t>
  </si>
  <si>
    <t>[sl 3695.82]</t>
  </si>
  <si>
    <t>[sl 3695.80]</t>
  </si>
  <si>
    <t>[sl 3695.84]</t>
  </si>
  <si>
    <t>[sl 3700.18]</t>
  </si>
  <si>
    <t>[sl 3699.84]</t>
  </si>
  <si>
    <t>[tp 3701.22]</t>
  </si>
  <si>
    <t>[tp 3701.89]</t>
  </si>
  <si>
    <t>[tp 3701.88]</t>
  </si>
  <si>
    <t>[sl 3701.77]</t>
  </si>
  <si>
    <t>[tp 3702.72]</t>
  </si>
  <si>
    <t>[tp 3703.22]</t>
  </si>
  <si>
    <t>[sl 3705.67]</t>
  </si>
  <si>
    <t>[sl 3705.68]</t>
  </si>
  <si>
    <t>[sl 3705.65]</t>
  </si>
  <si>
    <t>[tp 3707.26]</t>
  </si>
  <si>
    <t>[tp 3707.96]</t>
  </si>
  <si>
    <t>[tp 3708.76]</t>
  </si>
  <si>
    <t>[tp 3709.26]</t>
  </si>
  <si>
    <t>[sl 3712.10]</t>
  </si>
  <si>
    <t>[sl 3713.83]</t>
  </si>
  <si>
    <t>[sl 3713.80]</t>
  </si>
  <si>
    <t>[sl 3715.05]</t>
  </si>
  <si>
    <t>[sl 3714.90]</t>
  </si>
  <si>
    <t>[sl 3715.95]</t>
  </si>
  <si>
    <t>[sl 3715.93]</t>
  </si>
  <si>
    <t>[sl 3715.82]</t>
  </si>
  <si>
    <t>[sl 3716.86]</t>
  </si>
  <si>
    <t>[sl 3716.83]</t>
  </si>
  <si>
    <t>[sl 3718.74]</t>
  </si>
  <si>
    <t>[sl 3718.70]</t>
  </si>
  <si>
    <t>[sl 3718.72]</t>
  </si>
  <si>
    <t>[sl 3716.24]</t>
  </si>
  <si>
    <t>[sl 3715.96]</t>
  </si>
  <si>
    <t>[sl 3715.77]</t>
  </si>
  <si>
    <t>[sl 3715.54]</t>
  </si>
  <si>
    <t>[sl 3715.24]</t>
  </si>
  <si>
    <t>[sl 3714.74]</t>
  </si>
  <si>
    <t>[sl 3712.87]</t>
  </si>
  <si>
    <t>[sl 3713.50]</t>
  </si>
  <si>
    <t>[sl 3713.12]</t>
  </si>
  <si>
    <t>[sl 3711.80]</t>
  </si>
  <si>
    <t>[sl 3711.66]</t>
  </si>
  <si>
    <t>[sl 3711.78]</t>
  </si>
  <si>
    <t>[sl 3711.40]</t>
  </si>
  <si>
    <t>[tp 3710.11]</t>
  </si>
  <si>
    <t>[tp 3709.74]</t>
  </si>
  <si>
    <t>[sl 3709.22]</t>
  </si>
  <si>
    <t>[tp 3709.42]</t>
  </si>
  <si>
    <t>[sl 3709.89]</t>
  </si>
  <si>
    <t>[sl 3710.53]</t>
  </si>
  <si>
    <t>[sl 3710.56]</t>
  </si>
  <si>
    <t>[sl 3710.54]</t>
  </si>
  <si>
    <t>[tp 3708.82]</t>
  </si>
  <si>
    <t>[sl 3710.10]</t>
  </si>
  <si>
    <t>[sl 3710.09]</t>
  </si>
  <si>
    <t>[sl 3711.20]</t>
  </si>
  <si>
    <t>[sl 3711.90]</t>
  </si>
  <si>
    <t>[sl 3712.09]</t>
  </si>
  <si>
    <t>[sl 3712.20]</t>
  </si>
  <si>
    <t>[sl 3712.70]</t>
  </si>
  <si>
    <t>[sl 3712.77]</t>
  </si>
  <si>
    <t>[sl 3712.79]</t>
  </si>
  <si>
    <t>[sl 3713.25]</t>
  </si>
  <si>
    <t>[sl 3712.92]</t>
  </si>
  <si>
    <t>DEMO_strategy_27</t>
  </si>
  <si>
    <t>[sl 3714.10]</t>
  </si>
  <si>
    <t>[tp 3714.05]</t>
  </si>
  <si>
    <t>[sl 3714.61]</t>
  </si>
  <si>
    <t>[tp 3714.96]</t>
  </si>
  <si>
    <t>[tp 3714.94]</t>
  </si>
  <si>
    <t>[tp 3714.89]</t>
  </si>
  <si>
    <t>[tp 3715.66]</t>
  </si>
  <si>
    <t>[sl 3714.24]</t>
  </si>
  <si>
    <t>[sl 3714.25]</t>
  </si>
  <si>
    <t>[sl 3714.04]</t>
  </si>
  <si>
    <t>[sl 3713.16]</t>
  </si>
  <si>
    <t>[sl 3712.46]</t>
  </si>
  <si>
    <t>strategy_28.py</t>
  </si>
  <si>
    <t>DEMO_strategy_25</t>
  </si>
  <si>
    <t>DEMO_strategy_26</t>
  </si>
  <si>
    <t>[tp 3715.89]</t>
  </si>
  <si>
    <t>[tp 3716.16]</t>
  </si>
  <si>
    <t>[tp 3716.19]</t>
  </si>
  <si>
    <t>[tp 3716.89]</t>
  </si>
  <si>
    <t>[tp 3716.86]</t>
  </si>
  <si>
    <t>[sl 3716.07]</t>
  </si>
  <si>
    <t>[tp 3717.29]</t>
  </si>
  <si>
    <t>[tp 3717.69]</t>
  </si>
  <si>
    <t>[tp 3718.17]</t>
  </si>
  <si>
    <t>[tp 3717.67]</t>
  </si>
  <si>
    <t>[tp 3718.36]</t>
  </si>
  <si>
    <t>[tp 3719.43]</t>
  </si>
  <si>
    <t>[sl 3718.18]</t>
  </si>
  <si>
    <t>[sl 3717.52]</t>
  </si>
  <si>
    <t>[sl 3717.82]</t>
  </si>
  <si>
    <t>[sl 3717.45]</t>
  </si>
  <si>
    <t>[sl 3717.48]</t>
  </si>
  <si>
    <t>[tp 3719.26]</t>
  </si>
  <si>
    <t>[tp 3719.39]</t>
  </si>
  <si>
    <t>[tp 3719.96]</t>
  </si>
  <si>
    <t>[sl 3719.06]</t>
  </si>
  <si>
    <t>[sl 3718.03]</t>
  </si>
  <si>
    <t>[sl 3718.85]</t>
  </si>
  <si>
    <t>[sl 3718.84]</t>
  </si>
  <si>
    <t>[sl 3718.73]</t>
  </si>
  <si>
    <t>[sl 3718.26]</t>
  </si>
  <si>
    <t>[tp 3720.11]</t>
  </si>
  <si>
    <t>[tp 3720.44]</t>
  </si>
  <si>
    <t>[tp 3720.52]</t>
  </si>
  <si>
    <t>[tp 3720.76]</t>
  </si>
  <si>
    <t>[tp 3720.81]</t>
  </si>
  <si>
    <t>[tp 3720.98]</t>
  </si>
  <si>
    <t>[tp 3720.97]</t>
  </si>
  <si>
    <t>[tp 3721.03]</t>
  </si>
  <si>
    <t>[tp 3721.26]</t>
  </si>
  <si>
    <t>[tp 3722.11]</t>
  </si>
  <si>
    <t>[tp 3722.02]</t>
  </si>
  <si>
    <t>[sl 3721.54]</t>
  </si>
  <si>
    <t>[sl 3721.49]</t>
  </si>
  <si>
    <t>[sl 3719.86]</t>
  </si>
  <si>
    <t>[sl 3720.20]</t>
  </si>
  <si>
    <t>[sl 3719.44]</t>
  </si>
  <si>
    <t>[tp 3722.86]</t>
  </si>
  <si>
    <t>[tp 3723.62]</t>
  </si>
  <si>
    <t>[tp 3724.16]</t>
  </si>
  <si>
    <t>[tp 3724.36]</t>
  </si>
  <si>
    <t>[tp 3724.43]</t>
  </si>
  <si>
    <t>01:00-04:00 &amp; 10:00-17:00</t>
  </si>
  <si>
    <t>2025.09.22 12:23:27</t>
  </si>
  <si>
    <t>2025.09.22 12:22:07</t>
  </si>
  <si>
    <t>2025.09.22 12:22:06</t>
  </si>
  <si>
    <t>2025.09.22 12:24:31</t>
  </si>
  <si>
    <t>2025.09.22 12:23:28</t>
  </si>
  <si>
    <t>2025.09.22 12:31:28</t>
  </si>
  <si>
    <t>2025.09.22 12:28:21</t>
  </si>
  <si>
    <t>2025.09.22 12:30:22</t>
  </si>
  <si>
    <t>2025.09.22 12:28:05</t>
  </si>
  <si>
    <t>2025.09.22 12:31:27</t>
  </si>
  <si>
    <t>2025.09.22 12:31:26</t>
  </si>
  <si>
    <t>2025.09.22 12:31:12</t>
  </si>
  <si>
    <t>2025.09.22 12:31:05</t>
  </si>
  <si>
    <t>2025.09.22 12:41:08</t>
  </si>
  <si>
    <t>2025.09.22 13:22:58</t>
  </si>
  <si>
    <t>2025.09.22 12:36:54</t>
  </si>
  <si>
    <t>2025.09.22 12:43:52</t>
  </si>
  <si>
    <t>2025.09.22 12:56:50</t>
  </si>
  <si>
    <t>2025.09.22 12:50:19</t>
  </si>
  <si>
    <t>2025.09.22 12:56:44</t>
  </si>
  <si>
    <t>2025.09.22 12:47:33</t>
  </si>
  <si>
    <t>2025.09.22 12:50:12</t>
  </si>
  <si>
    <t>2025.09.22 12:58:35</t>
  </si>
  <si>
    <t>2025.09.22 13:01:21</t>
  </si>
  <si>
    <t>2025.09.22 13:33:56</t>
  </si>
  <si>
    <t>2025.09.22 12:57:50</t>
  </si>
  <si>
    <t>2025.09.22 13:01:32</t>
  </si>
  <si>
    <t>2025.09.22 13:07:00</t>
  </si>
  <si>
    <t>2025.09.22 13:06:55</t>
  </si>
  <si>
    <t>2025.09.22 13:07:05</t>
  </si>
  <si>
    <t>2025.09.22 13:23:42</t>
  </si>
  <si>
    <t>2025.09.22 13:34:41</t>
  </si>
  <si>
    <t>2025.09.22 13:35:07</t>
  </si>
  <si>
    <t>2025.09.22 13:19:48</t>
  </si>
  <si>
    <t>2025.09.22 13:25:47</t>
  </si>
  <si>
    <t>2025.09.22 13:39:26</t>
  </si>
  <si>
    <t>2025.09.22 13:39:29</t>
  </si>
  <si>
    <t>2025.09.22 13:55:45</t>
  </si>
  <si>
    <t>2025.09.22 13:39:30</t>
  </si>
  <si>
    <t>2025.09.22 13:35:06</t>
  </si>
  <si>
    <t>2025.09.22 13:56:15</t>
  </si>
  <si>
    <t>2025.09.22 14:41:49</t>
  </si>
  <si>
    <t>2025.09.22 14:41:46</t>
  </si>
  <si>
    <t>2025.09.22 13:56:26</t>
  </si>
  <si>
    <t>2025.09.22 13:56:16</t>
  </si>
  <si>
    <t>2025.09.22 13:42:44</t>
  </si>
  <si>
    <t>2025.09.22 13:52:07</t>
  </si>
  <si>
    <t>2025.09.22 14:41:19</t>
  </si>
  <si>
    <t>2025.09.22 14:41:12</t>
  </si>
  <si>
    <t>2025.09.22 13:55:43</t>
  </si>
  <si>
    <t>2025.09.22 13:55:17</t>
  </si>
  <si>
    <t>2025.09.22 14:41:00</t>
  </si>
  <si>
    <t>2025.09.22 14:41:01</t>
  </si>
  <si>
    <t>2025.09.22 14:01:00</t>
  </si>
  <si>
    <t>2025.09.22 14:40:50</t>
  </si>
  <si>
    <t>2025.09.22 14:40:48</t>
  </si>
  <si>
    <t>2025.09.22 14:41:13</t>
  </si>
  <si>
    <t>2025.09.22 14:45:22</t>
  </si>
  <si>
    <t>2025.09.22 14:45:32</t>
  </si>
  <si>
    <t>2025.09.22 14:50:11</t>
  </si>
  <si>
    <t>2025.09.22 14:49:21</t>
  </si>
  <si>
    <t>2025.09.22 14:56:19</t>
  </si>
  <si>
    <t>2025.09.22 14:51:58</t>
  </si>
  <si>
    <t>[sl 3723.70]</t>
  </si>
  <si>
    <t>[sl 3723.69]</t>
  </si>
  <si>
    <t>[tp 3724.86]</t>
  </si>
  <si>
    <t>[tp 3724.88]</t>
  </si>
  <si>
    <t>[tp 3725.67]</t>
  </si>
  <si>
    <t>[tp 3726.35]</t>
  </si>
  <si>
    <t>[sl 3724.69]</t>
  </si>
  <si>
    <t>[sl 3724.67]</t>
  </si>
  <si>
    <t>[sl 3724.66]</t>
  </si>
  <si>
    <t>[tp 3726.18]</t>
  </si>
  <si>
    <t>[sl 3725.44]</t>
  </si>
  <si>
    <t>[sl 3724.81]</t>
  </si>
  <si>
    <t>[sl 3724.05]</t>
  </si>
  <si>
    <t>[sl 3723.35]</t>
  </si>
  <si>
    <t>[sl 3722.86]</t>
  </si>
  <si>
    <t>[sl 3722.63]</t>
  </si>
  <si>
    <t>[sl 3722.55]</t>
  </si>
  <si>
    <t>[sl 3722.48]</t>
  </si>
  <si>
    <t>[sl 3722.14]</t>
  </si>
  <si>
    <t>[sl 3722.13]</t>
  </si>
  <si>
    <t>[sl 3721.81]</t>
  </si>
  <si>
    <t>[sl 3721.85]</t>
  </si>
  <si>
    <t>[sl 3721.75]</t>
  </si>
  <si>
    <t>[sl 3721.66]</t>
  </si>
  <si>
    <t>[sl 3721.68]</t>
  </si>
  <si>
    <t>[sl 3722.06]</t>
  </si>
  <si>
    <t>[sl 3721.09]</t>
  </si>
  <si>
    <t>[sl 3720.63]</t>
  </si>
  <si>
    <t>[sl 3720.61]</t>
  </si>
  <si>
    <t>[sl 3723.25]</t>
  </si>
  <si>
    <t>[sl 3723.95]</t>
  </si>
  <si>
    <t>[sl 3723.92]</t>
  </si>
  <si>
    <t>[sl 3724.26]</t>
  </si>
  <si>
    <t>[sl 3724.75]</t>
  </si>
  <si>
    <t>[sl 3725.12]</t>
  </si>
  <si>
    <t>[sl 3724.02]</t>
  </si>
  <si>
    <t>[sl 3723.24]</t>
  </si>
  <si>
    <t>[sl 3722.66]</t>
  </si>
  <si>
    <t>[sl 3721.78]</t>
  </si>
  <si>
    <t>[sl 3721.48]</t>
  </si>
  <si>
    <t>[sl 3721.33]</t>
  </si>
  <si>
    <t>[sl 3721.16]</t>
  </si>
  <si>
    <t>[sl 3724.84]</t>
  </si>
  <si>
    <t>[sl 3726.02]</t>
  </si>
  <si>
    <t>[tp 3726.80]</t>
  </si>
  <si>
    <t>[sl 3726.32]</t>
  </si>
  <si>
    <t>[sl 3726.29]</t>
  </si>
  <si>
    <t>[sl 3725.13]</t>
  </si>
  <si>
    <t>[sl 3725.14]</t>
  </si>
  <si>
    <t>[sl 3724.79]</t>
  </si>
  <si>
    <t>[sl 3724.78]</t>
  </si>
  <si>
    <t>[sl 3724.72]</t>
  </si>
  <si>
    <t>[sl 3723.81]</t>
  </si>
  <si>
    <t>[sl 3723.72]</t>
  </si>
  <si>
    <t>[sl 3723.59]</t>
  </si>
  <si>
    <t>[sl 3723.54]</t>
  </si>
  <si>
    <t>[sl 3723.22]</t>
  </si>
  <si>
    <t>[sl 3726.94]</t>
  </si>
  <si>
    <t>[sl 3727.24]</t>
  </si>
  <si>
    <t>[tp 3728.31]</t>
  </si>
  <si>
    <t>[sl 3727.20]</t>
  </si>
  <si>
    <t>[sl 3727.19]</t>
  </si>
  <si>
    <t>[sl 3726.89]</t>
  </si>
  <si>
    <t>[sl 3726.68]</t>
  </si>
  <si>
    <t>[sl 3726.70]</t>
  </si>
  <si>
    <t>[sl 3726.24]</t>
  </si>
  <si>
    <t>[sl 3725.91]</t>
  </si>
  <si>
    <t>[sl 3725.21]</t>
  </si>
  <si>
    <t>[sl 3724.91]</t>
  </si>
  <si>
    <t>[sl 3724.61]</t>
  </si>
  <si>
    <t>[sl 3724.58]</t>
  </si>
  <si>
    <t>[sl 3724.52]</t>
  </si>
  <si>
    <t>[sl 3724.47]</t>
  </si>
  <si>
    <t>[sl 3724.41]</t>
  </si>
  <si>
    <t>[sl 3723.90]</t>
  </si>
  <si>
    <t>[sl 3723.74]</t>
  </si>
  <si>
    <t>[sl 3723.53]</t>
  </si>
  <si>
    <t>[sl 3722.45]</t>
  </si>
  <si>
    <t>[sl 3722.32]</t>
  </si>
  <si>
    <t>[sl 3722.31]</t>
  </si>
  <si>
    <t>[sl 3722.58]</t>
  </si>
  <si>
    <t>[sl 3722.64]</t>
  </si>
  <si>
    <t>[tp 3722.03]</t>
  </si>
  <si>
    <t>[sl 3723.12]</t>
  </si>
  <si>
    <t>[sl 3723.03]</t>
  </si>
  <si>
    <t>[sl 3724.34]</t>
  </si>
  <si>
    <t>[sl 3722.81]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</si>
</sst>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9" fontId="0" fillId="0" borderId="0" xfId="1" applyFont="1"/>
    <xf numFmtId="22" fontId="0" fillId="0" borderId="0" xfId="0" applyNumberFormat="1"/>
    <xf numFmtId="14" fontId="0" fillId="0" borderId="0" xfId="0" applyNumberFormat="1"/>
    <xf numFmtId="0" fontId="0" fillId="9" borderId="0" xfId="0" applyFill="1"/>
    <xf numFmtId="0" fontId="0" fillId="0" borderId="0" xfId="0" applyAlignment="1">
      <alignment horizontal="right"/>
    </xf>
    <xf numFmtId="0" fontId="0" fillId="0" borderId="0" xfId="0" applyNumberFormat="1"/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/>
    </xf>
    <xf numFmtId="0" fontId="10" fillId="0" borderId="0" xfId="0" applyFont="1" applyFill="1" applyAlignment="1">
      <alignment horizontal="center" vertical="center" wrapText="1"/>
    </xf>
    <xf numFmtId="0" fontId="8" fillId="0" borderId="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194"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95949076" createdVersion="8" refreshedVersion="8" minRefreshableVersion="3" recordCount="180" xr:uid="{816D5870-5FC1-46E9-900C-0E70069C38A9}">
  <cacheSource type="worksheet">
    <worksheetSource ref="E21:F201" sheet="strategy_12"/>
  </cacheSource>
  <cacheFields count="2">
    <cacheField name="WL" numFmtId="0">
      <sharedItems count="3">
        <s v="W"/>
        <s v="L"/>
        <s v=""/>
      </sharedItems>
    </cacheField>
    <cacheField name="Streak" numFmtId="0">
      <sharedItems containsMixedTypes="1" containsNumber="1" containsInteger="1" minValue="1" maxValue="8" count="9">
        <n v="1"/>
        <n v="2"/>
        <n v="3"/>
        <n v="4"/>
        <n v="5"/>
        <n v="6"/>
        <n v="7"/>
        <n v="8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831586921297" createdVersion="8" refreshedVersion="8" minRefreshableVersion="3" recordCount="2213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22T14:50:58"/>
    </cacheField>
    <cacheField name="Position" numFmtId="0">
      <sharedItems containsString="0" containsBlank="1" containsNumber="1" containsInteger="1" minValue="442874070" maxValue="44437211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27.52"/>
    </cacheField>
    <cacheField name="S / L" numFmtId="0">
      <sharedItems containsString="0" containsBlank="1" containsNumber="1" minValue="3635.14" maxValue="3727.24"/>
    </cacheField>
    <cacheField name="T / P" numFmtId="0">
      <sharedItems containsString="0" containsBlank="1" containsNumber="1" minValue="3631.7" maxValue="3733.47"/>
    </cacheField>
    <cacheField name="Time2" numFmtId="0">
      <sharedItems containsBlank="1"/>
    </cacheField>
    <cacheField name="Price2" numFmtId="0">
      <sharedItems containsString="0" containsBlank="1" containsNumber="1" minValue="3633.63" maxValue="3728.31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3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2T14:50:58"/>
    </cacheField>
    <cacheField name="opening_timestamp_manila" numFmtId="0">
      <sharedItems containsNonDate="0" containsDate="1" containsString="0" containsBlank="1" minDate="2025-09-16T14:04:38" maxDate="2025-09-22T19:50:58" count="1233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6:17"/>
        <d v="2025-09-22T19:46:18"/>
        <d v="2025-09-22T19:46:19"/>
        <d v="2025-09-22T19:50:5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6">
        <s v="2025-09-17"/>
        <s v="2025-09-18"/>
        <s v="2025-09-19"/>
        <s v="2025-09-20"/>
        <s v="2025-09-22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6">
        <s v="Wed"/>
        <s v="Thu"/>
        <s v="Fri"/>
        <s v="Sat"/>
        <s v="Mon"/>
        <m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Normalized_Profit" numFmtId="0">
      <sharedItems containsString="0" containsBlank="1" containsNumber="1" minValue="-3" maxValue="11.6"/>
    </cacheField>
    <cacheField name="Seconds (opening_timestamp_manila)" numFmtId="0" databaseField="0">
      <fieldGroup base="19">
        <rangePr groupBy="seconds" startDate="2025-09-17T20:59:17" endDate="2025-09-22T19:50:5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Minutes (opening_timestamp_manila)" numFmtId="0" databaseField="0">
      <fieldGroup base="19">
        <rangePr groupBy="minutes" startDate="2025-09-17T20:59:17" endDate="2025-09-22T19:50:5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Hours (opening_timestamp_manila)" numFmtId="0" databaseField="0">
      <fieldGroup base="19">
        <rangePr groupBy="hours" startDate="2025-09-17T20:59:17" endDate="2025-09-22T19:50:5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2/09/2025"/>
        </groupItems>
      </fieldGroup>
    </cacheField>
    <cacheField name="Days (opening_timestamp_manila)" numFmtId="0" databaseField="0">
      <fieldGroup base="19">
        <rangePr groupBy="days" startDate="2025-09-17T20:59:17" endDate="2025-09-22T19:50:5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833288194444" createdVersion="8" refreshedVersion="8" minRefreshableVersion="3" recordCount="2213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22T14:50:58"/>
    </cacheField>
    <cacheField name="Position" numFmtId="0">
      <sharedItems containsString="0" containsBlank="1" containsNumber="1" containsInteger="1" minValue="442874070" maxValue="44437211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27.52"/>
    </cacheField>
    <cacheField name="S / L" numFmtId="0">
      <sharedItems containsString="0" containsBlank="1" containsNumber="1" minValue="3635.14" maxValue="3727.24"/>
    </cacheField>
    <cacheField name="T / P" numFmtId="0">
      <sharedItems containsString="0" containsBlank="1" containsNumber="1" minValue="3631.7" maxValue="3733.47"/>
    </cacheField>
    <cacheField name="Time2" numFmtId="0">
      <sharedItems containsBlank="1"/>
    </cacheField>
    <cacheField name="Price2" numFmtId="0">
      <sharedItems containsString="0" containsBlank="1" containsNumber="1" minValue="3633.63" maxValue="3728.31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3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2T14:50:58"/>
    </cacheField>
    <cacheField name="opening_timestamp_manila" numFmtId="0">
      <sharedItems containsNonDate="0" containsDate="1" containsString="0" containsBlank="1" minDate="2025-09-16T14:04:38" maxDate="2025-09-22T19:50:58" count="1229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6:17"/>
        <d v="2025-09-22T19:46:18"/>
        <d v="2025-09-22T19:46:19"/>
        <d v="2025-09-22T19:50:5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7">
        <s v="Wed"/>
        <s v="Thu"/>
        <s v="Fri"/>
        <s v="Sat"/>
        <s v="Mon"/>
        <m/>
        <s v="Tue" u="1"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Seconds (opening_timestamp_manila)" numFmtId="0" databaseField="0">
      <fieldGroup base="19">
        <rangePr groupBy="seconds" startDate="2025-09-17T20:59:17" endDate="2025-09-22T19:50:5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Minutes (opening_timestamp_manila)" numFmtId="0" databaseField="0">
      <fieldGroup base="19">
        <rangePr groupBy="minutes" startDate="2025-09-17T20:59:17" endDate="2025-09-22T19:50:5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Hours (opening_timestamp_manila)" numFmtId="0" databaseField="0">
      <fieldGroup base="19">
        <rangePr groupBy="hours" startDate="2025-09-17T20:59:17" endDate="2025-09-22T19:50:5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2/09/2025"/>
        </groupItems>
      </fieldGroup>
    </cacheField>
    <cacheField name="Days (opening_timestamp_manila)" numFmtId="0" databaseField="0">
      <fieldGroup base="19">
        <rangePr groupBy="days" startDate="2025-09-17T20:59:17" endDate="2025-09-22T19:50:5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2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13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x v="3"/>
    <x v="6"/>
    <x v="3"/>
    <n v="0.56799999999999995"/>
    <n v="1.1359999999999999"/>
    <n v="1.704"/>
    <n v="5.68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x v="3"/>
    <x v="6"/>
    <x v="3"/>
    <n v="0.505"/>
    <n v="1.01"/>
    <n v="1.5149999999999999"/>
    <n v="5.05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x v="3"/>
    <x v="6"/>
    <x v="3"/>
    <n v="0.36099999999999999"/>
    <n v="0.72199999999999998"/>
    <n v="1.083"/>
    <n v="3.61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x v="3"/>
    <x v="6"/>
    <x v="3"/>
    <n v="0.36099999999999999"/>
    <n v="0.72199999999999998"/>
    <n v="1.083"/>
    <n v="3.61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x v="3"/>
    <x v="6"/>
    <x v="3"/>
    <n v="0.45400000000000001"/>
    <n v="0.90800000000000003"/>
    <n v="1.3619999999999999"/>
    <n v="4.54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x v="3"/>
    <x v="7"/>
    <x v="3"/>
    <n v="-0.30200000000000005"/>
    <n v="-0.60400000000000009"/>
    <n v="-0.90599999999999992"/>
    <n v="-3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x v="3"/>
    <x v="8"/>
    <x v="3"/>
    <n v="0.16200000000000003"/>
    <n v="0.32400000000000007"/>
    <n v="0.48599999999999999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x v="3"/>
    <x v="8"/>
    <x v="3"/>
    <n v="0.15200000000000002"/>
    <n v="0.30400000000000005"/>
    <n v="0.45599999999999996"/>
    <n v="-3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x v="3"/>
    <x v="8"/>
    <x v="3"/>
    <n v="0.26400000000000001"/>
    <n v="0.52800000000000002"/>
    <n v="0.79200000000000004"/>
    <n v="-3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x v="3"/>
    <x v="8"/>
    <x v="3"/>
    <n v="0.26400000000000001"/>
    <n v="0.52800000000000002"/>
    <n v="0.79200000000000004"/>
    <n v="-3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x v="3"/>
    <x v="8"/>
    <x v="3"/>
    <n v="0.36699999999999999"/>
    <n v="0.73399999999999999"/>
    <n v="1.101"/>
    <n v="3.67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x v="3"/>
    <x v="8"/>
    <x v="3"/>
    <n v="0.376"/>
    <n v="0.752"/>
    <n v="1.1279999999999999"/>
    <n v="3.76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x v="3"/>
    <x v="8"/>
    <x v="3"/>
    <n v="0.32900000000000001"/>
    <n v="0.65800000000000003"/>
    <n v="0.98699999999999999"/>
    <n v="3.2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x v="3"/>
    <x v="8"/>
    <x v="3"/>
    <n v="0.17"/>
    <n v="0.34"/>
    <n v="0.51"/>
    <n v="-3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x v="3"/>
    <x v="8"/>
    <x v="3"/>
    <n v="0.11799999999999999"/>
    <n v="0.23599999999999999"/>
    <n v="0.35399999999999998"/>
    <n v="-3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x v="4"/>
    <x v="9"/>
    <x v="4"/>
    <n v="-0.30400000000000005"/>
    <n v="-0.6080000000000001"/>
    <n v="-0.91199999999999992"/>
    <n v="-3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x v="4"/>
    <x v="9"/>
    <x v="4"/>
    <n v="-0.30400000000000005"/>
    <n v="-0.6080000000000001"/>
    <n v="-0.91199999999999992"/>
    <n v="-3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x v="4"/>
    <x v="9"/>
    <x v="4"/>
    <n v="-0.30400000000000005"/>
    <n v="-0.6080000000000001"/>
    <n v="-0.91199999999999992"/>
    <n v="-3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x v="4"/>
    <x v="9"/>
    <x v="4"/>
    <n v="-0.31200000000000006"/>
    <n v="-0.62400000000000011"/>
    <n v="-0.93599999999999994"/>
    <n v="-3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x v="4"/>
    <x v="9"/>
    <x v="4"/>
    <n v="-0.31200000000000006"/>
    <n v="-0.62400000000000011"/>
    <n v="-0.93599999999999994"/>
    <n v="-3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x v="4"/>
    <x v="9"/>
    <x v="4"/>
    <n v="-0.31200000000000006"/>
    <n v="-0.62400000000000011"/>
    <n v="-0.93599999999999994"/>
    <n v="-3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x v="4"/>
    <x v="9"/>
    <x v="4"/>
    <n v="-0.315"/>
    <n v="-0.63"/>
    <n v="-0.94499999999999995"/>
    <n v="-3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x v="4"/>
    <x v="9"/>
    <x v="4"/>
    <n v="-0.315"/>
    <n v="-0.63"/>
    <n v="-0.94499999999999995"/>
    <n v="-3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x v="4"/>
    <x v="9"/>
    <x v="4"/>
    <n v="-0.26600000000000001"/>
    <n v="-0.53200000000000003"/>
    <n v="-0.79800000000000004"/>
    <n v="-3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x v="4"/>
    <x v="9"/>
    <x v="4"/>
    <n v="-0.32400000000000007"/>
    <n v="-0.64800000000000013"/>
    <n v="-0.97199999999999998"/>
    <n v="-3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x v="4"/>
    <x v="9"/>
    <x v="4"/>
    <n v="-0.19700000000000001"/>
    <n v="-0.39400000000000002"/>
    <n v="-0.59099999999999997"/>
    <n v="-3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x v="4"/>
    <x v="9"/>
    <x v="4"/>
    <n v="-0.30800000000000005"/>
    <n v="-0.6160000000000001"/>
    <n v="-0.92399999999999993"/>
    <n v="-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x v="4"/>
    <x v="9"/>
    <x v="4"/>
    <n v="-0.31000000000000005"/>
    <n v="-0.62000000000000011"/>
    <n v="-0.92999999999999994"/>
    <n v="-3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x v="4"/>
    <x v="9"/>
    <x v="4"/>
    <n v="0.35299999999999998"/>
    <n v="0.70599999999999996"/>
    <n v="1.0589999999999999"/>
    <n v="3.53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x v="4"/>
    <x v="9"/>
    <x v="4"/>
    <n v="0.45100000000000001"/>
    <n v="0.90200000000000002"/>
    <n v="1.353"/>
    <n v="4.51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x v="4"/>
    <x v="9"/>
    <x v="4"/>
    <n v="0.34200000000000003"/>
    <n v="0.68400000000000005"/>
    <n v="1.026"/>
    <n v="3.42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x v="4"/>
    <x v="9"/>
    <x v="4"/>
    <n v="0.34200000000000003"/>
    <n v="0.68400000000000005"/>
    <n v="1.026"/>
    <n v="3.42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x v="4"/>
    <x v="9"/>
    <x v="4"/>
    <n v="0.32700000000000001"/>
    <n v="0.65400000000000003"/>
    <n v="0.98099999999999998"/>
    <n v="3.27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x v="4"/>
    <x v="9"/>
    <x v="4"/>
    <n v="0.28799999999999998"/>
    <n v="0.57599999999999996"/>
    <n v="0.86399999999999999"/>
    <n v="-3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x v="4"/>
    <x v="9"/>
    <x v="4"/>
    <n v="0.217"/>
    <n v="0.434"/>
    <n v="0.65099999999999991"/>
    <n v="-3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x v="4"/>
    <x v="9"/>
    <x v="4"/>
    <n v="0.27799999999999997"/>
    <n v="0.55599999999999994"/>
    <n v="0.83399999999999996"/>
    <n v="-3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x v="4"/>
    <x v="9"/>
    <x v="4"/>
    <n v="0.29500000000000004"/>
    <n v="0.59000000000000008"/>
    <n v="0.88500000000000001"/>
    <n v="2.95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x v="4"/>
    <x v="9"/>
    <x v="4"/>
    <n v="0.10600000000000001"/>
    <n v="0.21200000000000002"/>
    <n v="0.318"/>
    <n v="-3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x v="4"/>
    <x v="9"/>
    <x v="4"/>
    <n v="0.217"/>
    <n v="0.434"/>
    <n v="0.65099999999999991"/>
    <n v="-3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x v="4"/>
    <x v="9"/>
    <x v="4"/>
    <n v="0.20600000000000002"/>
    <n v="0.41200000000000003"/>
    <n v="0.61799999999999999"/>
    <n v="-3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x v="4"/>
    <x v="9"/>
    <x v="4"/>
    <n v="-0.34100000000000003"/>
    <n v="-0.68200000000000005"/>
    <n v="-1.0229999999999999"/>
    <n v="-3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x v="4"/>
    <x v="9"/>
    <x v="4"/>
    <n v="-0.34200000000000003"/>
    <n v="-0.68400000000000005"/>
    <n v="-1.026"/>
    <n v="-3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x v="4"/>
    <x v="9"/>
    <x v="4"/>
    <n v="-0.311"/>
    <n v="-0.622"/>
    <n v="-0.93299999999999994"/>
    <n v="-3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x v="4"/>
    <x v="9"/>
    <x v="4"/>
    <n v="-0.31400000000000006"/>
    <n v="-0.62800000000000011"/>
    <n v="-0.94199999999999995"/>
    <n v="-3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x v="4"/>
    <x v="9"/>
    <x v="4"/>
    <n v="-0.30099999999999999"/>
    <n v="-0.60199999999999998"/>
    <n v="-0.90299999999999991"/>
    <n v="-3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x v="4"/>
    <x v="9"/>
    <x v="4"/>
    <n v="-0.30099999999999999"/>
    <n v="-0.60199999999999998"/>
    <n v="-0.90299999999999991"/>
    <n v="-3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x v="4"/>
    <x v="9"/>
    <x v="4"/>
    <n v="-0.27999999999999997"/>
    <n v="-0.55999999999999994"/>
    <n v="-0.84"/>
    <n v="-3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x v="4"/>
    <x v="9"/>
    <x v="4"/>
    <n v="-0.15900000000000003"/>
    <n v="-0.31800000000000006"/>
    <n v="-0.47699999999999998"/>
    <n v="-3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x v="4"/>
    <x v="9"/>
    <x v="4"/>
    <n v="-0.30099999999999999"/>
    <n v="-0.60199999999999998"/>
    <n v="-0.90299999999999991"/>
    <n v="-3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x v="4"/>
    <x v="9"/>
    <x v="4"/>
    <n v="-0.29799999999999999"/>
    <n v="-0.59599999999999997"/>
    <n v="-0.89400000000000002"/>
    <n v="-3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x v="4"/>
    <x v="9"/>
    <x v="4"/>
    <n v="-0.32600000000000001"/>
    <n v="-0.65200000000000002"/>
    <n v="-0.97799999999999987"/>
    <n v="-3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x v="4"/>
    <x v="9"/>
    <x v="4"/>
    <n v="-0.30299999999999999"/>
    <n v="-0.60599999999999998"/>
    <n v="-0.90899999999999992"/>
    <n v="-3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x v="4"/>
    <x v="9"/>
    <x v="4"/>
    <n v="-0.30099999999999999"/>
    <n v="-0.60199999999999998"/>
    <n v="-0.90299999999999991"/>
    <n v="-3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x v="4"/>
    <x v="9"/>
    <x v="4"/>
    <n v="-0.29900000000000004"/>
    <n v="-0.59800000000000009"/>
    <n v="-0.89700000000000002"/>
    <n v="-3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x v="4"/>
    <x v="9"/>
    <x v="4"/>
    <n v="0.15400000000000003"/>
    <n v="0.30800000000000005"/>
    <n v="0.46199999999999997"/>
    <n v="-3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s v="L"/>
    <d v="2025-09-22T00:00:00"/>
    <s v="01"/>
    <x v="15"/>
    <s v="Mon"/>
    <d v="2025-09-22T01:56:09"/>
    <x v="812"/>
    <x v="4"/>
    <x v="9"/>
    <x v="4"/>
    <n v="-0.30099999999999999"/>
    <n v="-0.60199999999999998"/>
    <n v="-0.90299999999999991"/>
    <n v="-3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x v="4"/>
    <x v="9"/>
    <x v="4"/>
    <n v="0.11499999999999999"/>
    <n v="0.22999999999999998"/>
    <n v="0.34499999999999997"/>
    <n v="-3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s v="W"/>
    <d v="2025-09-22T00:00:00"/>
    <s v="01"/>
    <x v="19"/>
    <s v="Mon"/>
    <d v="2025-09-22T01:57:09"/>
    <x v="813"/>
    <x v="4"/>
    <x v="9"/>
    <x v="4"/>
    <n v="0.17800000000000002"/>
    <n v="0.35600000000000004"/>
    <n v="0.53400000000000003"/>
    <n v="-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x v="4"/>
    <x v="9"/>
    <x v="4"/>
    <n v="0.15000000000000002"/>
    <n v="0.30000000000000004"/>
    <n v="0.44999999999999996"/>
    <n v="-3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x v="4"/>
    <x v="9"/>
    <x v="4"/>
    <n v="9.6000000000000002E-2"/>
    <n v="0.192"/>
    <n v="0.28799999999999998"/>
    <n v="-3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20"/>
    <s v="Mon"/>
    <d v="2025-09-22T01:57:10"/>
    <x v="814"/>
    <x v="4"/>
    <x v="9"/>
    <x v="4"/>
    <n v="0.15000000000000002"/>
    <n v="0.30000000000000004"/>
    <n v="0.44999999999999996"/>
    <n v="-3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x v="4"/>
    <x v="9"/>
    <x v="4"/>
    <n v="9.5000000000000001E-2"/>
    <n v="0.19"/>
    <n v="0.28499999999999998"/>
    <n v="-3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x v="4"/>
    <x v="9"/>
    <x v="4"/>
    <n v="0.15200000000000002"/>
    <n v="0.30400000000000005"/>
    <n v="0.45599999999999996"/>
    <n v="-3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x v="4"/>
    <x v="9"/>
    <x v="4"/>
    <n v="0.15200000000000002"/>
    <n v="0.30400000000000005"/>
    <n v="0.45599999999999996"/>
    <n v="-3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s v="L"/>
    <d v="2025-09-22T00:00:00"/>
    <s v="01"/>
    <x v="12"/>
    <s v="Mon"/>
    <d v="2025-09-22T01:58:10"/>
    <x v="816"/>
    <x v="4"/>
    <x v="9"/>
    <x v="4"/>
    <n v="-0.32600000000000001"/>
    <n v="-0.65200000000000002"/>
    <n v="-0.97799999999999987"/>
    <n v="-3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s v="W"/>
    <d v="2025-09-22T00:00:00"/>
    <s v="01"/>
    <x v="17"/>
    <s v="Mon"/>
    <d v="2025-09-22T01:58:10"/>
    <x v="816"/>
    <x v="4"/>
    <x v="9"/>
    <x v="4"/>
    <n v="9.0000000000000011E-2"/>
    <n v="0.18000000000000002"/>
    <n v="0.27"/>
    <n v="-3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x v="4"/>
    <x v="9"/>
    <x v="4"/>
    <n v="9.5000000000000001E-2"/>
    <n v="0.19"/>
    <n v="0.28499999999999998"/>
    <n v="-3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x v="4"/>
    <x v="10"/>
    <x v="4"/>
    <n v="0.11200000000000002"/>
    <n v="0.22400000000000003"/>
    <n v="0.33600000000000002"/>
    <n v="-3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s v="W"/>
    <d v="2025-09-22T00:00:00"/>
    <s v="02"/>
    <x v="8"/>
    <s v="Mon"/>
    <d v="2025-09-22T02:04:19"/>
    <x v="818"/>
    <x v="4"/>
    <x v="10"/>
    <x v="4"/>
    <n v="0.35099999999999998"/>
    <n v="0.70199999999999996"/>
    <n v="1.0529999999999999"/>
    <n v="3.51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9"/>
    <x v="4"/>
    <x v="10"/>
    <x v="4"/>
    <n v="-0.30299999999999999"/>
    <n v="-0.60599999999999998"/>
    <n v="-0.90899999999999992"/>
    <n v="-3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9"/>
    <x v="4"/>
    <x v="10"/>
    <x v="4"/>
    <n v="-0.30299999999999999"/>
    <n v="-0.60599999999999998"/>
    <n v="-0.90899999999999992"/>
    <n v="-3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20"/>
    <x v="4"/>
    <x v="10"/>
    <x v="4"/>
    <n v="-0.14599999999999999"/>
    <n v="-0.29199999999999998"/>
    <n v="-0.438"/>
    <n v="-3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1"/>
    <x v="4"/>
    <x v="10"/>
    <x v="4"/>
    <n v="-0.22000000000000003"/>
    <n v="-0.44000000000000006"/>
    <n v="-0.66"/>
    <n v="-3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20"/>
    <s v="Mon"/>
    <d v="2025-09-22T02:13:50"/>
    <x v="821"/>
    <x v="4"/>
    <x v="10"/>
    <x v="4"/>
    <n v="-0.29300000000000004"/>
    <n v="-0.58600000000000008"/>
    <n v="-0.879"/>
    <n v="-3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2"/>
    <x v="4"/>
    <x v="10"/>
    <x v="4"/>
    <n v="-0.255"/>
    <n v="-0.51"/>
    <n v="-0.7649999999999999"/>
    <n v="-3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2"/>
    <x v="4"/>
    <x v="10"/>
    <x v="4"/>
    <n v="-0.30000000000000004"/>
    <n v="-0.60000000000000009"/>
    <n v="-0.89999999999999991"/>
    <n v="-3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2"/>
    <x v="4"/>
    <x v="10"/>
    <x v="4"/>
    <n v="-0.30000000000000004"/>
    <n v="-0.60000000000000009"/>
    <n v="-0.89999999999999991"/>
    <n v="-3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s v="W"/>
    <d v="2025-09-22T00:00:00"/>
    <s v="02"/>
    <x v="4"/>
    <s v="Mon"/>
    <d v="2025-09-22T02:19:59"/>
    <x v="823"/>
    <x v="4"/>
    <x v="10"/>
    <x v="4"/>
    <n v="0.13899999999999998"/>
    <n v="0.27799999999999997"/>
    <n v="0.41699999999999998"/>
    <n v="-3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s v="W"/>
    <d v="2025-09-22T00:00:00"/>
    <s v="02"/>
    <x v="5"/>
    <s v="Mon"/>
    <d v="2025-09-22T02:20:00"/>
    <x v="824"/>
    <x v="4"/>
    <x v="10"/>
    <x v="4"/>
    <n v="0.13899999999999998"/>
    <n v="0.27799999999999997"/>
    <n v="0.41699999999999998"/>
    <n v="-3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s v="L"/>
    <d v="2025-09-22T00:00:00"/>
    <s v="02"/>
    <x v="3"/>
    <s v="Mon"/>
    <d v="2025-09-22T02:21:59"/>
    <x v="825"/>
    <x v="4"/>
    <x v="10"/>
    <x v="4"/>
    <n v="-0.30299999999999999"/>
    <n v="-0.60599999999999998"/>
    <n v="-0.90899999999999992"/>
    <n v="-3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6"/>
    <s v="Mon"/>
    <d v="2025-09-22T02:23:49"/>
    <x v="826"/>
    <x v="4"/>
    <x v="10"/>
    <x v="4"/>
    <n v="-0.30000000000000004"/>
    <n v="-0.60000000000000009"/>
    <n v="-0.89999999999999991"/>
    <n v="-3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4"/>
    <s v="Mon"/>
    <d v="2025-09-22T02:23:49"/>
    <x v="826"/>
    <x v="4"/>
    <x v="10"/>
    <x v="4"/>
    <n v="-0.30000000000000004"/>
    <n v="-0.60000000000000009"/>
    <n v="-0.89999999999999991"/>
    <n v="-3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s v="L"/>
    <d v="2025-09-22T00:00:00"/>
    <s v="02"/>
    <x v="1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s v="L"/>
    <d v="2025-09-22T00:00:00"/>
    <s v="02"/>
    <x v="10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s v="L"/>
    <d v="2025-09-22T00:00:00"/>
    <s v="02"/>
    <x v="2"/>
    <s v="Mon"/>
    <d v="2025-09-22T02:27:09"/>
    <x v="827"/>
    <x v="4"/>
    <x v="10"/>
    <x v="4"/>
    <n v="-0.252"/>
    <n v="-0.504"/>
    <n v="-0.75600000000000001"/>
    <n v="-3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8"/>
    <x v="4"/>
    <x v="10"/>
    <x v="4"/>
    <n v="-0.22400000000000003"/>
    <n v="-0.44800000000000006"/>
    <n v="-0.67200000000000004"/>
    <n v="-3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s v="L"/>
    <d v="2025-09-22T00:00:00"/>
    <s v="02"/>
    <x v="0"/>
    <s v="Mon"/>
    <d v="2025-09-22T02:27:10"/>
    <x v="828"/>
    <x v="4"/>
    <x v="10"/>
    <x v="4"/>
    <n v="-0.309"/>
    <n v="-0.61799999999999999"/>
    <n v="-0.92699999999999994"/>
    <n v="-3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s v="L"/>
    <d v="2025-09-22T00:00:00"/>
    <s v="02"/>
    <x v="6"/>
    <s v="Mon"/>
    <d v="2025-09-22T02:27:10"/>
    <x v="828"/>
    <x v="4"/>
    <x v="10"/>
    <x v="4"/>
    <n v="-0.31000000000000005"/>
    <n v="-0.62000000000000011"/>
    <n v="-0.92999999999999994"/>
    <n v="-3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s v="L"/>
    <d v="2025-09-22T00:00:00"/>
    <s v="02"/>
    <x v="20"/>
    <s v="Mon"/>
    <d v="2025-09-22T02:27:10"/>
    <x v="828"/>
    <x v="4"/>
    <x v="10"/>
    <x v="4"/>
    <n v="-0.31900000000000001"/>
    <n v="-0.63800000000000001"/>
    <n v="-0.95699999999999996"/>
    <n v="-3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9"/>
    <x v="4"/>
    <x v="10"/>
    <x v="4"/>
    <n v="-0.17300000000000001"/>
    <n v="-0.34600000000000003"/>
    <n v="-0.51900000000000002"/>
    <n v="-3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s v="W"/>
    <d v="2025-09-22T00:00:00"/>
    <s v="02"/>
    <x v="18"/>
    <s v="Mon"/>
    <d v="2025-09-22T02:39:19"/>
    <x v="830"/>
    <x v="4"/>
    <x v="10"/>
    <x v="4"/>
    <n v="0.15000000000000002"/>
    <n v="0.30000000000000004"/>
    <n v="0.44999999999999996"/>
    <n v="-3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s v="L"/>
    <d v="2025-09-22T00:00:00"/>
    <s v="02"/>
    <x v="14"/>
    <s v="Mon"/>
    <d v="2025-09-22T02:44:09"/>
    <x v="831"/>
    <x v="4"/>
    <x v="10"/>
    <x v="4"/>
    <n v="-0.30499999999999999"/>
    <n v="-0.61"/>
    <n v="-0.91499999999999992"/>
    <n v="-3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s v="L"/>
    <d v="2025-09-22T00:00:00"/>
    <s v="02"/>
    <x v="16"/>
    <s v="Mon"/>
    <d v="2025-09-22T02:44:09"/>
    <x v="831"/>
    <x v="4"/>
    <x v="10"/>
    <x v="4"/>
    <n v="-0.30600000000000005"/>
    <n v="-0.6120000000000001"/>
    <n v="-0.91799999999999993"/>
    <n v="-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s v="W"/>
    <d v="2025-09-22T00:00:00"/>
    <s v="02"/>
    <x v="20"/>
    <s v="Mon"/>
    <d v="2025-09-22T02:45:09"/>
    <x v="832"/>
    <x v="4"/>
    <x v="10"/>
    <x v="4"/>
    <n v="0.15200000000000002"/>
    <n v="0.30400000000000005"/>
    <n v="0.45599999999999996"/>
    <n v="-3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s v="L"/>
    <d v="2025-09-22T00:00:00"/>
    <s v="02"/>
    <x v="17"/>
    <s v="Mon"/>
    <d v="2025-09-22T02:45:09"/>
    <x v="832"/>
    <x v="4"/>
    <x v="10"/>
    <x v="4"/>
    <n v="-0.30499999999999999"/>
    <n v="-0.61"/>
    <n v="-0.91499999999999992"/>
    <n v="-3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s v="W"/>
    <d v="2025-09-22T00:00:00"/>
    <s v="02"/>
    <x v="11"/>
    <s v="Mon"/>
    <d v="2025-09-22T02:45:09"/>
    <x v="832"/>
    <x v="4"/>
    <x v="10"/>
    <x v="4"/>
    <n v="0.14699999999999999"/>
    <n v="0.29399999999999998"/>
    <n v="0.441"/>
    <n v="-3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0"/>
    <s v="Mon"/>
    <d v="2025-09-22T02:45:10"/>
    <x v="833"/>
    <x v="4"/>
    <x v="10"/>
    <x v="4"/>
    <n v="0.06"/>
    <n v="0.12"/>
    <n v="0.18"/>
    <n v="-3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s v="W"/>
    <d v="2025-09-22T00:00:00"/>
    <s v="02"/>
    <x v="1"/>
    <s v="Mon"/>
    <d v="2025-09-22T02:45:10"/>
    <x v="833"/>
    <x v="4"/>
    <x v="10"/>
    <x v="4"/>
    <n v="0.06"/>
    <n v="0.12"/>
    <n v="0.18"/>
    <n v="-3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s v="W"/>
    <d v="2025-09-22T00:00:00"/>
    <s v="02"/>
    <x v="18"/>
    <s v="Mon"/>
    <d v="2025-09-22T02:45:10"/>
    <x v="833"/>
    <x v="4"/>
    <x v="10"/>
    <x v="4"/>
    <n v="0.14699999999999999"/>
    <n v="0.29399999999999998"/>
    <n v="0.441"/>
    <n v="-3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2"/>
    <s v="Mon"/>
    <d v="2025-09-22T02:45:10"/>
    <x v="833"/>
    <x v="4"/>
    <x v="10"/>
    <x v="4"/>
    <n v="0.06"/>
    <n v="0.12"/>
    <n v="0.18"/>
    <n v="-3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s v="W"/>
    <d v="2025-09-22T00:00:00"/>
    <s v="02"/>
    <x v="10"/>
    <s v="Mon"/>
    <d v="2025-09-22T02:45:11"/>
    <x v="834"/>
    <x v="4"/>
    <x v="10"/>
    <x v="4"/>
    <n v="0.14699999999999999"/>
    <n v="0.29399999999999998"/>
    <n v="0.441"/>
    <n v="-3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s v="W"/>
    <d v="2025-09-22T00:00:00"/>
    <s v="02"/>
    <x v="6"/>
    <s v="Mon"/>
    <d v="2025-09-22T02:45:11"/>
    <x v="834"/>
    <x v="4"/>
    <x v="10"/>
    <x v="4"/>
    <n v="0.14899999999999999"/>
    <n v="0.29799999999999999"/>
    <n v="0.44700000000000001"/>
    <n v="-3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s v="W"/>
    <d v="2025-09-22T00:00:00"/>
    <s v="03"/>
    <x v="3"/>
    <s v="Mon"/>
    <d v="2025-09-22T03:01:59"/>
    <x v="835"/>
    <x v="4"/>
    <x v="11"/>
    <x v="4"/>
    <n v="0.47500000000000003"/>
    <n v="0.95000000000000007"/>
    <n v="1.425"/>
    <n v="4.7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s v="W"/>
    <d v="2025-09-22T00:00:00"/>
    <s v="03"/>
    <x v="16"/>
    <s v="Mon"/>
    <d v="2025-09-22T03:15:39"/>
    <x v="836"/>
    <x v="4"/>
    <x v="11"/>
    <x v="4"/>
    <n v="7.9000000000000015E-2"/>
    <n v="0.15800000000000003"/>
    <n v="0.23699999999999999"/>
    <n v="-3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s v="W"/>
    <d v="2025-09-22T00:00:00"/>
    <s v="03"/>
    <x v="14"/>
    <s v="Mon"/>
    <d v="2025-09-22T03:15:39"/>
    <x v="836"/>
    <x v="4"/>
    <x v="11"/>
    <x v="4"/>
    <n v="8.0000000000000016E-2"/>
    <n v="0.16000000000000003"/>
    <n v="0.24"/>
    <n v="-3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s v="W"/>
    <d v="2025-09-22T00:00:00"/>
    <s v="03"/>
    <x v="2"/>
    <s v="Mon"/>
    <d v="2025-09-22T03:17:19"/>
    <x v="837"/>
    <x v="4"/>
    <x v="11"/>
    <x v="4"/>
    <n v="0.30400000000000005"/>
    <n v="0.6080000000000001"/>
    <n v="0.91199999999999992"/>
    <n v="3.04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s v="W"/>
    <d v="2025-09-22T00:00:00"/>
    <s v="03"/>
    <x v="20"/>
    <s v="Mon"/>
    <d v="2025-09-22T03:17:19"/>
    <x v="837"/>
    <x v="4"/>
    <x v="11"/>
    <x v="4"/>
    <n v="0.15900000000000003"/>
    <n v="0.31800000000000006"/>
    <n v="0.47699999999999998"/>
    <n v="-3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s v="L"/>
    <d v="2025-09-22T00:00:00"/>
    <s v="03"/>
    <x v="11"/>
    <s v="Mon"/>
    <d v="2025-09-22T03:17:19"/>
    <x v="837"/>
    <x v="4"/>
    <x v="11"/>
    <x v="4"/>
    <n v="-0.16400000000000001"/>
    <n v="-0.32800000000000001"/>
    <n v="-0.49199999999999994"/>
    <n v="-3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s v="W"/>
    <d v="2025-09-22T00:00:00"/>
    <s v="03"/>
    <x v="17"/>
    <s v="Mon"/>
    <d v="2025-09-22T03:17:20"/>
    <x v="838"/>
    <x v="4"/>
    <x v="11"/>
    <x v="4"/>
    <n v="0.23700000000000002"/>
    <n v="0.47400000000000003"/>
    <n v="0.71099999999999997"/>
    <n v="-3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s v="W"/>
    <d v="2025-09-22T00:00:00"/>
    <s v="03"/>
    <x v="1"/>
    <s v="Mon"/>
    <d v="2025-09-22T03:17:20"/>
    <x v="838"/>
    <x v="4"/>
    <x v="11"/>
    <x v="4"/>
    <n v="0.35000000000000003"/>
    <n v="0.70000000000000007"/>
    <n v="1.05"/>
    <n v="3.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s v="L"/>
    <d v="2025-09-22T00:00:00"/>
    <s v="03"/>
    <x v="18"/>
    <s v="Mon"/>
    <d v="2025-09-22T03:17:20"/>
    <x v="838"/>
    <x v="4"/>
    <x v="11"/>
    <x v="4"/>
    <n v="-0.223"/>
    <n v="-0.44600000000000001"/>
    <n v="-0.66899999999999993"/>
    <n v="-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s v="W"/>
    <d v="2025-09-22T00:00:00"/>
    <s v="03"/>
    <x v="0"/>
    <s v="Mon"/>
    <d v="2025-09-22T03:17:20"/>
    <x v="838"/>
    <x v="4"/>
    <x v="11"/>
    <x v="4"/>
    <n v="0.30099999999999999"/>
    <n v="0.60199999999999998"/>
    <n v="0.90299999999999991"/>
    <n v="3.0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s v="W"/>
    <d v="2025-09-22T00:00:00"/>
    <s v="03"/>
    <x v="6"/>
    <s v="Mon"/>
    <d v="2025-09-22T03:17:21"/>
    <x v="839"/>
    <x v="4"/>
    <x v="11"/>
    <x v="4"/>
    <n v="0.15600000000000003"/>
    <n v="0.31200000000000006"/>
    <n v="0.46799999999999997"/>
    <n v="-3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s v="L"/>
    <d v="2025-09-22T00:00:00"/>
    <s v="03"/>
    <x v="19"/>
    <s v="Mon"/>
    <d v="2025-09-22T03:17:21"/>
    <x v="839"/>
    <x v="4"/>
    <x v="11"/>
    <x v="4"/>
    <n v="-0.223"/>
    <n v="-0.44600000000000001"/>
    <n v="-0.66899999999999993"/>
    <n v="-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s v="W"/>
    <d v="2025-09-22T00:00:00"/>
    <s v="03"/>
    <x v="10"/>
    <s v="Mon"/>
    <d v="2025-09-22T03:17:21"/>
    <x v="839"/>
    <x v="4"/>
    <x v="11"/>
    <x v="4"/>
    <n v="0.15800000000000003"/>
    <n v="0.31600000000000006"/>
    <n v="0.47399999999999998"/>
    <n v="-3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s v="L"/>
    <d v="2025-09-22T00:00:00"/>
    <s v="03"/>
    <x v="18"/>
    <s v="Mon"/>
    <d v="2025-09-22T03:33:09"/>
    <x v="840"/>
    <x v="4"/>
    <x v="11"/>
    <x v="4"/>
    <n v="-0.22500000000000001"/>
    <n v="-0.45"/>
    <n v="-0.67499999999999993"/>
    <n v="-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s v="L"/>
    <d v="2025-09-22T00:00:00"/>
    <s v="03"/>
    <x v="19"/>
    <s v="Mon"/>
    <d v="2025-09-22T03:33:09"/>
    <x v="840"/>
    <x v="4"/>
    <x v="11"/>
    <x v="4"/>
    <n v="-0.22500000000000001"/>
    <n v="-0.45"/>
    <n v="-0.67499999999999993"/>
    <n v="-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s v="W"/>
    <d v="2025-09-22T00:00:00"/>
    <s v="03"/>
    <x v="9"/>
    <s v="Mon"/>
    <d v="2025-09-22T03:34:09"/>
    <x v="841"/>
    <x v="4"/>
    <x v="11"/>
    <x v="4"/>
    <n v="0.36099999999999999"/>
    <n v="0.72199999999999998"/>
    <n v="1.083"/>
    <n v="3.61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s v="L"/>
    <d v="2025-09-22T00:00:00"/>
    <s v="03"/>
    <x v="18"/>
    <s v="Mon"/>
    <d v="2025-09-22T03:57:39"/>
    <x v="842"/>
    <x v="4"/>
    <x v="11"/>
    <x v="4"/>
    <n v="-0.22000000000000003"/>
    <n v="-0.44000000000000006"/>
    <n v="-0.66"/>
    <n v="-3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s v="L"/>
    <d v="2025-09-22T00:00:00"/>
    <s v="03"/>
    <x v="19"/>
    <s v="Mon"/>
    <d v="2025-09-22T03:57:39"/>
    <x v="842"/>
    <x v="4"/>
    <x v="11"/>
    <x v="4"/>
    <n v="-0.22000000000000003"/>
    <n v="-0.44000000000000006"/>
    <n v="-0.66"/>
    <n v="-3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s v="W"/>
    <d v="2025-09-22T00:00:00"/>
    <s v="04"/>
    <x v="16"/>
    <s v="Mon"/>
    <d v="2025-09-22T04:01:19"/>
    <x v="843"/>
    <x v="4"/>
    <x v="12"/>
    <x v="4"/>
    <n v="6.3E-2"/>
    <n v="0.126"/>
    <n v="0.189"/>
    <n v="-3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s v="W"/>
    <d v="2025-09-22T00:00:00"/>
    <s v="04"/>
    <x v="14"/>
    <s v="Mon"/>
    <d v="2025-09-22T04:01:19"/>
    <x v="843"/>
    <x v="4"/>
    <x v="12"/>
    <x v="4"/>
    <n v="7.2999999999999995E-2"/>
    <n v="0.14599999999999999"/>
    <n v="0.219"/>
    <n v="-3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s v="L"/>
    <d v="2025-09-22T00:00:00"/>
    <s v="04"/>
    <x v="15"/>
    <s v="Mon"/>
    <d v="2025-09-22T04:01:19"/>
    <x v="843"/>
    <x v="4"/>
    <x v="12"/>
    <x v="4"/>
    <n v="-0.30099999999999999"/>
    <n v="-0.60199999999999998"/>
    <n v="-0.90299999999999991"/>
    <n v="-3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s v="W"/>
    <d v="2025-09-22T00:00:00"/>
    <s v="04"/>
    <x v="9"/>
    <s v="Mon"/>
    <d v="2025-09-22T04:01:29"/>
    <x v="844"/>
    <x v="4"/>
    <x v="12"/>
    <x v="4"/>
    <n v="0.35299999999999998"/>
    <n v="0.70599999999999996"/>
    <n v="1.0589999999999999"/>
    <n v="3.53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s v="W"/>
    <d v="2025-09-22T00:00:00"/>
    <s v="04"/>
    <x v="9"/>
    <s v="Mon"/>
    <d v="2025-09-22T04:03:09"/>
    <x v="845"/>
    <x v="4"/>
    <x v="12"/>
    <x v="4"/>
    <n v="0.34700000000000003"/>
    <n v="0.69400000000000006"/>
    <n v="1.0409999999999999"/>
    <n v="3.47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s v="W"/>
    <d v="2025-09-22T00:00:00"/>
    <s v="04"/>
    <x v="14"/>
    <s v="Mon"/>
    <d v="2025-09-22T04:12:19"/>
    <x v="846"/>
    <x v="4"/>
    <x v="12"/>
    <x v="4"/>
    <n v="0.19400000000000001"/>
    <n v="0.38800000000000001"/>
    <n v="0.58199999999999996"/>
    <n v="-3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s v="W"/>
    <d v="2025-09-22T00:00:00"/>
    <s v="04"/>
    <x v="15"/>
    <s v="Mon"/>
    <d v="2025-09-22T04:12:19"/>
    <x v="846"/>
    <x v="4"/>
    <x v="12"/>
    <x v="4"/>
    <n v="0.191"/>
    <n v="0.38200000000000001"/>
    <n v="0.57299999999999995"/>
    <n v="-3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s v="W"/>
    <d v="2025-09-22T00:00:00"/>
    <s v="04"/>
    <x v="16"/>
    <s v="Mon"/>
    <d v="2025-09-22T04:12:19"/>
    <x v="846"/>
    <x v="4"/>
    <x v="12"/>
    <x v="4"/>
    <n v="0.18100000000000002"/>
    <n v="0.36200000000000004"/>
    <n v="0.54300000000000004"/>
    <n v="-3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s v="L"/>
    <d v="2025-09-22T00:00:00"/>
    <s v="04"/>
    <x v="16"/>
    <s v="Mon"/>
    <d v="2025-09-22T04:16:39"/>
    <x v="847"/>
    <x v="4"/>
    <x v="12"/>
    <x v="4"/>
    <n v="-0.30200000000000005"/>
    <n v="-0.60400000000000009"/>
    <n v="-0.90599999999999992"/>
    <n v="-3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s v="L"/>
    <d v="2025-09-22T00:00:00"/>
    <s v="04"/>
    <x v="14"/>
    <s v="Mon"/>
    <d v="2025-09-22T04:16:39"/>
    <x v="847"/>
    <x v="4"/>
    <x v="12"/>
    <x v="4"/>
    <n v="-0.30000000000000004"/>
    <n v="-0.60000000000000009"/>
    <n v="-0.89999999999999991"/>
    <n v="-3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s v="L"/>
    <d v="2025-09-22T00:00:00"/>
    <s v="04"/>
    <x v="15"/>
    <s v="Mon"/>
    <d v="2025-09-22T04:16:39"/>
    <x v="847"/>
    <x v="4"/>
    <x v="12"/>
    <x v="4"/>
    <n v="-0.30099999999999999"/>
    <n v="-0.60199999999999998"/>
    <n v="-0.90299999999999991"/>
    <n v="-3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s v="L"/>
    <d v="2025-09-22T00:00:00"/>
    <s v="04"/>
    <x v="20"/>
    <s v="Mon"/>
    <d v="2025-09-22T04:17:09"/>
    <x v="848"/>
    <x v="4"/>
    <x v="12"/>
    <x v="4"/>
    <n v="-0.29799999999999999"/>
    <n v="-0.59599999999999997"/>
    <n v="-0.89400000000000002"/>
    <n v="-3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s v="L"/>
    <d v="2025-09-22T00:00:00"/>
    <s v="04"/>
    <x v="2"/>
    <s v="Mon"/>
    <d v="2025-09-22T04:17:09"/>
    <x v="848"/>
    <x v="4"/>
    <x v="12"/>
    <x v="4"/>
    <n v="-0.23100000000000001"/>
    <n v="-0.46200000000000002"/>
    <n v="-0.69299999999999995"/>
    <n v="-3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s v="L"/>
    <d v="2025-09-22T00:00:00"/>
    <s v="04"/>
    <x v="19"/>
    <s v="Mon"/>
    <d v="2025-09-22T04:17:09"/>
    <x v="848"/>
    <x v="4"/>
    <x v="12"/>
    <x v="4"/>
    <n v="-0.19900000000000001"/>
    <n v="-0.39800000000000002"/>
    <n v="-0.59699999999999998"/>
    <n v="-3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s v="L"/>
    <d v="2025-09-22T00:00:00"/>
    <s v="04"/>
    <x v="10"/>
    <s v="Mon"/>
    <d v="2025-09-22T04:17:09"/>
    <x v="848"/>
    <x v="4"/>
    <x v="12"/>
    <x v="4"/>
    <n v="-0.27900000000000003"/>
    <n v="-0.55800000000000005"/>
    <n v="-0.83699999999999997"/>
    <n v="-3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s v="L"/>
    <d v="2025-09-22T00:00:00"/>
    <s v="04"/>
    <x v="1"/>
    <s v="Mon"/>
    <d v="2025-09-22T04:17:10"/>
    <x v="849"/>
    <x v="4"/>
    <x v="12"/>
    <x v="4"/>
    <n v="-0.26600000000000001"/>
    <n v="-0.53200000000000003"/>
    <n v="-0.79800000000000004"/>
    <n v="-3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s v="L"/>
    <d v="2025-09-22T00:00:00"/>
    <s v="04"/>
    <x v="0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s v="L"/>
    <d v="2025-09-22T00:00:00"/>
    <s v="04"/>
    <x v="17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s v="L"/>
    <d v="2025-09-22T00:00:00"/>
    <s v="04"/>
    <x v="6"/>
    <s v="Mon"/>
    <d v="2025-09-22T04:17:10"/>
    <x v="849"/>
    <x v="4"/>
    <x v="12"/>
    <x v="4"/>
    <n v="-0.26900000000000002"/>
    <n v="-0.53800000000000003"/>
    <n v="-0.80699999999999994"/>
    <n v="-3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s v="L"/>
    <d v="2025-09-22T00:00:00"/>
    <s v="04"/>
    <x v="11"/>
    <s v="Mon"/>
    <d v="2025-09-22T04:17:11"/>
    <x v="850"/>
    <x v="4"/>
    <x v="12"/>
    <x v="4"/>
    <n v="-0.123"/>
    <n v="-0.246"/>
    <n v="-0.36899999999999999"/>
    <n v="-3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s v="L"/>
    <d v="2025-09-22T00:00:00"/>
    <s v="04"/>
    <x v="12"/>
    <s v="Mon"/>
    <d v="2025-09-22T04:17:11"/>
    <x v="850"/>
    <x v="4"/>
    <x v="12"/>
    <x v="4"/>
    <n v="-0.25600000000000001"/>
    <n v="-0.51200000000000001"/>
    <n v="-0.76800000000000002"/>
    <n v="-3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s v="L"/>
    <d v="2025-09-22T00:00:00"/>
    <s v="04"/>
    <x v="18"/>
    <s v="Mon"/>
    <d v="2025-09-22T04:17:11"/>
    <x v="850"/>
    <x v="4"/>
    <x v="12"/>
    <x v="4"/>
    <n v="-0.17700000000000002"/>
    <n v="-0.35400000000000004"/>
    <n v="-0.53100000000000003"/>
    <n v="-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s v="L"/>
    <d v="2025-09-22T00:00:00"/>
    <s v="04"/>
    <x v="9"/>
    <s v="Mon"/>
    <d v="2025-09-22T04:18:39"/>
    <x v="851"/>
    <x v="4"/>
    <x v="12"/>
    <x v="4"/>
    <n v="-0.30600000000000005"/>
    <n v="-0.6120000000000001"/>
    <n v="-0.91799999999999993"/>
    <n v="-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s v="L"/>
    <d v="2025-09-22T00:00:00"/>
    <s v="04"/>
    <x v="19"/>
    <s v="Mon"/>
    <d v="2025-09-22T04:20:59"/>
    <x v="852"/>
    <x v="4"/>
    <x v="12"/>
    <x v="4"/>
    <n v="-0.22700000000000001"/>
    <n v="-0.45400000000000001"/>
    <n v="-0.68099999999999994"/>
    <n v="-3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s v="L"/>
    <d v="2025-09-22T00:00:00"/>
    <s v="04"/>
    <x v="18"/>
    <s v="Mon"/>
    <d v="2025-09-22T04:20:59"/>
    <x v="852"/>
    <x v="4"/>
    <x v="12"/>
    <x v="4"/>
    <n v="-0.21400000000000002"/>
    <n v="-0.42800000000000005"/>
    <n v="-0.64200000000000002"/>
    <n v="-3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s v="L"/>
    <d v="2025-09-22T00:00:00"/>
    <s v="04"/>
    <x v="8"/>
    <s v="Mon"/>
    <d v="2025-09-22T04:24:29"/>
    <x v="853"/>
    <x v="4"/>
    <x v="12"/>
    <x v="4"/>
    <n v="-0.30200000000000005"/>
    <n v="-0.60400000000000009"/>
    <n v="-0.90599999999999992"/>
    <n v="-3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s v="L"/>
    <d v="2025-09-22T00:00:00"/>
    <s v="04"/>
    <x v="3"/>
    <s v="Mon"/>
    <d v="2025-09-22T04:27:59"/>
    <x v="854"/>
    <x v="4"/>
    <x v="12"/>
    <x v="4"/>
    <n v="-0.309"/>
    <n v="-0.61799999999999999"/>
    <n v="-0.92699999999999994"/>
    <n v="-3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s v="W"/>
    <d v="2025-09-22T00:00:00"/>
    <s v="04"/>
    <x v="14"/>
    <s v="Mon"/>
    <d v="2025-09-22T04:28:09"/>
    <x v="855"/>
    <x v="4"/>
    <x v="12"/>
    <x v="4"/>
    <n v="0.127"/>
    <n v="0.254"/>
    <n v="0.38100000000000001"/>
    <n v="-3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s v="W"/>
    <d v="2025-09-22T00:00:00"/>
    <s v="04"/>
    <x v="15"/>
    <s v="Mon"/>
    <d v="2025-09-22T04:28:09"/>
    <x v="855"/>
    <x v="4"/>
    <x v="12"/>
    <x v="4"/>
    <n v="0.23199999999999998"/>
    <n v="0.46399999999999997"/>
    <n v="0.69599999999999995"/>
    <n v="-3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s v="L"/>
    <d v="2025-09-22T00:00:00"/>
    <s v="04"/>
    <x v="14"/>
    <s v="Mon"/>
    <d v="2025-09-22T04:30:49"/>
    <x v="856"/>
    <x v="4"/>
    <x v="12"/>
    <x v="4"/>
    <n v="-0.30400000000000005"/>
    <n v="-0.6080000000000001"/>
    <n v="-0.91199999999999992"/>
    <n v="-3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s v="W"/>
    <d v="2025-09-22T00:00:00"/>
    <s v="04"/>
    <x v="17"/>
    <s v="Mon"/>
    <d v="2025-09-22T04:32:19"/>
    <x v="857"/>
    <x v="4"/>
    <x v="12"/>
    <x v="4"/>
    <n v="0.20499999999999999"/>
    <n v="0.41"/>
    <n v="0.61499999999999988"/>
    <n v="-3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s v="L"/>
    <d v="2025-09-22T00:00:00"/>
    <s v="04"/>
    <x v="11"/>
    <s v="Mon"/>
    <d v="2025-09-22T04:32:19"/>
    <x v="857"/>
    <x v="4"/>
    <x v="12"/>
    <x v="4"/>
    <n v="-0.15000000000000002"/>
    <n v="-0.30000000000000004"/>
    <n v="-0.44999999999999996"/>
    <n v="-3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s v="L"/>
    <d v="2025-09-22T00:00:00"/>
    <s v="04"/>
    <x v="2"/>
    <s v="Mon"/>
    <d v="2025-09-22T04:32:19"/>
    <x v="857"/>
    <x v="4"/>
    <x v="12"/>
    <x v="4"/>
    <n v="-0.25800000000000001"/>
    <n v="-0.51600000000000001"/>
    <n v="-0.77400000000000002"/>
    <n v="-3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s v="W"/>
    <d v="2025-09-22T00:00:00"/>
    <s v="04"/>
    <x v="6"/>
    <s v="Mon"/>
    <d v="2025-09-22T04:32:19"/>
    <x v="857"/>
    <x v="4"/>
    <x v="12"/>
    <x v="4"/>
    <n v="0.15900000000000003"/>
    <n v="0.31800000000000006"/>
    <n v="0.47699999999999998"/>
    <n v="-3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s v="W"/>
    <d v="2025-09-22T00:00:00"/>
    <s v="04"/>
    <x v="12"/>
    <s v="Mon"/>
    <d v="2025-09-22T04:32:20"/>
    <x v="858"/>
    <x v="4"/>
    <x v="12"/>
    <x v="4"/>
    <n v="0.35000000000000003"/>
    <n v="0.70000000000000007"/>
    <n v="1.05"/>
    <n v="3.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s v="W"/>
    <d v="2025-09-22T00:00:00"/>
    <s v="04"/>
    <x v="10"/>
    <s v="Mon"/>
    <d v="2025-09-22T04:32:20"/>
    <x v="858"/>
    <x v="4"/>
    <x v="12"/>
    <x v="4"/>
    <n v="0.16000000000000003"/>
    <n v="0.32000000000000006"/>
    <n v="0.48"/>
    <n v="-3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s v="L"/>
    <d v="2025-09-22T00:00:00"/>
    <s v="04"/>
    <x v="18"/>
    <s v="Mon"/>
    <d v="2025-09-22T04:32:20"/>
    <x v="858"/>
    <x v="4"/>
    <x v="12"/>
    <x v="4"/>
    <n v="-0.22900000000000001"/>
    <n v="-0.45800000000000002"/>
    <n v="-0.68699999999999994"/>
    <n v="-3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s v="L"/>
    <d v="2025-09-22T00:00:00"/>
    <s v="04"/>
    <x v="19"/>
    <s v="Mon"/>
    <d v="2025-09-22T04:32:20"/>
    <x v="858"/>
    <x v="4"/>
    <x v="12"/>
    <x v="4"/>
    <n v="-0.24300000000000002"/>
    <n v="-0.48600000000000004"/>
    <n v="-0.72899999999999998"/>
    <n v="-3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s v="W"/>
    <d v="2025-09-22T00:00:00"/>
    <s v="04"/>
    <x v="20"/>
    <s v="Mon"/>
    <d v="2025-09-22T04:32:21"/>
    <x v="859"/>
    <x v="4"/>
    <x v="12"/>
    <x v="4"/>
    <n v="0.13799999999999998"/>
    <n v="0.27599999999999997"/>
    <n v="0.41399999999999998"/>
    <n v="-3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s v="W"/>
    <d v="2025-09-22T00:00:00"/>
    <s v="04"/>
    <x v="1"/>
    <s v="Mon"/>
    <d v="2025-09-22T04:32:21"/>
    <x v="859"/>
    <x v="4"/>
    <x v="12"/>
    <x v="4"/>
    <n v="4.6000000000000006E-2"/>
    <n v="9.2000000000000012E-2"/>
    <n v="0.13800000000000001"/>
    <n v="-3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s v="W"/>
    <d v="2025-09-22T00:00:00"/>
    <s v="04"/>
    <x v="0"/>
    <s v="Mon"/>
    <d v="2025-09-22T04:32:21"/>
    <x v="859"/>
    <x v="4"/>
    <x v="12"/>
    <x v="4"/>
    <n v="4.6000000000000006E-2"/>
    <n v="9.2000000000000012E-2"/>
    <n v="0.13800000000000001"/>
    <n v="-3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s v="L"/>
    <d v="2025-09-22T00:00:00"/>
    <s v="04"/>
    <x v="4"/>
    <s v="Mon"/>
    <d v="2025-09-22T04:33:59"/>
    <x v="860"/>
    <x v="4"/>
    <x v="12"/>
    <x v="4"/>
    <n v="-0.29700000000000004"/>
    <n v="-0.59400000000000008"/>
    <n v="-0.89100000000000001"/>
    <n v="-3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s v="L"/>
    <d v="2025-09-22T00:00:00"/>
    <s v="04"/>
    <x v="5"/>
    <s v="Mon"/>
    <d v="2025-09-22T04:34:00"/>
    <x v="861"/>
    <x v="4"/>
    <x v="12"/>
    <x v="4"/>
    <n v="-0.30299999999999999"/>
    <n v="-0.60599999999999998"/>
    <n v="-0.90899999999999992"/>
    <n v="-3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s v="W"/>
    <d v="2025-09-22T00:00:00"/>
    <s v="04"/>
    <x v="16"/>
    <s v="Mon"/>
    <d v="2025-09-22T04:42:19"/>
    <x v="862"/>
    <x v="4"/>
    <x v="12"/>
    <x v="4"/>
    <n v="9.6000000000000002E-2"/>
    <n v="0.192"/>
    <n v="0.28799999999999998"/>
    <n v="-3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s v="L"/>
    <d v="2025-09-22T00:00:00"/>
    <s v="04"/>
    <x v="15"/>
    <s v="Mon"/>
    <d v="2025-09-22T04:42:19"/>
    <x v="862"/>
    <x v="4"/>
    <x v="12"/>
    <x v="4"/>
    <n v="-0.30000000000000004"/>
    <n v="-0.60000000000000009"/>
    <n v="-0.89999999999999991"/>
    <n v="-3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s v="W"/>
    <d v="2025-09-22T00:00:00"/>
    <s v="04"/>
    <x v="14"/>
    <s v="Mon"/>
    <d v="2025-09-22T04:42:19"/>
    <x v="862"/>
    <x v="4"/>
    <x v="12"/>
    <x v="4"/>
    <n v="0.10400000000000001"/>
    <n v="0.20800000000000002"/>
    <n v="0.312"/>
    <n v="-3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s v="W"/>
    <d v="2025-09-22T00:00:00"/>
    <s v="04"/>
    <x v="18"/>
    <s v="Mon"/>
    <d v="2025-09-22T04:43:09"/>
    <x v="863"/>
    <x v="4"/>
    <x v="12"/>
    <x v="4"/>
    <n v="0.15100000000000002"/>
    <n v="0.30200000000000005"/>
    <n v="0.45299999999999996"/>
    <n v="-3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s v="W"/>
    <d v="2025-09-22T00:00:00"/>
    <s v="04"/>
    <x v="19"/>
    <s v="Mon"/>
    <d v="2025-09-22T04:43:09"/>
    <x v="863"/>
    <x v="4"/>
    <x v="12"/>
    <x v="4"/>
    <n v="0.30000000000000004"/>
    <n v="0.60000000000000009"/>
    <n v="0.89999999999999991"/>
    <n v="3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s v="W"/>
    <d v="2025-09-22T00:00:00"/>
    <s v="04"/>
    <x v="20"/>
    <s v="Mon"/>
    <d v="2025-09-22T04:43:09"/>
    <x v="863"/>
    <x v="4"/>
    <x v="12"/>
    <x v="4"/>
    <n v="0.15000000000000002"/>
    <n v="0.30000000000000004"/>
    <n v="0.44999999999999996"/>
    <n v="-3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s v="W"/>
    <d v="2025-09-22T00:00:00"/>
    <s v="04"/>
    <x v="17"/>
    <s v="Mon"/>
    <d v="2025-09-22T04:43:09"/>
    <x v="863"/>
    <x v="4"/>
    <x v="12"/>
    <x v="4"/>
    <n v="0.22599999999999998"/>
    <n v="0.45199999999999996"/>
    <n v="0.67799999999999994"/>
    <n v="-3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s v="W"/>
    <d v="2025-09-22T00:00:00"/>
    <s v="04"/>
    <x v="2"/>
    <s v="Mon"/>
    <d v="2025-09-22T04:43:10"/>
    <x v="864"/>
    <x v="4"/>
    <x v="12"/>
    <x v="4"/>
    <n v="8.9999999999999993E-3"/>
    <n v="1.7999999999999999E-2"/>
    <n v="2.7E-2"/>
    <n v="-3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s v="W"/>
    <d v="2025-09-22T00:00:00"/>
    <s v="04"/>
    <x v="6"/>
    <s v="Mon"/>
    <d v="2025-09-22T04:43:10"/>
    <x v="864"/>
    <x v="4"/>
    <x v="12"/>
    <x v="4"/>
    <n v="0.15100000000000002"/>
    <n v="0.30200000000000005"/>
    <n v="0.45299999999999996"/>
    <n v="-3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s v="W"/>
    <d v="2025-09-22T00:00:00"/>
    <s v="04"/>
    <x v="1"/>
    <s v="Mon"/>
    <d v="2025-09-22T04:45:59"/>
    <x v="865"/>
    <x v="4"/>
    <x v="12"/>
    <x v="4"/>
    <n v="0.13400000000000001"/>
    <n v="0.26800000000000002"/>
    <n v="0.40200000000000002"/>
    <n v="-3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s v="W"/>
    <d v="2025-09-22T00:00:00"/>
    <s v="04"/>
    <x v="2"/>
    <s v="Mon"/>
    <d v="2025-09-22T04:45:59"/>
    <x v="865"/>
    <x v="4"/>
    <x v="12"/>
    <x v="4"/>
    <n v="0.14599999999999999"/>
    <n v="0.29199999999999998"/>
    <n v="0.438"/>
    <n v="-3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20"/>
    <s v="Mon"/>
    <d v="2025-09-22T04:45:59"/>
    <x v="865"/>
    <x v="4"/>
    <x v="12"/>
    <x v="4"/>
    <n v="0.16700000000000001"/>
    <n v="0.33400000000000002"/>
    <n v="0.501"/>
    <n v="-3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6"/>
    <s v="Mon"/>
    <d v="2025-09-22T04:45:59"/>
    <x v="865"/>
    <x v="4"/>
    <x v="12"/>
    <x v="4"/>
    <n v="0.16700000000000001"/>
    <n v="0.33400000000000002"/>
    <n v="0.501"/>
    <n v="-3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s v="W"/>
    <d v="2025-09-22T00:00:00"/>
    <s v="04"/>
    <x v="18"/>
    <s v="Mon"/>
    <d v="2025-09-22T04:46:00"/>
    <x v="866"/>
    <x v="4"/>
    <x v="12"/>
    <x v="4"/>
    <n v="0.16700000000000001"/>
    <n v="0.33400000000000002"/>
    <n v="0.501"/>
    <n v="-3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s v="W"/>
    <d v="2025-09-22T00:00:00"/>
    <s v="04"/>
    <x v="0"/>
    <s v="Mon"/>
    <d v="2025-09-22T04:46:00"/>
    <x v="866"/>
    <x v="4"/>
    <x v="12"/>
    <x v="4"/>
    <n v="0.13899999999999998"/>
    <n v="0.27799999999999997"/>
    <n v="0.41699999999999998"/>
    <n v="-3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s v="W"/>
    <d v="2025-09-22T00:00:00"/>
    <s v="04"/>
    <x v="11"/>
    <s v="Mon"/>
    <d v="2025-09-22T04:46:00"/>
    <x v="866"/>
    <x v="4"/>
    <x v="12"/>
    <x v="4"/>
    <n v="0.16000000000000003"/>
    <n v="0.32000000000000006"/>
    <n v="0.48"/>
    <n v="-3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s v="W"/>
    <d v="2025-09-22T00:00:00"/>
    <s v="04"/>
    <x v="10"/>
    <s v="Mon"/>
    <d v="2025-09-22T04:46:00"/>
    <x v="866"/>
    <x v="4"/>
    <x v="12"/>
    <x v="4"/>
    <n v="0.16200000000000003"/>
    <n v="0.32400000000000007"/>
    <n v="0.48599999999999999"/>
    <n v="-3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s v="L"/>
    <d v="2025-09-22T00:00:00"/>
    <s v="04"/>
    <x v="14"/>
    <s v="Mon"/>
    <d v="2025-09-22T04:49:09"/>
    <x v="867"/>
    <x v="4"/>
    <x v="12"/>
    <x v="4"/>
    <n v="-0.30499999999999999"/>
    <n v="-0.61"/>
    <n v="-0.91499999999999992"/>
    <n v="-3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s v="L"/>
    <d v="2025-09-22T00:00:00"/>
    <s v="04"/>
    <x v="16"/>
    <s v="Mon"/>
    <d v="2025-09-22T04:49:29"/>
    <x v="868"/>
    <x v="4"/>
    <x v="12"/>
    <x v="4"/>
    <n v="-0.32000000000000006"/>
    <n v="-0.64000000000000012"/>
    <n v="-0.96"/>
    <n v="-3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s v="L"/>
    <d v="2025-09-22T00:00:00"/>
    <s v="04"/>
    <x v="17"/>
    <s v="Mon"/>
    <d v="2025-09-22T04:51:29"/>
    <x v="869"/>
    <x v="4"/>
    <x v="12"/>
    <x v="4"/>
    <n v="-0.30099999999999999"/>
    <n v="-0.60199999999999998"/>
    <n v="-0.90299999999999991"/>
    <n v="-3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s v="L"/>
    <d v="2025-09-22T00:00:00"/>
    <s v="04"/>
    <x v="11"/>
    <s v="Mon"/>
    <d v="2025-09-22T04:51:29"/>
    <x v="869"/>
    <x v="4"/>
    <x v="12"/>
    <x v="4"/>
    <n v="-0.15000000000000002"/>
    <n v="-0.30000000000000004"/>
    <n v="-0.44999999999999996"/>
    <n v="-3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s v="L"/>
    <d v="2025-09-22T00:00:00"/>
    <s v="04"/>
    <x v="18"/>
    <s v="Mon"/>
    <d v="2025-09-22T04:51:29"/>
    <x v="869"/>
    <x v="4"/>
    <x v="12"/>
    <x v="4"/>
    <n v="-0.22200000000000003"/>
    <n v="-0.44400000000000006"/>
    <n v="-0.66600000000000004"/>
    <n v="-3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s v="L"/>
    <d v="2025-09-22T00:00:00"/>
    <s v="04"/>
    <x v="1"/>
    <s v="Mon"/>
    <d v="2025-09-22T04:51:29"/>
    <x v="869"/>
    <x v="4"/>
    <x v="12"/>
    <x v="4"/>
    <n v="-0.30400000000000005"/>
    <n v="-0.6080000000000001"/>
    <n v="-0.91199999999999992"/>
    <n v="-3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s v="L"/>
    <d v="2025-09-22T00:00:00"/>
    <s v="04"/>
    <x v="20"/>
    <s v="Mon"/>
    <d v="2025-09-22T04:51:30"/>
    <x v="870"/>
    <x v="4"/>
    <x v="12"/>
    <x v="4"/>
    <n v="-0.30600000000000005"/>
    <n v="-0.6120000000000001"/>
    <n v="-0.91799999999999993"/>
    <n v="-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s v="L"/>
    <d v="2025-09-22T00:00:00"/>
    <s v="04"/>
    <x v="19"/>
    <s v="Mon"/>
    <d v="2025-09-22T04:51:30"/>
    <x v="870"/>
    <x v="4"/>
    <x v="12"/>
    <x v="4"/>
    <n v="-0.221"/>
    <n v="-0.442"/>
    <n v="-0.66299999999999992"/>
    <n v="-3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s v="L"/>
    <d v="2025-09-22T00:00:00"/>
    <s v="04"/>
    <x v="12"/>
    <s v="Mon"/>
    <d v="2025-09-22T04:51:30"/>
    <x v="870"/>
    <x v="4"/>
    <x v="12"/>
    <x v="4"/>
    <n v="-0.30000000000000004"/>
    <n v="-0.60000000000000009"/>
    <n v="-0.89999999999999991"/>
    <n v="-3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s v="L"/>
    <d v="2025-09-22T00:00:00"/>
    <s v="04"/>
    <x v="10"/>
    <s v="Mon"/>
    <d v="2025-09-22T04:51:30"/>
    <x v="870"/>
    <x v="4"/>
    <x v="12"/>
    <x v="4"/>
    <n v="-0.29900000000000004"/>
    <n v="-0.59800000000000009"/>
    <n v="-0.89700000000000002"/>
    <n v="-3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s v="L"/>
    <d v="2025-09-22T00:00:00"/>
    <s v="04"/>
    <x v="2"/>
    <s v="Mon"/>
    <d v="2025-09-22T04:51:30"/>
    <x v="870"/>
    <x v="4"/>
    <x v="12"/>
    <x v="4"/>
    <n v="-0.24900000000000003"/>
    <n v="-0.49800000000000005"/>
    <n v="-0.747"/>
    <n v="-3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s v="L"/>
    <d v="2025-09-22T00:00:00"/>
    <s v="04"/>
    <x v="0"/>
    <s v="Mon"/>
    <d v="2025-09-22T04:51:31"/>
    <x v="871"/>
    <x v="4"/>
    <x v="12"/>
    <x v="4"/>
    <n v="-0.29300000000000004"/>
    <n v="-0.58600000000000008"/>
    <n v="-0.879"/>
    <n v="-3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s v="L"/>
    <d v="2025-09-22T00:00:00"/>
    <s v="04"/>
    <x v="6"/>
    <s v="Mon"/>
    <d v="2025-09-22T04:51:31"/>
    <x v="871"/>
    <x v="4"/>
    <x v="12"/>
    <x v="4"/>
    <n v="-0.29500000000000004"/>
    <n v="-0.59000000000000008"/>
    <n v="-0.88500000000000001"/>
    <n v="-3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s v="L"/>
    <d v="2025-09-22T00:00:00"/>
    <s v="05"/>
    <x v="3"/>
    <s v="Mon"/>
    <d v="2025-09-22T05:04:59"/>
    <x v="872"/>
    <x v="4"/>
    <x v="13"/>
    <x v="4"/>
    <n v="-0.29700000000000004"/>
    <n v="-0.59400000000000008"/>
    <n v="-0.89100000000000001"/>
    <n v="-3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s v="L"/>
    <d v="2025-09-22T00:00:00"/>
    <s v="05"/>
    <x v="5"/>
    <s v="Mon"/>
    <d v="2025-09-22T05:05:59"/>
    <x v="873"/>
    <x v="4"/>
    <x v="13"/>
    <x v="4"/>
    <n v="-0.30299999999999999"/>
    <n v="-0.60599999999999998"/>
    <n v="-0.90899999999999992"/>
    <n v="-3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s v="L"/>
    <d v="2025-09-22T00:00:00"/>
    <s v="05"/>
    <x v="4"/>
    <s v="Mon"/>
    <d v="2025-09-22T05:05:59"/>
    <x v="873"/>
    <x v="4"/>
    <x v="13"/>
    <x v="4"/>
    <n v="-0.30099999999999999"/>
    <n v="-0.60199999999999998"/>
    <n v="-0.90299999999999991"/>
    <n v="-3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s v="L"/>
    <d v="2025-09-22T00:00:00"/>
    <s v="05"/>
    <x v="3"/>
    <s v="Mon"/>
    <d v="2025-09-22T05:10:59"/>
    <x v="874"/>
    <x v="4"/>
    <x v="13"/>
    <x v="4"/>
    <n v="-0.30099999999999999"/>
    <n v="-0.60199999999999998"/>
    <n v="-0.90299999999999991"/>
    <n v="-3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s v="W"/>
    <d v="2025-09-22T00:00:00"/>
    <s v="05"/>
    <x v="5"/>
    <s v="Mon"/>
    <d v="2025-09-22T05:17:59"/>
    <x v="875"/>
    <x v="4"/>
    <x v="13"/>
    <x v="4"/>
    <n v="0.11799999999999999"/>
    <n v="0.23599999999999999"/>
    <n v="0.35399999999999998"/>
    <n v="-3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s v="W"/>
    <d v="2025-09-22T00:00:00"/>
    <s v="05"/>
    <x v="4"/>
    <s v="Mon"/>
    <d v="2025-09-22T05:17:59"/>
    <x v="875"/>
    <x v="4"/>
    <x v="13"/>
    <x v="4"/>
    <n v="0.122"/>
    <n v="0.24399999999999999"/>
    <n v="0.36599999999999999"/>
    <n v="-3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6"/>
    <s v="Mon"/>
    <d v="2025-09-22T05:22:09"/>
    <x v="876"/>
    <x v="4"/>
    <x v="13"/>
    <x v="4"/>
    <n v="-0.31000000000000005"/>
    <n v="-0.62000000000000011"/>
    <n v="-0.92999999999999994"/>
    <n v="-3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4"/>
    <s v="Mon"/>
    <d v="2025-09-22T05:22:09"/>
    <x v="876"/>
    <x v="4"/>
    <x v="13"/>
    <x v="4"/>
    <n v="-0.31000000000000005"/>
    <n v="-0.62000000000000011"/>
    <n v="-0.92999999999999994"/>
    <n v="-3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s v="L"/>
    <d v="2025-09-22T00:00:00"/>
    <s v="05"/>
    <x v="15"/>
    <s v="Mon"/>
    <d v="2025-09-22T05:32:39"/>
    <x v="877"/>
    <x v="4"/>
    <x v="13"/>
    <x v="4"/>
    <n v="-0.30200000000000005"/>
    <n v="-0.60400000000000009"/>
    <n v="-0.90599999999999992"/>
    <n v="-3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s v="L"/>
    <d v="2025-09-22T00:00:00"/>
    <s v="05"/>
    <x v="14"/>
    <s v="Mon"/>
    <d v="2025-09-22T05:32:39"/>
    <x v="877"/>
    <x v="4"/>
    <x v="13"/>
    <x v="4"/>
    <n v="-0.29799999999999999"/>
    <n v="-0.59599999999999997"/>
    <n v="-0.89400000000000002"/>
    <n v="-3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s v="L"/>
    <d v="2025-09-22T00:00:00"/>
    <s v="05"/>
    <x v="16"/>
    <s v="Mon"/>
    <d v="2025-09-22T05:32:39"/>
    <x v="877"/>
    <x v="4"/>
    <x v="13"/>
    <x v="4"/>
    <n v="-0.29700000000000004"/>
    <n v="-0.59400000000000008"/>
    <n v="-0.89100000000000001"/>
    <n v="-3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s v="L"/>
    <d v="2025-09-22T00:00:00"/>
    <s v="05"/>
    <x v="17"/>
    <s v="Mon"/>
    <d v="2025-09-22T05:33:18"/>
    <x v="878"/>
    <x v="4"/>
    <x v="13"/>
    <x v="4"/>
    <n v="-0.30499999999999999"/>
    <n v="-0.61"/>
    <n v="-0.91499999999999992"/>
    <n v="-3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s v="L"/>
    <d v="2025-09-22T00:00:00"/>
    <s v="05"/>
    <x v="1"/>
    <s v="Mon"/>
    <d v="2025-09-22T05:33:19"/>
    <x v="879"/>
    <x v="4"/>
    <x v="13"/>
    <x v="4"/>
    <n v="-0.30499999999999999"/>
    <n v="-0.61"/>
    <n v="-0.91499999999999992"/>
    <n v="-3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s v="L"/>
    <d v="2025-09-22T00:00:00"/>
    <s v="05"/>
    <x v="11"/>
    <s v="Mon"/>
    <d v="2025-09-22T05:33:19"/>
    <x v="879"/>
    <x v="4"/>
    <x v="13"/>
    <x v="4"/>
    <n v="-0.15900000000000003"/>
    <n v="-0.31800000000000006"/>
    <n v="-0.47699999999999998"/>
    <n v="-3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s v="L"/>
    <d v="2025-09-22T00:00:00"/>
    <s v="05"/>
    <x v="6"/>
    <s v="Mon"/>
    <d v="2025-09-22T05:33:19"/>
    <x v="879"/>
    <x v="4"/>
    <x v="13"/>
    <x v="4"/>
    <n v="-0.313"/>
    <n v="-0.626"/>
    <n v="-0.93899999999999995"/>
    <n v="-3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s v="L"/>
    <d v="2025-09-22T00:00:00"/>
    <s v="05"/>
    <x v="0"/>
    <s v="Mon"/>
    <d v="2025-09-22T05:33:19"/>
    <x v="879"/>
    <x v="4"/>
    <x v="13"/>
    <x v="4"/>
    <n v="-0.313"/>
    <n v="-0.626"/>
    <n v="-0.93899999999999995"/>
    <n v="-3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s v="L"/>
    <d v="2025-09-22T00:00:00"/>
    <s v="05"/>
    <x v="12"/>
    <s v="Mon"/>
    <d v="2025-09-22T05:33:20"/>
    <x v="880"/>
    <x v="4"/>
    <x v="13"/>
    <x v="4"/>
    <n v="-0.31900000000000001"/>
    <n v="-0.63800000000000001"/>
    <n v="-0.95699999999999996"/>
    <n v="-3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s v="L"/>
    <d v="2025-09-22T00:00:00"/>
    <s v="05"/>
    <x v="2"/>
    <s v="Mon"/>
    <d v="2025-09-22T05:33:20"/>
    <x v="880"/>
    <x v="4"/>
    <x v="13"/>
    <x v="4"/>
    <n v="-0.248"/>
    <n v="-0.496"/>
    <n v="-0.74399999999999999"/>
    <n v="-3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s v="L"/>
    <d v="2025-09-22T00:00:00"/>
    <s v="05"/>
    <x v="18"/>
    <s v="Mon"/>
    <d v="2025-09-22T05:33:20"/>
    <x v="880"/>
    <x v="4"/>
    <x v="13"/>
    <x v="4"/>
    <n v="-0.21200000000000002"/>
    <n v="-0.42400000000000004"/>
    <n v="-0.63600000000000001"/>
    <n v="-3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s v="L"/>
    <d v="2025-09-22T00:00:00"/>
    <s v="05"/>
    <x v="10"/>
    <s v="Mon"/>
    <d v="2025-09-22T05:33:20"/>
    <x v="880"/>
    <x v="4"/>
    <x v="13"/>
    <x v="4"/>
    <n v="-0.30600000000000005"/>
    <n v="-0.6120000000000001"/>
    <n v="-0.91799999999999993"/>
    <n v="-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s v="L"/>
    <d v="2025-09-22T00:00:00"/>
    <s v="05"/>
    <x v="19"/>
    <s v="Mon"/>
    <d v="2025-09-22T05:33:21"/>
    <x v="881"/>
    <x v="4"/>
    <x v="13"/>
    <x v="4"/>
    <n v="-0.20400000000000001"/>
    <n v="-0.40800000000000003"/>
    <n v="-0.61199999999999999"/>
    <n v="-3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s v="L"/>
    <d v="2025-09-22T00:00:00"/>
    <s v="05"/>
    <x v="20"/>
    <s v="Mon"/>
    <d v="2025-09-22T05:33:21"/>
    <x v="881"/>
    <x v="4"/>
    <x v="13"/>
    <x v="4"/>
    <n v="-0.28599999999999998"/>
    <n v="-0.57199999999999995"/>
    <n v="-0.85799999999999998"/>
    <n v="-3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s v="L"/>
    <d v="2025-09-22T00:00:00"/>
    <s v="05"/>
    <x v="4"/>
    <s v="Mon"/>
    <d v="2025-09-22T05:33:59"/>
    <x v="882"/>
    <x v="4"/>
    <x v="13"/>
    <x v="4"/>
    <n v="-0.309"/>
    <n v="-0.61799999999999999"/>
    <n v="-0.92699999999999994"/>
    <n v="-3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s v="L"/>
    <d v="2025-09-22T00:00:00"/>
    <s v="05"/>
    <x v="5"/>
    <s v="Mon"/>
    <d v="2025-09-22T05:33:59"/>
    <x v="882"/>
    <x v="4"/>
    <x v="13"/>
    <x v="4"/>
    <n v="-0.307"/>
    <n v="-0.61399999999999999"/>
    <n v="-0.92099999999999993"/>
    <n v="-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s v="W"/>
    <d v="2025-09-22T00:00:00"/>
    <s v="05"/>
    <x v="16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s v="W"/>
    <d v="2025-09-22T00:00:00"/>
    <s v="05"/>
    <x v="14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s v="L"/>
    <d v="2025-09-22T00:00:00"/>
    <s v="05"/>
    <x v="15"/>
    <s v="Mon"/>
    <d v="2025-09-22T05:37:09"/>
    <x v="883"/>
    <x v="4"/>
    <x v="13"/>
    <x v="4"/>
    <n v="-0.30099999999999999"/>
    <n v="-0.60199999999999998"/>
    <n v="-0.90299999999999991"/>
    <n v="-3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s v="W"/>
    <d v="2025-09-22T00:00:00"/>
    <s v="05"/>
    <x v="1"/>
    <s v="Mon"/>
    <d v="2025-09-22T05:40:18"/>
    <x v="884"/>
    <x v="4"/>
    <x v="13"/>
    <x v="4"/>
    <n v="0.11499999999999999"/>
    <n v="0.22999999999999998"/>
    <n v="0.34499999999999997"/>
    <n v="-3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s v="W"/>
    <d v="2025-09-22T00:00:00"/>
    <s v="05"/>
    <x v="2"/>
    <s v="Mon"/>
    <d v="2025-09-22T05:40:19"/>
    <x v="885"/>
    <x v="4"/>
    <x v="13"/>
    <x v="4"/>
    <n v="0.11699999999999999"/>
    <n v="0.23399999999999999"/>
    <n v="0.35099999999999998"/>
    <n v="-3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s v="W"/>
    <d v="2025-09-22T00:00:00"/>
    <s v="05"/>
    <x v="6"/>
    <s v="Mon"/>
    <d v="2025-09-22T05:40:19"/>
    <x v="885"/>
    <x v="4"/>
    <x v="13"/>
    <x v="4"/>
    <n v="0.16100000000000003"/>
    <n v="0.32200000000000006"/>
    <n v="0.48299999999999998"/>
    <n v="-3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s v="W"/>
    <d v="2025-09-22T00:00:00"/>
    <s v="05"/>
    <x v="18"/>
    <s v="Mon"/>
    <d v="2025-09-22T05:40:19"/>
    <x v="885"/>
    <x v="4"/>
    <x v="13"/>
    <x v="4"/>
    <n v="0.14299999999999999"/>
    <n v="0.28599999999999998"/>
    <n v="0.42899999999999999"/>
    <n v="-3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s v="W"/>
    <d v="2025-09-22T00:00:00"/>
    <s v="05"/>
    <x v="10"/>
    <s v="Mon"/>
    <d v="2025-09-22T05:40:19"/>
    <x v="885"/>
    <x v="4"/>
    <x v="13"/>
    <x v="4"/>
    <n v="0.14299999999999999"/>
    <n v="0.28599999999999998"/>
    <n v="0.42899999999999999"/>
    <n v="-3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s v="W"/>
    <d v="2025-09-22T00:00:00"/>
    <s v="05"/>
    <x v="17"/>
    <s v="Mon"/>
    <d v="2025-09-22T05:40:20"/>
    <x v="886"/>
    <x v="4"/>
    <x v="13"/>
    <x v="4"/>
    <n v="0.20299999999999999"/>
    <n v="0.40599999999999997"/>
    <n v="0.60899999999999987"/>
    <n v="-3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s v="W"/>
    <d v="2025-09-22T00:00:00"/>
    <s v="05"/>
    <x v="20"/>
    <s v="Mon"/>
    <d v="2025-09-22T05:40:20"/>
    <x v="886"/>
    <x v="4"/>
    <x v="13"/>
    <x v="4"/>
    <n v="0.13899999999999998"/>
    <n v="0.27799999999999997"/>
    <n v="0.41699999999999998"/>
    <n v="-3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s v="L"/>
    <d v="2025-09-22T00:00:00"/>
    <s v="05"/>
    <x v="12"/>
    <s v="Mon"/>
    <d v="2025-09-22T05:40:20"/>
    <x v="886"/>
    <x v="4"/>
    <x v="13"/>
    <x v="4"/>
    <n v="-0.32400000000000007"/>
    <n v="-0.64800000000000013"/>
    <n v="-0.97199999999999998"/>
    <n v="-3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s v="W"/>
    <d v="2025-09-22T00:00:00"/>
    <s v="05"/>
    <x v="11"/>
    <s v="Mon"/>
    <d v="2025-09-22T05:40:20"/>
    <x v="886"/>
    <x v="4"/>
    <x v="13"/>
    <x v="4"/>
    <n v="0.14099999999999999"/>
    <n v="0.28199999999999997"/>
    <n v="0.42299999999999999"/>
    <n v="-3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s v="W"/>
    <d v="2025-09-22T00:00:00"/>
    <s v="05"/>
    <x v="0"/>
    <s v="Mon"/>
    <d v="2025-09-22T05:40:21"/>
    <x v="887"/>
    <x v="4"/>
    <x v="13"/>
    <x v="4"/>
    <n v="0.10300000000000001"/>
    <n v="0.20600000000000002"/>
    <n v="0.309"/>
    <n v="-3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s v="W"/>
    <d v="2025-09-22T00:00:00"/>
    <s v="05"/>
    <x v="19"/>
    <s v="Mon"/>
    <d v="2025-09-22T05:40:21"/>
    <x v="887"/>
    <x v="4"/>
    <x v="13"/>
    <x v="4"/>
    <n v="9.5000000000000001E-2"/>
    <n v="0.19"/>
    <n v="0.28499999999999998"/>
    <n v="-3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6"/>
    <s v="Mon"/>
    <d v="2025-09-22T05:45:38"/>
    <x v="888"/>
    <x v="4"/>
    <x v="13"/>
    <x v="4"/>
    <n v="0.15500000000000003"/>
    <n v="0.31000000000000005"/>
    <n v="0.46499999999999997"/>
    <n v="-3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1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2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s v="W"/>
    <d v="2025-09-22T00:00:00"/>
    <s v="05"/>
    <x v="11"/>
    <s v="Mon"/>
    <d v="2025-09-22T05:45:39"/>
    <x v="889"/>
    <x v="4"/>
    <x v="13"/>
    <x v="4"/>
    <n v="0.15600000000000003"/>
    <n v="0.31200000000000006"/>
    <n v="0.46799999999999997"/>
    <n v="-3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s v="W"/>
    <d v="2025-09-22T00:00:00"/>
    <s v="05"/>
    <x v="18"/>
    <s v="Mon"/>
    <d v="2025-09-22T05:45:39"/>
    <x v="889"/>
    <x v="4"/>
    <x v="13"/>
    <x v="4"/>
    <n v="0.15700000000000003"/>
    <n v="0.31400000000000006"/>
    <n v="0.47099999999999997"/>
    <n v="-3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s v="L"/>
    <d v="2025-09-22T00:00:00"/>
    <s v="05"/>
    <x v="17"/>
    <s v="Mon"/>
    <d v="2025-09-22T05:47:28"/>
    <x v="890"/>
    <x v="4"/>
    <x v="13"/>
    <x v="4"/>
    <n v="-0.32600000000000001"/>
    <n v="-0.65200000000000002"/>
    <n v="-0.97799999999999987"/>
    <n v="-3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s v="L"/>
    <d v="2025-09-22T00:00:00"/>
    <s v="05"/>
    <x v="18"/>
    <s v="Mon"/>
    <d v="2025-09-22T05:47:29"/>
    <x v="891"/>
    <x v="4"/>
    <x v="13"/>
    <x v="4"/>
    <n v="-0.24"/>
    <n v="-0.48"/>
    <n v="-0.72"/>
    <n v="-3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s v="L"/>
    <d v="2025-09-22T00:00:00"/>
    <s v="05"/>
    <x v="1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s v="L"/>
    <d v="2025-09-22T00:00:00"/>
    <s v="05"/>
    <x v="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s v="L"/>
    <d v="2025-09-22T00:00:00"/>
    <s v="05"/>
    <x v="20"/>
    <s v="Mon"/>
    <d v="2025-09-22T05:47:29"/>
    <x v="891"/>
    <x v="4"/>
    <x v="13"/>
    <x v="4"/>
    <n v="-0.31900000000000001"/>
    <n v="-0.63800000000000001"/>
    <n v="-0.95699999999999996"/>
    <n v="-3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s v="L"/>
    <d v="2025-09-22T00:00:00"/>
    <s v="05"/>
    <x v="11"/>
    <s v="Mon"/>
    <d v="2025-09-22T05:47:30"/>
    <x v="892"/>
    <x v="4"/>
    <x v="13"/>
    <x v="4"/>
    <n v="-0.13999999999999999"/>
    <n v="-0.27999999999999997"/>
    <n v="-0.42"/>
    <n v="-3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s v="L"/>
    <d v="2025-09-22T00:00:00"/>
    <s v="05"/>
    <x v="14"/>
    <s v="Mon"/>
    <d v="2025-09-22T05:47:30"/>
    <x v="892"/>
    <x v="4"/>
    <x v="13"/>
    <x v="4"/>
    <n v="-0.30400000000000005"/>
    <n v="-0.6080000000000001"/>
    <n v="-0.91199999999999992"/>
    <n v="-3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s v="L"/>
    <d v="2025-09-22T00:00:00"/>
    <s v="05"/>
    <x v="10"/>
    <s v="Mon"/>
    <d v="2025-09-22T05:47:30"/>
    <x v="892"/>
    <x v="4"/>
    <x v="13"/>
    <x v="4"/>
    <n v="-0.30400000000000005"/>
    <n v="-0.6080000000000001"/>
    <n v="-0.91199999999999992"/>
    <n v="-3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s v="L"/>
    <d v="2025-09-22T00:00:00"/>
    <s v="05"/>
    <x v="0"/>
    <s v="Mon"/>
    <d v="2025-09-22T05:47:38"/>
    <x v="893"/>
    <x v="4"/>
    <x v="13"/>
    <x v="4"/>
    <n v="-0.313"/>
    <n v="-0.626"/>
    <n v="-0.93899999999999995"/>
    <n v="-3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s v="L"/>
    <d v="2025-09-22T00:00:00"/>
    <s v="05"/>
    <x v="1"/>
    <s v="Mon"/>
    <d v="2025-09-22T05:47:39"/>
    <x v="894"/>
    <x v="4"/>
    <x v="13"/>
    <x v="4"/>
    <n v="-0.31200000000000006"/>
    <n v="-0.62400000000000011"/>
    <n v="-0.93599999999999994"/>
    <n v="-3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s v="L"/>
    <d v="2025-09-22T00:00:00"/>
    <s v="05"/>
    <x v="2"/>
    <s v="Mon"/>
    <d v="2025-09-22T05:47:39"/>
    <x v="894"/>
    <x v="4"/>
    <x v="13"/>
    <x v="4"/>
    <n v="-0.254"/>
    <n v="-0.50800000000000001"/>
    <n v="-0.76200000000000001"/>
    <n v="-3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s v="L"/>
    <d v="2025-09-22T00:00:00"/>
    <s v="05"/>
    <x v="19"/>
    <s v="Mon"/>
    <d v="2025-09-22T05:50:08"/>
    <x v="895"/>
    <x v="4"/>
    <x v="13"/>
    <x v="4"/>
    <n v="-0.223"/>
    <n v="-0.44600000000000001"/>
    <n v="-0.66899999999999993"/>
    <n v="-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s v="L"/>
    <d v="2025-09-22T00:00:00"/>
    <s v="05"/>
    <x v="11"/>
    <s v="Mon"/>
    <d v="2025-09-22T05:59:08"/>
    <x v="896"/>
    <x v="4"/>
    <x v="13"/>
    <x v="4"/>
    <n v="-0.14099999999999999"/>
    <n v="-0.28199999999999997"/>
    <n v="-0.42299999999999999"/>
    <n v="-3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s v="W"/>
    <d v="2025-09-22T00:00:00"/>
    <s v="06"/>
    <x v="16"/>
    <s v="Mon"/>
    <d v="2025-09-22T06:06:28"/>
    <x v="897"/>
    <x v="4"/>
    <x v="14"/>
    <x v="4"/>
    <n v="4.3000000000000003E-2"/>
    <n v="8.6000000000000007E-2"/>
    <n v="0.129"/>
    <n v="-3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s v="W"/>
    <d v="2025-09-22T00:00:00"/>
    <s v="06"/>
    <x v="14"/>
    <s v="Mon"/>
    <d v="2025-09-22T06:06:29"/>
    <x v="898"/>
    <x v="4"/>
    <x v="14"/>
    <x v="4"/>
    <n v="4.3000000000000003E-2"/>
    <n v="8.6000000000000007E-2"/>
    <n v="0.129"/>
    <n v="-3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s v="W"/>
    <d v="2025-09-22T00:00:00"/>
    <s v="06"/>
    <x v="5"/>
    <s v="Mon"/>
    <d v="2025-09-22T06:07:59"/>
    <x v="899"/>
    <x v="4"/>
    <x v="14"/>
    <x v="4"/>
    <n v="0.60499999999999998"/>
    <n v="1.21"/>
    <n v="1.8149999999999999"/>
    <n v="6.05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s v="W"/>
    <d v="2025-09-22T00:00:00"/>
    <s v="06"/>
    <x v="4"/>
    <s v="Mon"/>
    <d v="2025-09-22T06:07:59"/>
    <x v="899"/>
    <x v="4"/>
    <x v="14"/>
    <x v="4"/>
    <n v="0.56500000000000006"/>
    <n v="1.1300000000000001"/>
    <n v="1.6950000000000001"/>
    <n v="5.65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s v="W"/>
    <d v="2025-09-22T00:00:00"/>
    <s v="06"/>
    <x v="17"/>
    <s v="Mon"/>
    <d v="2025-09-22T06:09:28"/>
    <x v="900"/>
    <x v="4"/>
    <x v="14"/>
    <x v="4"/>
    <n v="0.22200000000000003"/>
    <n v="0.44400000000000006"/>
    <n v="0.66600000000000004"/>
    <n v="-3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s v="W"/>
    <d v="2025-09-22T00:00:00"/>
    <s v="06"/>
    <x v="11"/>
    <s v="Mon"/>
    <d v="2025-09-22T06:09:29"/>
    <x v="901"/>
    <x v="4"/>
    <x v="14"/>
    <x v="4"/>
    <n v="0.14899999999999999"/>
    <n v="0.29799999999999999"/>
    <n v="0.44700000000000001"/>
    <n v="-3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s v="W"/>
    <d v="2025-09-22T00:00:00"/>
    <s v="06"/>
    <x v="18"/>
    <s v="Mon"/>
    <d v="2025-09-22T06:09:29"/>
    <x v="901"/>
    <x v="4"/>
    <x v="14"/>
    <x v="4"/>
    <n v="0.14299999999999999"/>
    <n v="0.28599999999999998"/>
    <n v="0.42899999999999999"/>
    <n v="-3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s v="W"/>
    <d v="2025-09-22T00:00:00"/>
    <s v="06"/>
    <x v="1"/>
    <s v="Mon"/>
    <d v="2025-09-22T06:09:29"/>
    <x v="901"/>
    <x v="4"/>
    <x v="14"/>
    <x v="4"/>
    <n v="4.7E-2"/>
    <n v="9.4E-2"/>
    <n v="0.14099999999999999"/>
    <n v="-3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10"/>
    <s v="Mon"/>
    <d v="2025-09-22T06:09:29"/>
    <x v="901"/>
    <x v="4"/>
    <x v="14"/>
    <x v="4"/>
    <n v="0.14399999999999999"/>
    <n v="0.28799999999999998"/>
    <n v="0.432"/>
    <n v="-3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20"/>
    <s v="Mon"/>
    <d v="2025-09-22T06:09:30"/>
    <x v="902"/>
    <x v="4"/>
    <x v="14"/>
    <x v="4"/>
    <n v="0.14399999999999999"/>
    <n v="0.28799999999999998"/>
    <n v="0.432"/>
    <n v="-3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s v="W"/>
    <d v="2025-09-22T00:00:00"/>
    <s v="06"/>
    <x v="2"/>
    <s v="Mon"/>
    <d v="2025-09-22T06:09:30"/>
    <x v="902"/>
    <x v="4"/>
    <x v="14"/>
    <x v="4"/>
    <n v="4.5000000000000005E-2"/>
    <n v="9.0000000000000011E-2"/>
    <n v="0.13500000000000001"/>
    <n v="-3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s v="W"/>
    <d v="2025-09-22T00:00:00"/>
    <s v="06"/>
    <x v="6"/>
    <s v="Mon"/>
    <d v="2025-09-22T06:09:30"/>
    <x v="902"/>
    <x v="4"/>
    <x v="14"/>
    <x v="4"/>
    <n v="0.14299999999999999"/>
    <n v="0.28599999999999998"/>
    <n v="0.42899999999999999"/>
    <n v="-3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s v="W"/>
    <d v="2025-09-22T00:00:00"/>
    <s v="06"/>
    <x v="0"/>
    <s v="Mon"/>
    <d v="2025-09-22T06:09:30"/>
    <x v="902"/>
    <x v="4"/>
    <x v="14"/>
    <x v="4"/>
    <n v="4.1000000000000002E-2"/>
    <n v="8.2000000000000003E-2"/>
    <n v="0.12299999999999998"/>
    <n v="-3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s v="W"/>
    <d v="2025-09-22T00:00:00"/>
    <s v="06"/>
    <x v="19"/>
    <s v="Mon"/>
    <d v="2025-09-22T06:09:31"/>
    <x v="903"/>
    <x v="4"/>
    <x v="14"/>
    <x v="4"/>
    <n v="0.14899999999999999"/>
    <n v="0.29799999999999999"/>
    <n v="0.44700000000000001"/>
    <n v="-3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s v="W"/>
    <d v="2025-09-22T00:00:00"/>
    <s v="06"/>
    <x v="15"/>
    <s v="Mon"/>
    <d v="2025-09-22T06:14:08"/>
    <x v="904"/>
    <x v="4"/>
    <x v="14"/>
    <x v="4"/>
    <n v="0.56100000000000005"/>
    <n v="1.1220000000000001"/>
    <n v="1.6830000000000001"/>
    <n v="5.6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s v="L"/>
    <d v="2025-09-22T00:00:00"/>
    <s v="06"/>
    <x v="11"/>
    <s v="Mon"/>
    <d v="2025-09-22T06:17:38"/>
    <x v="905"/>
    <x v="4"/>
    <x v="14"/>
    <x v="4"/>
    <n v="-0.15200000000000002"/>
    <n v="-0.30400000000000005"/>
    <n v="-0.45599999999999996"/>
    <n v="-3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s v="W"/>
    <d v="2025-09-22T00:00:00"/>
    <s v="06"/>
    <x v="18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s v="W"/>
    <d v="2025-09-22T00:00:00"/>
    <s v="06"/>
    <x v="20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6"/>
    <s v="Mon"/>
    <d v="2025-09-22T06:17:39"/>
    <x v="906"/>
    <x v="4"/>
    <x v="14"/>
    <x v="4"/>
    <n v="0.16500000000000001"/>
    <n v="0.33"/>
    <n v="0.49499999999999994"/>
    <n v="-3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10"/>
    <s v="Mon"/>
    <d v="2025-09-22T06:17:39"/>
    <x v="906"/>
    <x v="4"/>
    <x v="14"/>
    <x v="4"/>
    <n v="0.16500000000000001"/>
    <n v="0.33"/>
    <n v="0.49499999999999994"/>
    <n v="-3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s v="W"/>
    <d v="2025-09-22T00:00:00"/>
    <s v="06"/>
    <x v="1"/>
    <s v="Mon"/>
    <d v="2025-09-22T06:17:48"/>
    <x v="907"/>
    <x v="4"/>
    <x v="14"/>
    <x v="4"/>
    <n v="9.7000000000000003E-2"/>
    <n v="0.19400000000000001"/>
    <n v="0.29099999999999998"/>
    <n v="-3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s v="W"/>
    <d v="2025-09-22T00:00:00"/>
    <s v="06"/>
    <x v="0"/>
    <s v="Mon"/>
    <d v="2025-09-22T06:17:49"/>
    <x v="908"/>
    <x v="4"/>
    <x v="14"/>
    <x v="4"/>
    <n v="9.3000000000000013E-2"/>
    <n v="0.18600000000000003"/>
    <n v="0.27900000000000003"/>
    <n v="-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s v="W"/>
    <d v="2025-09-22T00:00:00"/>
    <s v="06"/>
    <x v="2"/>
    <s v="Mon"/>
    <d v="2025-09-22T06:18:18"/>
    <x v="909"/>
    <x v="4"/>
    <x v="14"/>
    <x v="4"/>
    <n v="0.10100000000000001"/>
    <n v="0.20200000000000001"/>
    <n v="0.30299999999999999"/>
    <n v="-3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s v="W"/>
    <d v="2025-09-22T00:00:00"/>
    <s v="06"/>
    <x v="16"/>
    <s v="Mon"/>
    <d v="2025-09-22T06:23:08"/>
    <x v="910"/>
    <x v="4"/>
    <x v="14"/>
    <x v="4"/>
    <n v="0.47599999999999998"/>
    <n v="0.95199999999999996"/>
    <n v="1.4279999999999999"/>
    <n v="4.76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s v="W"/>
    <d v="2025-09-22T00:00:00"/>
    <s v="06"/>
    <x v="14"/>
    <s v="Mon"/>
    <d v="2025-09-22T06:23:09"/>
    <x v="911"/>
    <x v="4"/>
    <x v="14"/>
    <x v="4"/>
    <n v="0.25600000000000001"/>
    <n v="0.51200000000000001"/>
    <n v="0.76800000000000002"/>
    <n v="-3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s v="W"/>
    <d v="2025-09-22T00:00:00"/>
    <s v="06"/>
    <x v="17"/>
    <s v="Mon"/>
    <d v="2025-09-22T06:25:38"/>
    <x v="912"/>
    <x v="4"/>
    <x v="14"/>
    <x v="4"/>
    <n v="0.21800000000000003"/>
    <n v="0.43600000000000005"/>
    <n v="0.65400000000000003"/>
    <n v="-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s v="W"/>
    <d v="2025-09-22T00:00:00"/>
    <s v="06"/>
    <x v="11"/>
    <s v="Mon"/>
    <d v="2025-09-22T06:25:39"/>
    <x v="913"/>
    <x v="4"/>
    <x v="14"/>
    <x v="4"/>
    <n v="0.16000000000000003"/>
    <n v="0.32000000000000006"/>
    <n v="0.48"/>
    <n v="-3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s v="W"/>
    <d v="2025-09-22T00:00:00"/>
    <s v="06"/>
    <x v="12"/>
    <s v="Mon"/>
    <d v="2025-09-22T06:25:39"/>
    <x v="913"/>
    <x v="4"/>
    <x v="14"/>
    <x v="4"/>
    <n v="0.35200000000000004"/>
    <n v="0.70400000000000007"/>
    <n v="1.056"/>
    <n v="3.52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s v="W"/>
    <d v="2025-09-22T00:00:00"/>
    <s v="06"/>
    <x v="20"/>
    <s v="Mon"/>
    <d v="2025-09-22T06:28:18"/>
    <x v="914"/>
    <x v="4"/>
    <x v="14"/>
    <x v="4"/>
    <n v="0.15700000000000003"/>
    <n v="0.31400000000000006"/>
    <n v="0.47099999999999997"/>
    <n v="-3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10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6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s v="W"/>
    <d v="2025-09-22T00:00:00"/>
    <s v="06"/>
    <x v="18"/>
    <s v="Mon"/>
    <d v="2025-09-22T06:28:19"/>
    <x v="915"/>
    <x v="4"/>
    <x v="14"/>
    <x v="4"/>
    <n v="0.15300000000000002"/>
    <n v="0.30600000000000005"/>
    <n v="0.45899999999999996"/>
    <n v="-3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s v="W"/>
    <d v="2025-09-22T00:00:00"/>
    <s v="06"/>
    <x v="0"/>
    <s v="Mon"/>
    <d v="2025-09-22T06:29:38"/>
    <x v="916"/>
    <x v="4"/>
    <x v="14"/>
    <x v="4"/>
    <n v="0.32100000000000001"/>
    <n v="0.64200000000000002"/>
    <n v="0.96299999999999997"/>
    <n v="3.21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s v="W"/>
    <d v="2025-09-22T00:00:00"/>
    <s v="06"/>
    <x v="2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s v="W"/>
    <d v="2025-09-22T00:00:00"/>
    <s v="06"/>
    <x v="19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s v="W"/>
    <d v="2025-09-22T00:00:00"/>
    <s v="06"/>
    <x v="1"/>
    <s v="Mon"/>
    <d v="2025-09-22T06:29:39"/>
    <x v="917"/>
    <x v="4"/>
    <x v="14"/>
    <x v="4"/>
    <n v="0.35099999999999998"/>
    <n v="0.70199999999999996"/>
    <n v="1.0529999999999999"/>
    <n v="3.51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s v="W"/>
    <d v="2025-09-22T00:00:00"/>
    <s v="06"/>
    <x v="9"/>
    <s v="Mon"/>
    <d v="2025-09-22T06:30:28"/>
    <x v="918"/>
    <x v="4"/>
    <x v="14"/>
    <x v="4"/>
    <n v="0.35099999999999998"/>
    <n v="0.70199999999999996"/>
    <n v="1.0529999999999999"/>
    <n v="3.51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s v="W"/>
    <d v="2025-09-22T00:00:00"/>
    <s v="06"/>
    <x v="14"/>
    <s v="Mon"/>
    <d v="2025-09-22T06:42:08"/>
    <x v="919"/>
    <x v="4"/>
    <x v="14"/>
    <x v="4"/>
    <n v="0.16900000000000001"/>
    <n v="0.33800000000000002"/>
    <n v="0.50700000000000001"/>
    <n v="-3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4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5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6"/>
    <s v="Mon"/>
    <d v="2025-09-22T06:49:19"/>
    <x v="920"/>
    <x v="4"/>
    <x v="14"/>
    <x v="4"/>
    <n v="-0.31900000000000001"/>
    <n v="-0.63800000000000001"/>
    <n v="-0.95699999999999996"/>
    <n v="-3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s v="L"/>
    <d v="2025-09-22T00:00:00"/>
    <s v="06"/>
    <x v="11"/>
    <s v="Mon"/>
    <d v="2025-09-22T06:54:18"/>
    <x v="921"/>
    <x v="4"/>
    <x v="14"/>
    <x v="4"/>
    <n v="-0.15100000000000002"/>
    <n v="-0.30200000000000005"/>
    <n v="-0.45299999999999996"/>
    <n v="-3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s v="L"/>
    <d v="2025-09-22T00:00:00"/>
    <s v="06"/>
    <x v="19"/>
    <s v="Mon"/>
    <d v="2025-09-22T06:54:19"/>
    <x v="922"/>
    <x v="4"/>
    <x v="14"/>
    <x v="4"/>
    <n v="-0.223"/>
    <n v="-0.44600000000000001"/>
    <n v="-0.66899999999999993"/>
    <n v="-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s v="L"/>
    <d v="2025-09-22T00:00:00"/>
    <s v="06"/>
    <x v="17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20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s v="L"/>
    <d v="2025-09-22T00:00:00"/>
    <s v="06"/>
    <x v="2"/>
    <s v="Mon"/>
    <d v="2025-09-22T06:54:19"/>
    <x v="922"/>
    <x v="4"/>
    <x v="14"/>
    <x v="4"/>
    <n v="-0.253"/>
    <n v="-0.50600000000000001"/>
    <n v="-0.7589999999999999"/>
    <n v="-3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2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s v="L"/>
    <d v="2025-09-22T00:00:00"/>
    <s v="06"/>
    <x v="0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6"/>
    <s v="Mon"/>
    <d v="2025-09-22T06:54:20"/>
    <x v="923"/>
    <x v="4"/>
    <x v="14"/>
    <x v="4"/>
    <n v="-0.30600000000000005"/>
    <n v="-0.6120000000000001"/>
    <n v="-0.91799999999999993"/>
    <n v="-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10"/>
    <s v="Mon"/>
    <d v="2025-09-22T06:54:21"/>
    <x v="924"/>
    <x v="4"/>
    <x v="14"/>
    <x v="4"/>
    <n v="-0.30600000000000005"/>
    <n v="-0.6120000000000001"/>
    <n v="-0.91799999999999993"/>
    <n v="-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s v="L"/>
    <d v="2025-09-22T00:00:00"/>
    <s v="06"/>
    <x v="18"/>
    <s v="Mon"/>
    <d v="2025-09-22T06:54:21"/>
    <x v="924"/>
    <x v="4"/>
    <x v="14"/>
    <x v="4"/>
    <n v="-0.221"/>
    <n v="-0.442"/>
    <n v="-0.66299999999999992"/>
    <n v="-3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s v="L"/>
    <d v="2025-09-22T00:00:00"/>
    <s v="06"/>
    <x v="9"/>
    <s v="Mon"/>
    <d v="2025-09-22T06:55:48"/>
    <x v="925"/>
    <x v="4"/>
    <x v="14"/>
    <x v="4"/>
    <n v="-0.30800000000000005"/>
    <n v="-0.6160000000000001"/>
    <n v="-0.92399999999999993"/>
    <n v="-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s v="L"/>
    <d v="2025-09-22T00:00:00"/>
    <s v="07"/>
    <x v="3"/>
    <s v="Mon"/>
    <d v="2025-09-22T07:00:01"/>
    <x v="926"/>
    <x v="4"/>
    <x v="15"/>
    <x v="4"/>
    <n v="-0.29399999999999998"/>
    <n v="-0.58799999999999997"/>
    <n v="-0.88200000000000001"/>
    <n v="-3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s v="L"/>
    <d v="2025-09-22T00:00:00"/>
    <s v="07"/>
    <x v="8"/>
    <s v="Mon"/>
    <d v="2025-09-22T07:00:08"/>
    <x v="927"/>
    <x v="4"/>
    <x v="15"/>
    <x v="4"/>
    <n v="-0.30299999999999999"/>
    <n v="-0.60599999999999998"/>
    <n v="-0.90899999999999992"/>
    <n v="-3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s v="L"/>
    <d v="2025-09-22T00:00:00"/>
    <s v="07"/>
    <x v="4"/>
    <s v="Mon"/>
    <d v="2025-09-22T07:03:58"/>
    <x v="928"/>
    <x v="4"/>
    <x v="15"/>
    <x v="4"/>
    <n v="-0.30000000000000004"/>
    <n v="-0.60000000000000009"/>
    <n v="-0.89999999999999991"/>
    <n v="-3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s v="L"/>
    <d v="2025-09-22T00:00:00"/>
    <s v="07"/>
    <x v="5"/>
    <s v="Mon"/>
    <d v="2025-09-22T07:03:59"/>
    <x v="929"/>
    <x v="4"/>
    <x v="15"/>
    <x v="4"/>
    <n v="-0.30000000000000004"/>
    <n v="-0.60000000000000009"/>
    <n v="-0.89999999999999991"/>
    <n v="-3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s v="W"/>
    <d v="2025-09-22T00:00:00"/>
    <s v="07"/>
    <x v="14"/>
    <s v="Mon"/>
    <d v="2025-09-22T07:08:18"/>
    <x v="930"/>
    <x v="4"/>
    <x v="15"/>
    <x v="4"/>
    <n v="9.4E-2"/>
    <n v="0.188"/>
    <n v="0.28199999999999997"/>
    <n v="-3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s v="W"/>
    <d v="2025-09-22T00:00:00"/>
    <s v="07"/>
    <x v="15"/>
    <s v="Mon"/>
    <d v="2025-09-22T07:08:19"/>
    <x v="931"/>
    <x v="4"/>
    <x v="15"/>
    <x v="4"/>
    <n v="0.22200000000000003"/>
    <n v="0.44400000000000006"/>
    <n v="0.66600000000000004"/>
    <n v="-3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s v="W"/>
    <d v="2025-09-22T00:00:00"/>
    <s v="07"/>
    <x v="16"/>
    <s v="Mon"/>
    <d v="2025-09-22T07:12:18"/>
    <x v="932"/>
    <x v="4"/>
    <x v="15"/>
    <x v="4"/>
    <n v="0.10300000000000001"/>
    <n v="0.20600000000000002"/>
    <n v="0.309"/>
    <n v="-3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s v="W"/>
    <d v="2025-09-22T00:00:00"/>
    <s v="07"/>
    <x v="17"/>
    <s v="Mon"/>
    <d v="2025-09-22T07:18:28"/>
    <x v="933"/>
    <x v="4"/>
    <x v="15"/>
    <x v="4"/>
    <n v="6.9999999999999993E-2"/>
    <n v="0.13999999999999999"/>
    <n v="0.21"/>
    <n v="-3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s v="W"/>
    <d v="2025-09-22T00:00:00"/>
    <s v="07"/>
    <x v="1"/>
    <s v="Mon"/>
    <d v="2025-09-22T07:18:29"/>
    <x v="934"/>
    <x v="4"/>
    <x v="15"/>
    <x v="4"/>
    <n v="7.2999999999999995E-2"/>
    <n v="0.14599999999999999"/>
    <n v="0.219"/>
    <n v="-3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s v="W"/>
    <d v="2025-09-22T00:00:00"/>
    <s v="07"/>
    <x v="18"/>
    <s v="Mon"/>
    <d v="2025-09-22T07:18:29"/>
    <x v="934"/>
    <x v="4"/>
    <x v="15"/>
    <x v="4"/>
    <n v="0.15700000000000003"/>
    <n v="0.31400000000000006"/>
    <n v="0.47099999999999997"/>
    <n v="-3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s v="W"/>
    <d v="2025-09-22T00:00:00"/>
    <s v="07"/>
    <x v="2"/>
    <s v="Mon"/>
    <d v="2025-09-22T07:18:29"/>
    <x v="934"/>
    <x v="4"/>
    <x v="15"/>
    <x v="4"/>
    <n v="6.6000000000000003E-2"/>
    <n v="0.13200000000000001"/>
    <n v="0.19800000000000001"/>
    <n v="-3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20"/>
    <s v="Mon"/>
    <d v="2025-09-22T07:18:29"/>
    <x v="934"/>
    <x v="4"/>
    <x v="15"/>
    <x v="4"/>
    <n v="0.14799999999999999"/>
    <n v="0.29599999999999999"/>
    <n v="0.44400000000000001"/>
    <n v="-3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s v="W"/>
    <d v="2025-09-22T00:00:00"/>
    <s v="07"/>
    <x v="11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10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6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s v="L"/>
    <d v="2025-09-22T00:00:00"/>
    <s v="07"/>
    <x v="19"/>
    <s v="Mon"/>
    <d v="2025-09-22T07:18:30"/>
    <x v="935"/>
    <x v="4"/>
    <x v="15"/>
    <x v="4"/>
    <n v="-0.23199999999999998"/>
    <n v="-0.46399999999999997"/>
    <n v="-0.69599999999999995"/>
    <n v="-3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s v="W"/>
    <d v="2025-09-22T00:00:00"/>
    <s v="07"/>
    <x v="0"/>
    <s v="Mon"/>
    <d v="2025-09-22T07:18:31"/>
    <x v="936"/>
    <x v="4"/>
    <x v="15"/>
    <x v="4"/>
    <n v="7.1999999999999995E-2"/>
    <n v="0.14399999999999999"/>
    <n v="0.216"/>
    <n v="-3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s v="L"/>
    <d v="2025-09-22T00:00:00"/>
    <s v="07"/>
    <x v="12"/>
    <s v="Mon"/>
    <d v="2025-09-22T07:18:31"/>
    <x v="936"/>
    <x v="4"/>
    <x v="15"/>
    <x v="4"/>
    <n v="-0.32500000000000001"/>
    <n v="-0.65"/>
    <n v="-0.97499999999999998"/>
    <n v="-3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s v="W"/>
    <d v="2025-09-22T00:00:00"/>
    <s v="07"/>
    <x v="14"/>
    <s v="Mon"/>
    <d v="2025-09-22T07:18:48"/>
    <x v="937"/>
    <x v="4"/>
    <x v="15"/>
    <x v="4"/>
    <n v="0.10400000000000001"/>
    <n v="0.20800000000000002"/>
    <n v="0.312"/>
    <n v="-3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s v="L"/>
    <d v="2025-09-22T00:00:00"/>
    <s v="07"/>
    <x v="15"/>
    <s v="Mon"/>
    <d v="2025-09-22T07:38:48"/>
    <x v="938"/>
    <x v="4"/>
    <x v="15"/>
    <x v="4"/>
    <n v="-0.29900000000000004"/>
    <n v="-0.59800000000000009"/>
    <n v="-0.89700000000000002"/>
    <n v="-3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4"/>
    <s v="Mon"/>
    <d v="2025-09-22T07:38:48"/>
    <x v="938"/>
    <x v="4"/>
    <x v="15"/>
    <x v="4"/>
    <n v="-0.30000000000000004"/>
    <n v="-0.60000000000000009"/>
    <n v="-0.89999999999999991"/>
    <n v="-3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6"/>
    <s v="Mon"/>
    <d v="2025-09-22T07:38:49"/>
    <x v="939"/>
    <x v="4"/>
    <x v="15"/>
    <x v="4"/>
    <n v="-0.30000000000000004"/>
    <n v="-0.60000000000000009"/>
    <n v="-0.89999999999999991"/>
    <n v="-3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20"/>
    <s v="Mon"/>
    <d v="2025-09-22T07:39:08"/>
    <x v="940"/>
    <x v="4"/>
    <x v="15"/>
    <x v="4"/>
    <n v="-0.30099999999999999"/>
    <n v="-0.60199999999999998"/>
    <n v="-0.90299999999999991"/>
    <n v="-3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s v="L"/>
    <d v="2025-09-22T00:00:00"/>
    <s v="07"/>
    <x v="18"/>
    <s v="Mon"/>
    <d v="2025-09-22T07:39:08"/>
    <x v="940"/>
    <x v="4"/>
    <x v="15"/>
    <x v="4"/>
    <n v="-0.22500000000000001"/>
    <n v="-0.45"/>
    <n v="-0.67499999999999993"/>
    <n v="-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6"/>
    <s v="Mon"/>
    <d v="2025-09-22T07:39:09"/>
    <x v="941"/>
    <x v="4"/>
    <x v="15"/>
    <x v="4"/>
    <n v="-0.30099999999999999"/>
    <n v="-0.60199999999999998"/>
    <n v="-0.90299999999999991"/>
    <n v="-3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s v="L"/>
    <d v="2025-09-22T00:00:00"/>
    <s v="07"/>
    <x v="0"/>
    <s v="Mon"/>
    <d v="2025-09-22T07:39:18"/>
    <x v="942"/>
    <x v="4"/>
    <x v="15"/>
    <x v="4"/>
    <n v="-0.30000000000000004"/>
    <n v="-0.60000000000000009"/>
    <n v="-0.89999999999999991"/>
    <n v="-3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s v="L"/>
    <d v="2025-09-22T00:00:00"/>
    <s v="07"/>
    <x v="17"/>
    <s v="Mon"/>
    <d v="2025-09-22T07:40:28"/>
    <x v="943"/>
    <x v="4"/>
    <x v="15"/>
    <x v="4"/>
    <n v="-0.30200000000000005"/>
    <n v="-0.60400000000000009"/>
    <n v="-0.90599999999999992"/>
    <n v="-3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s v="L"/>
    <d v="2025-09-22T00:00:00"/>
    <s v="07"/>
    <x v="1"/>
    <s v="Mon"/>
    <d v="2025-09-22T07:40:28"/>
    <x v="943"/>
    <x v="4"/>
    <x v="15"/>
    <x v="4"/>
    <n v="-0.30200000000000005"/>
    <n v="-0.60400000000000009"/>
    <n v="-0.90599999999999992"/>
    <n v="-3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s v="L"/>
    <d v="2025-09-22T00:00:00"/>
    <s v="07"/>
    <x v="2"/>
    <s v="Mon"/>
    <d v="2025-09-22T07:40:29"/>
    <x v="944"/>
    <x v="4"/>
    <x v="15"/>
    <x v="4"/>
    <n v="-0.255"/>
    <n v="-0.51"/>
    <n v="-0.7649999999999999"/>
    <n v="-3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s v="W"/>
    <d v="2025-09-22T00:00:00"/>
    <s v="07"/>
    <x v="4"/>
    <s v="Mon"/>
    <d v="2025-09-22T07:45:59"/>
    <x v="945"/>
    <x v="4"/>
    <x v="15"/>
    <x v="4"/>
    <n v="0.38300000000000001"/>
    <n v="0.76600000000000001"/>
    <n v="1.149"/>
    <n v="3.83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s v="W"/>
    <d v="2025-09-22T00:00:00"/>
    <s v="07"/>
    <x v="5"/>
    <s v="Mon"/>
    <d v="2025-09-22T07:45:59"/>
    <x v="945"/>
    <x v="4"/>
    <x v="15"/>
    <x v="4"/>
    <n v="0.38300000000000001"/>
    <n v="0.76600000000000001"/>
    <n v="1.149"/>
    <n v="3.83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s v="W"/>
    <d v="2025-09-22T00:00:00"/>
    <s v="08"/>
    <x v="18"/>
    <s v="Mon"/>
    <d v="2025-09-22T08:06:08"/>
    <x v="946"/>
    <x v="4"/>
    <x v="16"/>
    <x v="4"/>
    <n v="0.15900000000000003"/>
    <n v="0.31800000000000006"/>
    <n v="0.47699999999999998"/>
    <n v="-3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1"/>
    <s v="Mon"/>
    <d v="2025-09-22T08:06:08"/>
    <x v="946"/>
    <x v="4"/>
    <x v="16"/>
    <x v="4"/>
    <n v="0.15900000000000003"/>
    <n v="0.31800000000000006"/>
    <n v="0.47699999999999998"/>
    <n v="-3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0"/>
    <s v="Mon"/>
    <d v="2025-09-22T08:06:09"/>
    <x v="947"/>
    <x v="4"/>
    <x v="16"/>
    <x v="4"/>
    <n v="0.15900000000000003"/>
    <n v="0.31800000000000006"/>
    <n v="0.47699999999999998"/>
    <n v="-3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s v="W"/>
    <d v="2025-09-22T00:00:00"/>
    <s v="08"/>
    <x v="15"/>
    <s v="Mon"/>
    <d v="2025-09-22T08:07:08"/>
    <x v="948"/>
    <x v="4"/>
    <x v="16"/>
    <x v="4"/>
    <n v="0.30299999999999999"/>
    <n v="0.60599999999999998"/>
    <n v="0.90899999999999992"/>
    <n v="3.03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4"/>
    <s v="Mon"/>
    <d v="2025-09-22T08:07:08"/>
    <x v="948"/>
    <x v="4"/>
    <x v="16"/>
    <x v="4"/>
    <n v="0.19600000000000001"/>
    <n v="0.39200000000000002"/>
    <n v="0.58799999999999997"/>
    <n v="-3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6"/>
    <s v="Mon"/>
    <d v="2025-09-22T08:07:09"/>
    <x v="949"/>
    <x v="4"/>
    <x v="16"/>
    <x v="4"/>
    <n v="0.19600000000000001"/>
    <n v="0.39200000000000002"/>
    <n v="0.58799999999999997"/>
    <n v="-3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s v="W"/>
    <d v="2025-09-22T00:00:00"/>
    <s v="08"/>
    <x v="17"/>
    <s v="Mon"/>
    <d v="2025-09-22T08:07:28"/>
    <x v="950"/>
    <x v="4"/>
    <x v="16"/>
    <x v="4"/>
    <n v="0.23300000000000001"/>
    <n v="0.46600000000000003"/>
    <n v="0.69899999999999995"/>
    <n v="-3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20"/>
    <s v="Mon"/>
    <d v="2025-09-22T08:07:28"/>
    <x v="950"/>
    <x v="4"/>
    <x v="16"/>
    <x v="4"/>
    <n v="0.17400000000000002"/>
    <n v="0.34800000000000003"/>
    <n v="0.52200000000000002"/>
    <n v="-3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6"/>
    <s v="Mon"/>
    <d v="2025-09-22T08:07:29"/>
    <x v="951"/>
    <x v="4"/>
    <x v="16"/>
    <x v="4"/>
    <n v="0.17400000000000002"/>
    <n v="0.34800000000000003"/>
    <n v="0.52200000000000002"/>
    <n v="-3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s v="W"/>
    <d v="2025-09-22T00:00:00"/>
    <s v="08"/>
    <x v="1"/>
    <s v="Mon"/>
    <d v="2025-09-22T08:07:29"/>
    <x v="951"/>
    <x v="4"/>
    <x v="16"/>
    <x v="4"/>
    <n v="0.35499999999999998"/>
    <n v="0.71"/>
    <n v="1.0649999999999999"/>
    <n v="3.55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2"/>
    <s v="Mon"/>
    <d v="2025-09-22T08:07:29"/>
    <x v="951"/>
    <x v="4"/>
    <x v="16"/>
    <x v="4"/>
    <n v="0.307"/>
    <n v="0.61399999999999999"/>
    <n v="0.92099999999999993"/>
    <n v="3.07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0"/>
    <s v="Mon"/>
    <d v="2025-09-22T08:07:29"/>
    <x v="951"/>
    <x v="4"/>
    <x v="16"/>
    <x v="4"/>
    <n v="0.307"/>
    <n v="0.61399999999999999"/>
    <n v="0.92099999999999993"/>
    <n v="3.07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s v="W"/>
    <d v="2025-09-22T00:00:00"/>
    <s v="08"/>
    <x v="19"/>
    <s v="Mon"/>
    <d v="2025-09-22T08:14:08"/>
    <x v="952"/>
    <x v="4"/>
    <x v="16"/>
    <x v="4"/>
    <n v="0.30000000000000004"/>
    <n v="0.60000000000000009"/>
    <n v="0.89999999999999991"/>
    <n v="3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s v="W"/>
    <d v="2025-09-22T00:00:00"/>
    <s v="08"/>
    <x v="16"/>
    <s v="Mon"/>
    <d v="2025-09-22T08:20:08"/>
    <x v="953"/>
    <x v="4"/>
    <x v="16"/>
    <x v="4"/>
    <n v="6.8999999999999992E-2"/>
    <n v="0.13799999999999998"/>
    <n v="0.20699999999999999"/>
    <n v="-3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s v="W"/>
    <d v="2025-09-22T00:00:00"/>
    <s v="08"/>
    <x v="14"/>
    <s v="Mon"/>
    <d v="2025-09-22T08:20:08"/>
    <x v="953"/>
    <x v="4"/>
    <x v="16"/>
    <x v="4"/>
    <n v="6.8999999999999992E-2"/>
    <n v="0.13799999999999998"/>
    <n v="0.20699999999999999"/>
    <n v="-3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s v="W"/>
    <d v="2025-09-22T00:00:00"/>
    <s v="08"/>
    <x v="14"/>
    <s v="Mon"/>
    <d v="2025-09-22T08:26:48"/>
    <x v="954"/>
    <x v="4"/>
    <x v="16"/>
    <x v="4"/>
    <n v="6.3E-2"/>
    <n v="0.126"/>
    <n v="0.189"/>
    <n v="-3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s v="W"/>
    <d v="2025-09-22T00:00:00"/>
    <s v="08"/>
    <x v="15"/>
    <s v="Mon"/>
    <d v="2025-09-22T08:26:48"/>
    <x v="954"/>
    <x v="4"/>
    <x v="16"/>
    <x v="4"/>
    <n v="0.23700000000000002"/>
    <n v="0.47400000000000003"/>
    <n v="0.71099999999999997"/>
    <n v="-3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s v="W"/>
    <d v="2025-09-22T00:00:00"/>
    <s v="08"/>
    <x v="16"/>
    <s v="Mon"/>
    <d v="2025-09-22T08:26:49"/>
    <x v="955"/>
    <x v="4"/>
    <x v="16"/>
    <x v="4"/>
    <n v="6.4000000000000001E-2"/>
    <n v="0.128"/>
    <n v="0.192"/>
    <n v="-3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s v="W"/>
    <d v="2025-09-22T00:00:00"/>
    <s v="08"/>
    <x v="18"/>
    <s v="Mon"/>
    <d v="2025-09-22T08:26:58"/>
    <x v="956"/>
    <x v="4"/>
    <x v="16"/>
    <x v="4"/>
    <n v="0.15000000000000002"/>
    <n v="0.30000000000000004"/>
    <n v="0.44999999999999996"/>
    <n v="-3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s v="W"/>
    <d v="2025-09-22T00:00:00"/>
    <s v="08"/>
    <x v="12"/>
    <s v="Mon"/>
    <d v="2025-09-22T08:26:58"/>
    <x v="956"/>
    <x v="4"/>
    <x v="16"/>
    <x v="4"/>
    <n v="0.13899999999999998"/>
    <n v="0.27799999999999997"/>
    <n v="0.41699999999999998"/>
    <n v="-3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s v="W"/>
    <d v="2025-09-22T00:00:00"/>
    <s v="08"/>
    <x v="2"/>
    <s v="Mon"/>
    <d v="2025-09-22T08:26:59"/>
    <x v="957"/>
    <x v="4"/>
    <x v="16"/>
    <x v="4"/>
    <n v="4.3000000000000003E-2"/>
    <n v="8.6000000000000007E-2"/>
    <n v="0.129"/>
    <n v="-3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s v="W"/>
    <d v="2025-09-22T00:00:00"/>
    <s v="08"/>
    <x v="17"/>
    <s v="Mon"/>
    <d v="2025-09-22T08:26:59"/>
    <x v="957"/>
    <x v="4"/>
    <x v="16"/>
    <x v="4"/>
    <n v="0.22400000000000003"/>
    <n v="0.44800000000000006"/>
    <n v="0.67200000000000004"/>
    <n v="-3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s v="W"/>
    <d v="2025-09-22T00:00:00"/>
    <s v="08"/>
    <x v="10"/>
    <s v="Mon"/>
    <d v="2025-09-22T08:26:59"/>
    <x v="957"/>
    <x v="4"/>
    <x v="16"/>
    <x v="4"/>
    <n v="0.15200000000000002"/>
    <n v="0.30400000000000005"/>
    <n v="0.45599999999999996"/>
    <n v="-3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s v="W"/>
    <d v="2025-09-22T00:00:00"/>
    <s v="08"/>
    <x v="1"/>
    <s v="Mon"/>
    <d v="2025-09-22T08:26:59"/>
    <x v="957"/>
    <x v="4"/>
    <x v="16"/>
    <x v="4"/>
    <n v="4.2000000000000003E-2"/>
    <n v="8.4000000000000005E-2"/>
    <n v="0.126"/>
    <n v="-3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s v="W"/>
    <d v="2025-09-22T00:00:00"/>
    <s v="08"/>
    <x v="0"/>
    <s v="Mon"/>
    <d v="2025-09-22T08:26:59"/>
    <x v="957"/>
    <x v="4"/>
    <x v="16"/>
    <x v="4"/>
    <n v="4.2000000000000003E-2"/>
    <n v="8.4000000000000005E-2"/>
    <n v="0.126"/>
    <n v="-3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6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s v="W"/>
    <d v="2025-09-22T00:00:00"/>
    <s v="08"/>
    <x v="20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11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s v="W"/>
    <d v="2025-09-22T00:00:00"/>
    <s v="08"/>
    <x v="19"/>
    <s v="Mon"/>
    <d v="2025-09-22T08:27:00"/>
    <x v="958"/>
    <x v="4"/>
    <x v="16"/>
    <x v="4"/>
    <n v="0.30099999999999999"/>
    <n v="0.60199999999999998"/>
    <n v="0.90299999999999991"/>
    <n v="3.0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s v="W"/>
    <d v="2025-09-22T00:00:00"/>
    <s v="08"/>
    <x v="8"/>
    <s v="Mon"/>
    <d v="2025-09-22T08:29:18"/>
    <x v="959"/>
    <x v="4"/>
    <x v="16"/>
    <x v="4"/>
    <n v="0.128"/>
    <n v="0.25600000000000001"/>
    <n v="0.38400000000000001"/>
    <n v="-3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s v="W"/>
    <d v="2025-09-22T00:00:00"/>
    <s v="08"/>
    <x v="9"/>
    <s v="Mon"/>
    <d v="2025-09-22T08:29:18"/>
    <x v="959"/>
    <x v="4"/>
    <x v="16"/>
    <x v="4"/>
    <n v="0.16500000000000001"/>
    <n v="0.33"/>
    <n v="0.49499999999999994"/>
    <n v="-3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s v="W"/>
    <d v="2025-09-22T00:00:00"/>
    <s v="08"/>
    <x v="16"/>
    <s v="Mon"/>
    <d v="2025-09-22T08:35:58"/>
    <x v="960"/>
    <x v="4"/>
    <x v="16"/>
    <x v="4"/>
    <n v="5.8999999999999997E-2"/>
    <n v="0.11799999999999999"/>
    <n v="0.17699999999999999"/>
    <n v="-3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s v="W"/>
    <d v="2025-09-22T00:00:00"/>
    <s v="08"/>
    <x v="14"/>
    <s v="Mon"/>
    <d v="2025-09-22T08:35:58"/>
    <x v="960"/>
    <x v="4"/>
    <x v="16"/>
    <x v="4"/>
    <n v="5.7999999999999996E-2"/>
    <n v="0.11599999999999999"/>
    <n v="0.17399999999999999"/>
    <n v="-3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s v="W"/>
    <d v="2025-09-22T00:00:00"/>
    <s v="08"/>
    <x v="20"/>
    <s v="Mon"/>
    <d v="2025-09-22T08:36:08"/>
    <x v="961"/>
    <x v="4"/>
    <x v="16"/>
    <x v="4"/>
    <n v="0.15000000000000002"/>
    <n v="0.30000000000000004"/>
    <n v="0.44999999999999996"/>
    <n v="-3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s v="W"/>
    <d v="2025-09-22T00:00:00"/>
    <s v="08"/>
    <x v="18"/>
    <s v="Mon"/>
    <d v="2025-09-22T08:36:08"/>
    <x v="961"/>
    <x v="4"/>
    <x v="16"/>
    <x v="4"/>
    <n v="0.15100000000000002"/>
    <n v="0.30200000000000005"/>
    <n v="0.45299999999999996"/>
    <n v="-3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s v="W"/>
    <d v="2025-09-22T00:00:00"/>
    <s v="08"/>
    <x v="10"/>
    <s v="Mon"/>
    <d v="2025-09-22T08:36:08"/>
    <x v="961"/>
    <x v="4"/>
    <x v="16"/>
    <x v="4"/>
    <n v="0.15500000000000003"/>
    <n v="0.31000000000000005"/>
    <n v="0.46499999999999997"/>
    <n v="-3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s v="W"/>
    <d v="2025-09-22T00:00:00"/>
    <s v="08"/>
    <x v="1"/>
    <s v="Mon"/>
    <d v="2025-09-22T08:36:09"/>
    <x v="962"/>
    <x v="4"/>
    <x v="16"/>
    <x v="4"/>
    <n v="2.5000000000000001E-2"/>
    <n v="0.05"/>
    <n v="7.4999999999999997E-2"/>
    <n v="-3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s v="W"/>
    <d v="2025-09-22T00:00:00"/>
    <s v="08"/>
    <x v="2"/>
    <s v="Mon"/>
    <d v="2025-09-22T08:36:09"/>
    <x v="962"/>
    <x v="4"/>
    <x v="16"/>
    <x v="4"/>
    <n v="2.8999999999999998E-2"/>
    <n v="5.7999999999999996E-2"/>
    <n v="8.6999999999999994E-2"/>
    <n v="-3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s v="W"/>
    <d v="2025-09-22T00:00:00"/>
    <s v="08"/>
    <x v="6"/>
    <s v="Mon"/>
    <d v="2025-09-22T08:36:09"/>
    <x v="962"/>
    <x v="4"/>
    <x v="16"/>
    <x v="4"/>
    <n v="0.15800000000000003"/>
    <n v="0.31600000000000006"/>
    <n v="0.47399999999999998"/>
    <n v="-3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s v="W"/>
    <d v="2025-09-22T00:00:00"/>
    <s v="08"/>
    <x v="11"/>
    <s v="Mon"/>
    <d v="2025-09-22T08:36:09"/>
    <x v="962"/>
    <x v="4"/>
    <x v="16"/>
    <x v="4"/>
    <n v="0.15900000000000003"/>
    <n v="0.31800000000000006"/>
    <n v="0.47699999999999998"/>
    <n v="-3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s v="W"/>
    <d v="2025-09-22T00:00:00"/>
    <s v="08"/>
    <x v="0"/>
    <s v="Mon"/>
    <d v="2025-09-22T08:36:10"/>
    <x v="963"/>
    <x v="4"/>
    <x v="16"/>
    <x v="4"/>
    <n v="2.7000000000000003E-2"/>
    <n v="5.4000000000000006E-2"/>
    <n v="8.1000000000000003E-2"/>
    <n v="-3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s v="L"/>
    <d v="2025-09-22T00:00:00"/>
    <s v="08"/>
    <x v="17"/>
    <s v="Mon"/>
    <d v="2025-09-22T08:43:28"/>
    <x v="964"/>
    <x v="4"/>
    <x v="16"/>
    <x v="4"/>
    <n v="-0.29199999999999998"/>
    <n v="-0.58399999999999996"/>
    <n v="-0.876"/>
    <n v="-3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s v="W"/>
    <d v="2025-09-22T00:00:00"/>
    <s v="08"/>
    <x v="6"/>
    <s v="Mon"/>
    <d v="2025-09-22T08:43:28"/>
    <x v="964"/>
    <x v="4"/>
    <x v="16"/>
    <x v="4"/>
    <n v="0.16000000000000003"/>
    <n v="0.32000000000000006"/>
    <n v="0.48"/>
    <n v="-3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s v="W"/>
    <d v="2025-09-22T00:00:00"/>
    <s v="08"/>
    <x v="18"/>
    <s v="Mon"/>
    <d v="2025-09-22T08:43:28"/>
    <x v="964"/>
    <x v="4"/>
    <x v="16"/>
    <x v="4"/>
    <n v="0.15800000000000003"/>
    <n v="0.31600000000000006"/>
    <n v="0.47399999999999998"/>
    <n v="-3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s v="W"/>
    <d v="2025-09-22T00:00:00"/>
    <s v="08"/>
    <x v="20"/>
    <s v="Mon"/>
    <d v="2025-09-22T08:43:29"/>
    <x v="965"/>
    <x v="4"/>
    <x v="16"/>
    <x v="4"/>
    <n v="0.16400000000000001"/>
    <n v="0.32800000000000001"/>
    <n v="0.49199999999999994"/>
    <n v="-3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s v="L"/>
    <d v="2025-09-22T00:00:00"/>
    <s v="08"/>
    <x v="0"/>
    <s v="Mon"/>
    <d v="2025-09-22T08:43:48"/>
    <x v="966"/>
    <x v="4"/>
    <x v="16"/>
    <x v="4"/>
    <n v="-0.30400000000000005"/>
    <n v="-0.6080000000000001"/>
    <n v="-0.91199999999999992"/>
    <n v="-3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s v="L"/>
    <d v="2025-09-22T00:00:00"/>
    <s v="08"/>
    <x v="1"/>
    <s v="Mon"/>
    <d v="2025-09-22T08:43:48"/>
    <x v="966"/>
    <x v="4"/>
    <x v="16"/>
    <x v="4"/>
    <n v="-0.29900000000000004"/>
    <n v="-0.59800000000000009"/>
    <n v="-0.89700000000000002"/>
    <n v="-3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s v="L"/>
    <d v="2025-09-22T00:00:00"/>
    <s v="08"/>
    <x v="2"/>
    <s v="Mon"/>
    <d v="2025-09-22T08:43:48"/>
    <x v="966"/>
    <x v="4"/>
    <x v="16"/>
    <x v="4"/>
    <n v="-0.24500000000000002"/>
    <n v="-0.49000000000000005"/>
    <n v="-0.73499999999999999"/>
    <n v="-3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20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6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s v="L"/>
    <d v="2025-09-22T00:00:00"/>
    <s v="08"/>
    <x v="18"/>
    <s v="Mon"/>
    <d v="2025-09-22T08:51:58"/>
    <x v="967"/>
    <x v="4"/>
    <x v="16"/>
    <x v="4"/>
    <n v="-0.22200000000000003"/>
    <n v="-0.44400000000000006"/>
    <n v="-0.66600000000000004"/>
    <n v="-3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s v="L"/>
    <d v="2025-09-22T00:00:00"/>
    <s v="08"/>
    <x v="19"/>
    <s v="Mon"/>
    <d v="2025-09-22T08:51:59"/>
    <x v="968"/>
    <x v="4"/>
    <x v="16"/>
    <x v="4"/>
    <n v="-0.219"/>
    <n v="-0.438"/>
    <n v="-0.65699999999999992"/>
    <n v="-3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s v="W"/>
    <d v="2025-09-22T00:00:00"/>
    <s v="08"/>
    <x v="9"/>
    <s v="Mon"/>
    <d v="2025-09-22T08:52:28"/>
    <x v="969"/>
    <x v="4"/>
    <x v="16"/>
    <x v="4"/>
    <n v="0.35400000000000004"/>
    <n v="0.70800000000000007"/>
    <n v="1.0620000000000001"/>
    <n v="3.54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s v="W"/>
    <d v="2025-09-22T00:00:00"/>
    <s v="08"/>
    <x v="8"/>
    <s v="Mon"/>
    <d v="2025-09-22T08:52:28"/>
    <x v="969"/>
    <x v="4"/>
    <x v="16"/>
    <x v="4"/>
    <n v="0.35400000000000004"/>
    <n v="0.70800000000000007"/>
    <n v="1.0620000000000001"/>
    <n v="3.54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s v="L"/>
    <d v="2025-09-22T00:00:00"/>
    <s v="08"/>
    <x v="14"/>
    <s v="Mon"/>
    <d v="2025-09-22T08:58:48"/>
    <x v="970"/>
    <x v="4"/>
    <x v="16"/>
    <x v="4"/>
    <n v="-0.30000000000000004"/>
    <n v="-0.60000000000000009"/>
    <n v="-0.89999999999999991"/>
    <n v="-3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s v="W"/>
    <d v="2025-09-22T00:00:00"/>
    <s v="09"/>
    <x v="16"/>
    <s v="Mon"/>
    <d v="2025-09-22T09:09:48"/>
    <x v="971"/>
    <x v="4"/>
    <x v="17"/>
    <x v="4"/>
    <n v="0.17900000000000002"/>
    <n v="0.35800000000000004"/>
    <n v="0.53700000000000003"/>
    <n v="-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s v="W"/>
    <d v="2025-09-22T00:00:00"/>
    <s v="09"/>
    <x v="14"/>
    <s v="Mon"/>
    <d v="2025-09-22T09:09:48"/>
    <x v="971"/>
    <x v="4"/>
    <x v="17"/>
    <x v="4"/>
    <n v="0.18600000000000003"/>
    <n v="0.37200000000000005"/>
    <n v="0.55800000000000005"/>
    <n v="-3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s v="W"/>
    <d v="2025-09-22T00:00:00"/>
    <s v="09"/>
    <x v="17"/>
    <s v="Mon"/>
    <d v="2025-09-22T09:11:48"/>
    <x v="972"/>
    <x v="4"/>
    <x v="17"/>
    <x v="4"/>
    <n v="0.221"/>
    <n v="0.442"/>
    <n v="0.66299999999999992"/>
    <n v="-3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s v="W"/>
    <d v="2025-09-22T00:00:00"/>
    <s v="09"/>
    <x v="1"/>
    <s v="Mon"/>
    <d v="2025-09-22T09:11:48"/>
    <x v="972"/>
    <x v="4"/>
    <x v="17"/>
    <x v="4"/>
    <n v="0.36600000000000005"/>
    <n v="0.7320000000000001"/>
    <n v="1.0980000000000001"/>
    <n v="3.66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s v="W"/>
    <d v="2025-09-22T00:00:00"/>
    <s v="09"/>
    <x v="2"/>
    <s v="Mon"/>
    <d v="2025-09-22T09:11:48"/>
    <x v="972"/>
    <x v="4"/>
    <x v="17"/>
    <x v="4"/>
    <n v="0.31400000000000006"/>
    <n v="0.62800000000000011"/>
    <n v="0.94199999999999995"/>
    <n v="3.14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s v="W"/>
    <d v="2025-09-22T00:00:00"/>
    <s v="09"/>
    <x v="12"/>
    <s v="Mon"/>
    <d v="2025-09-22T09:11:49"/>
    <x v="973"/>
    <x v="4"/>
    <x v="17"/>
    <x v="4"/>
    <n v="0.36499999999999999"/>
    <n v="0.73"/>
    <n v="1.095"/>
    <n v="3.6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s v="W"/>
    <d v="2025-09-22T00:00:00"/>
    <s v="09"/>
    <x v="18"/>
    <s v="Mon"/>
    <d v="2025-09-22T09:11:49"/>
    <x v="973"/>
    <x v="4"/>
    <x v="17"/>
    <x v="4"/>
    <n v="0.15700000000000003"/>
    <n v="0.31400000000000006"/>
    <n v="0.47099999999999997"/>
    <n v="-3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20"/>
    <s v="Mon"/>
    <d v="2025-09-22T09:11:49"/>
    <x v="973"/>
    <x v="4"/>
    <x v="17"/>
    <x v="4"/>
    <n v="0.15800000000000003"/>
    <n v="0.31600000000000006"/>
    <n v="0.47399999999999998"/>
    <n v="-3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6"/>
    <s v="Mon"/>
    <d v="2025-09-22T09:11:49"/>
    <x v="973"/>
    <x v="4"/>
    <x v="17"/>
    <x v="4"/>
    <n v="0.15800000000000003"/>
    <n v="0.31600000000000006"/>
    <n v="0.47399999999999998"/>
    <n v="-3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s v="W"/>
    <d v="2025-09-22T00:00:00"/>
    <s v="09"/>
    <x v="19"/>
    <s v="Mon"/>
    <d v="2025-09-22T09:11:50"/>
    <x v="974"/>
    <x v="4"/>
    <x v="17"/>
    <x v="4"/>
    <n v="0.309"/>
    <n v="0.61799999999999999"/>
    <n v="0.92699999999999994"/>
    <n v="3.09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s v="W"/>
    <d v="2025-09-22T00:00:00"/>
    <s v="09"/>
    <x v="10"/>
    <s v="Mon"/>
    <d v="2025-09-22T09:11:50"/>
    <x v="974"/>
    <x v="4"/>
    <x v="17"/>
    <x v="4"/>
    <n v="0.15700000000000003"/>
    <n v="0.31400000000000006"/>
    <n v="0.47099999999999997"/>
    <n v="-3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11"/>
    <s v="Mon"/>
    <d v="2025-09-22T09:11:50"/>
    <x v="974"/>
    <x v="4"/>
    <x v="17"/>
    <x v="4"/>
    <n v="0.15800000000000003"/>
    <n v="0.31600000000000006"/>
    <n v="0.47399999999999998"/>
    <n v="-3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s v="W"/>
    <d v="2025-09-22T00:00:00"/>
    <s v="09"/>
    <x v="0"/>
    <s v="Mon"/>
    <d v="2025-09-22T09:11:50"/>
    <x v="974"/>
    <x v="4"/>
    <x v="17"/>
    <x v="4"/>
    <n v="0.311"/>
    <n v="0.622"/>
    <n v="0.93299999999999994"/>
    <n v="3.11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s v="W"/>
    <d v="2025-09-22T00:00:00"/>
    <s v="09"/>
    <x v="15"/>
    <s v="Mon"/>
    <d v="2025-09-22T09:11:58"/>
    <x v="975"/>
    <x v="4"/>
    <x v="17"/>
    <x v="4"/>
    <n v="0.57199999999999995"/>
    <n v="1.1439999999999999"/>
    <n v="1.716"/>
    <n v="5.72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s v="W"/>
    <d v="2025-09-22T00:00:00"/>
    <s v="09"/>
    <x v="14"/>
    <s v="Mon"/>
    <d v="2025-09-22T09:24:08"/>
    <x v="976"/>
    <x v="4"/>
    <x v="17"/>
    <x v="4"/>
    <n v="0.32400000000000007"/>
    <n v="0.64800000000000013"/>
    <n v="0.97199999999999998"/>
    <n v="3.24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s v="W"/>
    <d v="2025-09-22T00:00:00"/>
    <s v="09"/>
    <x v="16"/>
    <s v="Mon"/>
    <d v="2025-09-22T09:24:08"/>
    <x v="976"/>
    <x v="4"/>
    <x v="17"/>
    <x v="4"/>
    <n v="0.32500000000000001"/>
    <n v="0.65"/>
    <n v="0.97499999999999998"/>
    <n v="3.25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s v="W"/>
    <d v="2025-09-22T00:00:00"/>
    <s v="09"/>
    <x v="14"/>
    <s v="Mon"/>
    <d v="2025-09-22T09:30:48"/>
    <x v="977"/>
    <x v="4"/>
    <x v="17"/>
    <x v="4"/>
    <n v="0.8"/>
    <n v="1.6"/>
    <n v="2.4"/>
    <n v="8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s v="W"/>
    <d v="2025-09-22T00:00:00"/>
    <s v="09"/>
    <x v="15"/>
    <s v="Mon"/>
    <d v="2025-09-22T09:30:48"/>
    <x v="977"/>
    <x v="4"/>
    <x v="17"/>
    <x v="4"/>
    <n v="0.79200000000000004"/>
    <n v="1.5840000000000001"/>
    <n v="2.3759999999999999"/>
    <n v="7.92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s v="W"/>
    <d v="2025-09-22T00:00:00"/>
    <s v="09"/>
    <x v="16"/>
    <s v="Mon"/>
    <d v="2025-09-22T09:30:48"/>
    <x v="977"/>
    <x v="4"/>
    <x v="17"/>
    <x v="4"/>
    <n v="0.61699999999999999"/>
    <n v="1.234"/>
    <n v="1.851"/>
    <n v="6.17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s v="W"/>
    <d v="2025-09-22T00:00:00"/>
    <s v="09"/>
    <x v="17"/>
    <s v="Mon"/>
    <d v="2025-09-22T09:33:08"/>
    <x v="978"/>
    <x v="4"/>
    <x v="17"/>
    <x v="4"/>
    <n v="0.23199999999999998"/>
    <n v="0.46399999999999997"/>
    <n v="0.69599999999999995"/>
    <n v="-3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s v="W"/>
    <d v="2025-09-22T00:00:00"/>
    <s v="09"/>
    <x v="20"/>
    <s v="Mon"/>
    <d v="2025-09-22T09:33:08"/>
    <x v="978"/>
    <x v="4"/>
    <x v="17"/>
    <x v="4"/>
    <n v="0.16000000000000003"/>
    <n v="0.32000000000000006"/>
    <n v="0.48"/>
    <n v="-3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s v="W"/>
    <d v="2025-09-22T00:00:00"/>
    <s v="09"/>
    <x v="11"/>
    <s v="Mon"/>
    <d v="2025-09-22T09:33:08"/>
    <x v="978"/>
    <x v="4"/>
    <x v="17"/>
    <x v="4"/>
    <n v="0.17100000000000001"/>
    <n v="0.34200000000000003"/>
    <n v="0.51300000000000001"/>
    <n v="-3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s v="W"/>
    <d v="2025-09-22T00:00:00"/>
    <s v="09"/>
    <x v="6"/>
    <s v="Mon"/>
    <d v="2025-09-22T09:33:09"/>
    <x v="979"/>
    <x v="4"/>
    <x v="17"/>
    <x v="4"/>
    <n v="0.17100000000000001"/>
    <n v="0.34200000000000003"/>
    <n v="0.51300000000000001"/>
    <n v="-3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s v="W"/>
    <d v="2025-09-22T00:00:00"/>
    <s v="09"/>
    <x v="1"/>
    <s v="Mon"/>
    <d v="2025-09-22T09:33:09"/>
    <x v="979"/>
    <x v="4"/>
    <x v="17"/>
    <x v="4"/>
    <n v="0.37400000000000005"/>
    <n v="0.74800000000000011"/>
    <n v="1.1220000000000001"/>
    <n v="3.74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s v="W"/>
    <d v="2025-09-22T00:00:00"/>
    <s v="09"/>
    <x v="10"/>
    <s v="Mon"/>
    <d v="2025-09-22T09:33:09"/>
    <x v="979"/>
    <x v="4"/>
    <x v="17"/>
    <x v="4"/>
    <n v="0.17300000000000001"/>
    <n v="0.34600000000000003"/>
    <n v="0.51900000000000002"/>
    <n v="-3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0"/>
    <s v="Mon"/>
    <d v="2025-09-22T09:33:09"/>
    <x v="979"/>
    <x v="4"/>
    <x v="17"/>
    <x v="4"/>
    <n v="0.32300000000000001"/>
    <n v="0.64600000000000002"/>
    <n v="0.96899999999999997"/>
    <n v="3.23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s v="W"/>
    <d v="2025-09-22T00:00:00"/>
    <s v="09"/>
    <x v="2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19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s v="W"/>
    <d v="2025-09-22T00:00:00"/>
    <s v="09"/>
    <x v="18"/>
    <s v="Mon"/>
    <d v="2025-09-22T09:33:10"/>
    <x v="980"/>
    <x v="4"/>
    <x v="17"/>
    <x v="4"/>
    <n v="0.17200000000000001"/>
    <n v="0.34400000000000003"/>
    <n v="0.51600000000000001"/>
    <n v="-3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s v="W"/>
    <d v="2025-09-22T00:00:00"/>
    <s v="09"/>
    <x v="12"/>
    <s v="Mon"/>
    <d v="2025-09-22T09:33:10"/>
    <x v="980"/>
    <x v="4"/>
    <x v="17"/>
    <x v="4"/>
    <n v="0.37000000000000005"/>
    <n v="0.7400000000000001"/>
    <n v="1.1100000000000001"/>
    <n v="3.7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s v="W"/>
    <d v="2025-09-22T00:00:00"/>
    <s v="09"/>
    <x v="16"/>
    <s v="Mon"/>
    <d v="2025-09-22T09:41:28"/>
    <x v="981"/>
    <x v="4"/>
    <x v="17"/>
    <x v="4"/>
    <n v="0.14099999999999999"/>
    <n v="0.28199999999999997"/>
    <n v="0.42299999999999999"/>
    <n v="-3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s v="W"/>
    <d v="2025-09-22T00:00:00"/>
    <s v="09"/>
    <x v="15"/>
    <s v="Mon"/>
    <d v="2025-09-22T09:41:28"/>
    <x v="981"/>
    <x v="4"/>
    <x v="17"/>
    <x v="4"/>
    <n v="0.21099999999999999"/>
    <n v="0.42199999999999999"/>
    <n v="0.6329999999999999"/>
    <n v="-3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s v="W"/>
    <d v="2025-09-22T00:00:00"/>
    <s v="09"/>
    <x v="14"/>
    <s v="Mon"/>
    <d v="2025-09-22T09:41:28"/>
    <x v="981"/>
    <x v="4"/>
    <x v="17"/>
    <x v="4"/>
    <n v="0.12"/>
    <n v="0.24"/>
    <n v="0.36"/>
    <n v="-3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s v="W"/>
    <d v="2025-09-22T00:00:00"/>
    <s v="09"/>
    <x v="16"/>
    <s v="Mon"/>
    <d v="2025-09-22T09:44:18"/>
    <x v="982"/>
    <x v="4"/>
    <x v="17"/>
    <x v="4"/>
    <n v="8.1000000000000016E-2"/>
    <n v="0.16200000000000003"/>
    <n v="0.24299999999999999"/>
    <n v="-3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s v="W"/>
    <d v="2025-09-22T00:00:00"/>
    <s v="09"/>
    <x v="14"/>
    <s v="Mon"/>
    <d v="2025-09-22T09:44:18"/>
    <x v="982"/>
    <x v="4"/>
    <x v="17"/>
    <x v="4"/>
    <n v="7.2999999999999995E-2"/>
    <n v="0.14599999999999999"/>
    <n v="0.219"/>
    <n v="-3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s v="W"/>
    <d v="2025-09-22T00:00:00"/>
    <s v="09"/>
    <x v="15"/>
    <s v="Mon"/>
    <d v="2025-09-22T09:45:18"/>
    <x v="983"/>
    <x v="4"/>
    <x v="17"/>
    <x v="4"/>
    <n v="0.22200000000000003"/>
    <n v="0.44400000000000006"/>
    <n v="0.66600000000000004"/>
    <n v="-3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s v="W"/>
    <d v="2025-09-22T00:00:00"/>
    <s v="09"/>
    <x v="14"/>
    <s v="Mon"/>
    <d v="2025-09-22T09:45:18"/>
    <x v="983"/>
    <x v="4"/>
    <x v="17"/>
    <x v="4"/>
    <n v="4.8000000000000001E-2"/>
    <n v="9.6000000000000002E-2"/>
    <n v="0.14399999999999999"/>
    <n v="-3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s v="W"/>
    <d v="2025-09-22T00:00:00"/>
    <s v="09"/>
    <x v="16"/>
    <s v="Mon"/>
    <d v="2025-09-22T09:45:18"/>
    <x v="983"/>
    <x v="4"/>
    <x v="17"/>
    <x v="4"/>
    <n v="3.4999999999999996E-2"/>
    <n v="6.9999999999999993E-2"/>
    <n v="0.105"/>
    <n v="-3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s v="W"/>
    <d v="2025-09-22T00:00:00"/>
    <s v="09"/>
    <x v="14"/>
    <s v="Mon"/>
    <d v="2025-09-22T09:47:28"/>
    <x v="984"/>
    <x v="4"/>
    <x v="17"/>
    <x v="4"/>
    <n v="0.10800000000000001"/>
    <n v="0.21600000000000003"/>
    <n v="0.32400000000000001"/>
    <n v="-3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s v="W"/>
    <d v="2025-09-22T00:00:00"/>
    <s v="09"/>
    <x v="16"/>
    <s v="Mon"/>
    <d v="2025-09-22T09:47:28"/>
    <x v="984"/>
    <x v="4"/>
    <x v="17"/>
    <x v="4"/>
    <n v="0.10800000000000001"/>
    <n v="0.21600000000000003"/>
    <n v="0.32400000000000001"/>
    <n v="-3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s v="L"/>
    <d v="2025-09-22T00:00:00"/>
    <s v="09"/>
    <x v="14"/>
    <s v="Mon"/>
    <d v="2025-09-22T09:51:08"/>
    <x v="985"/>
    <x v="4"/>
    <x v="17"/>
    <x v="4"/>
    <n v="-0.28900000000000003"/>
    <n v="-0.57800000000000007"/>
    <n v="-0.86699999999999999"/>
    <n v="-3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s v="L"/>
    <d v="2025-09-22T00:00:00"/>
    <s v="09"/>
    <x v="16"/>
    <s v="Mon"/>
    <d v="2025-09-22T09:51:08"/>
    <x v="985"/>
    <x v="4"/>
    <x v="17"/>
    <x v="4"/>
    <n v="-0.29300000000000004"/>
    <n v="-0.58600000000000008"/>
    <n v="-0.879"/>
    <n v="-3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s v="L"/>
    <d v="2025-09-22T00:00:00"/>
    <s v="09"/>
    <x v="15"/>
    <s v="Mon"/>
    <d v="2025-09-22T09:51:08"/>
    <x v="985"/>
    <x v="4"/>
    <x v="17"/>
    <x v="4"/>
    <n v="-0.32200000000000006"/>
    <n v="-0.64400000000000013"/>
    <n v="-0.96599999999999997"/>
    <n v="-3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s v="L"/>
    <d v="2025-09-22T00:00:00"/>
    <s v="09"/>
    <x v="17"/>
    <s v="Mon"/>
    <d v="2025-09-22T09:51:28"/>
    <x v="986"/>
    <x v="4"/>
    <x v="17"/>
    <x v="4"/>
    <n v="-0.30299999999999999"/>
    <n v="-0.60599999999999998"/>
    <n v="-0.90899999999999992"/>
    <n v="-3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s v="L"/>
    <d v="2025-09-22T00:00:00"/>
    <s v="09"/>
    <x v="19"/>
    <s v="Mon"/>
    <d v="2025-09-22T09:51:28"/>
    <x v="986"/>
    <x v="4"/>
    <x v="17"/>
    <x v="4"/>
    <n v="-0.23599999999999999"/>
    <n v="-0.47199999999999998"/>
    <n v="-0.70799999999999996"/>
    <n v="-3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s v="L"/>
    <d v="2025-09-22T00:00:00"/>
    <s v="09"/>
    <x v="2"/>
    <s v="Mon"/>
    <d v="2025-09-22T09:51:28"/>
    <x v="986"/>
    <x v="4"/>
    <x v="17"/>
    <x v="4"/>
    <n v="-0.26100000000000001"/>
    <n v="-0.52200000000000002"/>
    <n v="-0.78299999999999992"/>
    <n v="-3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s v="L"/>
    <d v="2025-09-22T00:00:00"/>
    <s v="09"/>
    <x v="18"/>
    <s v="Mon"/>
    <d v="2025-09-22T09:51:29"/>
    <x v="987"/>
    <x v="4"/>
    <x v="17"/>
    <x v="4"/>
    <n v="-0.23599999999999999"/>
    <n v="-0.47199999999999998"/>
    <n v="-0.70799999999999996"/>
    <n v="-3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s v="L"/>
    <d v="2025-09-22T00:00:00"/>
    <s v="09"/>
    <x v="10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s v="L"/>
    <d v="2025-09-22T00:00:00"/>
    <s v="09"/>
    <x v="12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s v="L"/>
    <d v="2025-09-22T00:00:00"/>
    <s v="09"/>
    <x v="1"/>
    <s v="Mon"/>
    <d v="2025-09-22T09:51:29"/>
    <x v="987"/>
    <x v="4"/>
    <x v="17"/>
    <x v="4"/>
    <n v="-0.313"/>
    <n v="-0.626"/>
    <n v="-0.93899999999999995"/>
    <n v="-3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s v="L"/>
    <d v="2025-09-22T00:00:00"/>
    <s v="09"/>
    <x v="0"/>
    <s v="Mon"/>
    <d v="2025-09-22T09:51:29"/>
    <x v="987"/>
    <x v="4"/>
    <x v="17"/>
    <x v="4"/>
    <n v="-0.313"/>
    <n v="-0.626"/>
    <n v="-0.93899999999999995"/>
    <n v="-3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20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6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s v="L"/>
    <d v="2025-09-22T00:00:00"/>
    <s v="09"/>
    <x v="11"/>
    <s v="Mon"/>
    <d v="2025-09-22T09:51:30"/>
    <x v="988"/>
    <x v="4"/>
    <x v="17"/>
    <x v="4"/>
    <n v="-0.16100000000000003"/>
    <n v="-0.32200000000000006"/>
    <n v="-0.48299999999999998"/>
    <n v="-3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s v="L"/>
    <d v="2025-09-22T00:00:00"/>
    <s v="09"/>
    <x v="9"/>
    <s v="Mon"/>
    <d v="2025-09-22T09:55:38"/>
    <x v="989"/>
    <x v="4"/>
    <x v="17"/>
    <x v="4"/>
    <n v="-0.30200000000000005"/>
    <n v="-0.60400000000000009"/>
    <n v="-0.90599999999999992"/>
    <n v="-3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s v="W"/>
    <d v="2025-09-22T00:00:00"/>
    <s v="09"/>
    <x v="14"/>
    <s v="Mon"/>
    <d v="2025-09-22T09:59:38"/>
    <x v="990"/>
    <x v="4"/>
    <x v="17"/>
    <x v="4"/>
    <n v="1.9000000000000003E-2"/>
    <n v="3.8000000000000006E-2"/>
    <n v="5.6999999999999995E-2"/>
    <n v="-3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s v="W"/>
    <d v="2025-09-22T00:00:00"/>
    <s v="09"/>
    <x v="15"/>
    <s v="Mon"/>
    <d v="2025-09-22T09:59:38"/>
    <x v="990"/>
    <x v="4"/>
    <x v="17"/>
    <x v="4"/>
    <n v="0.23199999999999998"/>
    <n v="0.46399999999999997"/>
    <n v="0.69599999999999995"/>
    <n v="-3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s v="W"/>
    <d v="2025-09-22T00:00:00"/>
    <s v="10"/>
    <x v="14"/>
    <s v="Mon"/>
    <d v="2025-09-22T10:02:39"/>
    <x v="991"/>
    <x v="4"/>
    <x v="18"/>
    <x v="4"/>
    <n v="8.0000000000000016E-2"/>
    <n v="0.16000000000000003"/>
    <n v="0.24"/>
    <n v="-3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s v="L"/>
    <d v="2025-09-22T00:00:00"/>
    <s v="10"/>
    <x v="9"/>
    <s v="Mon"/>
    <d v="2025-09-22T10:03:08"/>
    <x v="992"/>
    <x v="4"/>
    <x v="18"/>
    <x v="4"/>
    <n v="-0.30000000000000004"/>
    <n v="-0.60000000000000009"/>
    <n v="-0.89999999999999991"/>
    <n v="-3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s v="W"/>
    <d v="2025-09-22T00:00:00"/>
    <s v="10"/>
    <x v="14"/>
    <s v="Mon"/>
    <d v="2025-09-22T10:09:19"/>
    <x v="993"/>
    <x v="4"/>
    <x v="18"/>
    <x v="4"/>
    <n v="0.14499999999999999"/>
    <n v="0.28999999999999998"/>
    <n v="0.435"/>
    <n v="-3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s v="W"/>
    <d v="2025-09-22T00:00:00"/>
    <s v="10"/>
    <x v="14"/>
    <s v="Mon"/>
    <d v="2025-09-22T10:12:18"/>
    <x v="994"/>
    <x v="4"/>
    <x v="18"/>
    <x v="4"/>
    <n v="0.11000000000000001"/>
    <n v="0.22000000000000003"/>
    <n v="0.33"/>
    <n v="-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s v="L"/>
    <d v="2025-09-22T00:00:00"/>
    <s v="10"/>
    <x v="15"/>
    <s v="Mon"/>
    <d v="2025-09-22T10:12:18"/>
    <x v="994"/>
    <x v="4"/>
    <x v="18"/>
    <x v="4"/>
    <n v="-0.30600000000000005"/>
    <n v="-0.6120000000000001"/>
    <n v="-0.91799999999999993"/>
    <n v="-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s v="W"/>
    <d v="2025-09-22T00:00:00"/>
    <s v="10"/>
    <x v="17"/>
    <s v="Mon"/>
    <d v="2025-09-22T10:14:58"/>
    <x v="995"/>
    <x v="4"/>
    <x v="18"/>
    <x v="4"/>
    <n v="0.22599999999999998"/>
    <n v="0.45199999999999996"/>
    <n v="0.67799999999999994"/>
    <n v="-3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s v="W"/>
    <d v="2025-09-22T00:00:00"/>
    <s v="10"/>
    <x v="20"/>
    <s v="Mon"/>
    <d v="2025-09-22T10:14:58"/>
    <x v="995"/>
    <x v="4"/>
    <x v="18"/>
    <x v="4"/>
    <n v="1.7999999999999999E-2"/>
    <n v="3.5999999999999997E-2"/>
    <n v="5.3999999999999999E-2"/>
    <n v="-3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s v="L"/>
    <d v="2025-09-22T00:00:00"/>
    <s v="10"/>
    <x v="12"/>
    <s v="Mon"/>
    <d v="2025-09-22T10:14:58"/>
    <x v="995"/>
    <x v="4"/>
    <x v="18"/>
    <x v="4"/>
    <n v="-0.309"/>
    <n v="-0.61799999999999999"/>
    <n v="-0.92699999999999994"/>
    <n v="-3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s v="W"/>
    <d v="2025-09-22T00:00:00"/>
    <s v="10"/>
    <x v="11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s v="W"/>
    <d v="2025-09-22T00:00:00"/>
    <s v="10"/>
    <x v="2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6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s v="W"/>
    <d v="2025-09-22T00:00:00"/>
    <s v="10"/>
    <x v="1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s v="W"/>
    <d v="2025-09-22T00:00:00"/>
    <s v="10"/>
    <x v="19"/>
    <s v="Mon"/>
    <d v="2025-09-22T10:14:59"/>
    <x v="996"/>
    <x v="4"/>
    <x v="18"/>
    <x v="4"/>
    <n v="0.13100000000000001"/>
    <n v="0.26200000000000001"/>
    <n v="0.39300000000000002"/>
    <n v="-3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s v="W"/>
    <d v="2025-09-22T00:00:00"/>
    <s v="10"/>
    <x v="18"/>
    <s v="Mon"/>
    <d v="2025-09-22T10:15:00"/>
    <x v="997"/>
    <x v="4"/>
    <x v="18"/>
    <x v="4"/>
    <n v="0.127"/>
    <n v="0.254"/>
    <n v="0.38100000000000001"/>
    <n v="-3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s v="W"/>
    <d v="2025-09-22T00:00:00"/>
    <s v="10"/>
    <x v="0"/>
    <s v="Mon"/>
    <d v="2025-09-22T10:15:00"/>
    <x v="997"/>
    <x v="4"/>
    <x v="18"/>
    <x v="4"/>
    <n v="8.8000000000000009E-2"/>
    <n v="0.17600000000000002"/>
    <n v="0.26400000000000001"/>
    <n v="-3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10"/>
    <s v="Mon"/>
    <d v="2025-09-22T10:15:00"/>
    <x v="997"/>
    <x v="4"/>
    <x v="18"/>
    <x v="4"/>
    <n v="0.13200000000000001"/>
    <n v="0.26400000000000001"/>
    <n v="0.39600000000000002"/>
    <n v="-3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s v="L"/>
    <d v="2025-09-22T00:00:00"/>
    <s v="10"/>
    <x v="9"/>
    <s v="Mon"/>
    <d v="2025-09-22T10:16:18"/>
    <x v="998"/>
    <x v="4"/>
    <x v="18"/>
    <x v="4"/>
    <n v="-0.29300000000000004"/>
    <n v="-0.58600000000000008"/>
    <n v="-0.879"/>
    <n v="-3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s v="W"/>
    <d v="2025-09-22T00:00:00"/>
    <s v="10"/>
    <x v="20"/>
    <s v="Mon"/>
    <d v="2025-09-22T10:19:48"/>
    <x v="999"/>
    <x v="4"/>
    <x v="18"/>
    <x v="4"/>
    <n v="0.15200000000000002"/>
    <n v="0.30400000000000005"/>
    <n v="0.45599999999999996"/>
    <n v="-3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s v="L"/>
    <d v="2025-09-22T00:00:00"/>
    <s v="10"/>
    <x v="14"/>
    <s v="Mon"/>
    <d v="2025-09-22T10:22:08"/>
    <x v="1000"/>
    <x v="4"/>
    <x v="18"/>
    <x v="4"/>
    <n v="-0.30000000000000004"/>
    <n v="-0.60000000000000009"/>
    <n v="-0.89999999999999991"/>
    <n v="-3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s v="L"/>
    <d v="2025-09-22T00:00:00"/>
    <s v="10"/>
    <x v="16"/>
    <s v="Mon"/>
    <d v="2025-09-22T10:22:08"/>
    <x v="1000"/>
    <x v="4"/>
    <x v="18"/>
    <x v="4"/>
    <n v="-0.30000000000000004"/>
    <n v="-0.60000000000000009"/>
    <n v="-0.89999999999999991"/>
    <n v="-3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s v="L"/>
    <d v="2025-09-22T00:00:00"/>
    <s v="10"/>
    <x v="17"/>
    <s v="Mon"/>
    <d v="2025-09-22T10:22:18"/>
    <x v="1001"/>
    <x v="4"/>
    <x v="18"/>
    <x v="4"/>
    <n v="-0.313"/>
    <n v="-0.626"/>
    <n v="-0.93899999999999995"/>
    <n v="-3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s v="W"/>
    <d v="2025-09-22T00:00:00"/>
    <s v="10"/>
    <x v="0"/>
    <s v="Mon"/>
    <d v="2025-09-22T10:22:18"/>
    <x v="1001"/>
    <x v="4"/>
    <x v="18"/>
    <x v="4"/>
    <n v="2.7000000000000003E-2"/>
    <n v="5.4000000000000006E-2"/>
    <n v="8.1000000000000003E-2"/>
    <n v="-3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s v="W"/>
    <d v="2025-09-22T00:00:00"/>
    <s v="10"/>
    <x v="18"/>
    <s v="Mon"/>
    <d v="2025-09-22T10:22:18"/>
    <x v="1001"/>
    <x v="4"/>
    <x v="18"/>
    <x v="4"/>
    <n v="0.15400000000000003"/>
    <n v="0.30800000000000005"/>
    <n v="0.46199999999999997"/>
    <n v="-3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20"/>
    <s v="Mon"/>
    <d v="2025-09-22T10:22:18"/>
    <x v="1001"/>
    <x v="4"/>
    <x v="18"/>
    <x v="4"/>
    <n v="0.15500000000000003"/>
    <n v="0.31000000000000005"/>
    <n v="0.46499999999999997"/>
    <n v="-3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6"/>
    <s v="Mon"/>
    <d v="2025-09-22T10:22:19"/>
    <x v="1002"/>
    <x v="4"/>
    <x v="18"/>
    <x v="4"/>
    <n v="0.15500000000000003"/>
    <n v="0.31000000000000005"/>
    <n v="0.46499999999999997"/>
    <n v="-3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s v="L"/>
    <d v="2025-09-22T00:00:00"/>
    <s v="10"/>
    <x v="20"/>
    <s v="Mon"/>
    <d v="2025-09-22T10:25:08"/>
    <x v="1003"/>
    <x v="4"/>
    <x v="18"/>
    <x v="4"/>
    <n v="-0.30299999999999999"/>
    <n v="-0.60599999999999998"/>
    <n v="-0.90899999999999992"/>
    <n v="-3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s v="L"/>
    <d v="2025-09-22T00:00:00"/>
    <s v="10"/>
    <x v="2"/>
    <s v="Mon"/>
    <d v="2025-09-22T10:25:08"/>
    <x v="1003"/>
    <x v="4"/>
    <x v="18"/>
    <x v="4"/>
    <n v="-0.255"/>
    <n v="-0.51"/>
    <n v="-0.7649999999999999"/>
    <n v="-3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s v="L"/>
    <d v="2025-09-22T00:00:00"/>
    <s v="10"/>
    <x v="18"/>
    <s v="Mon"/>
    <d v="2025-09-22T10:25:08"/>
    <x v="1003"/>
    <x v="4"/>
    <x v="18"/>
    <x v="4"/>
    <n v="-0.22700000000000001"/>
    <n v="-0.45400000000000001"/>
    <n v="-0.68099999999999994"/>
    <n v="-3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s v="L"/>
    <d v="2025-09-22T00:00:00"/>
    <s v="10"/>
    <x v="1"/>
    <s v="Mon"/>
    <d v="2025-09-22T10:25:08"/>
    <x v="1003"/>
    <x v="4"/>
    <x v="18"/>
    <x v="4"/>
    <n v="-0.30400000000000005"/>
    <n v="-0.6080000000000001"/>
    <n v="-0.91199999999999992"/>
    <n v="-3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s v="L"/>
    <d v="2025-09-22T00:00:00"/>
    <s v="10"/>
    <x v="6"/>
    <s v="Mon"/>
    <d v="2025-09-22T10:25:09"/>
    <x v="1004"/>
    <x v="4"/>
    <x v="18"/>
    <x v="4"/>
    <n v="-0.30400000000000005"/>
    <n v="-0.6080000000000001"/>
    <n v="-0.91199999999999992"/>
    <n v="-3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s v="L"/>
    <d v="2025-09-22T00:00:00"/>
    <s v="10"/>
    <x v="10"/>
    <s v="Mon"/>
    <d v="2025-09-22T10:25:09"/>
    <x v="1004"/>
    <x v="4"/>
    <x v="18"/>
    <x v="4"/>
    <n v="-0.30200000000000005"/>
    <n v="-0.60400000000000009"/>
    <n v="-0.90599999999999992"/>
    <n v="-3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s v="L"/>
    <d v="2025-09-22T00:00:00"/>
    <s v="10"/>
    <x v="11"/>
    <s v="Mon"/>
    <d v="2025-09-22T10:25:09"/>
    <x v="1004"/>
    <x v="4"/>
    <x v="18"/>
    <x v="4"/>
    <n v="-0.14899999999999999"/>
    <n v="-0.29799999999999999"/>
    <n v="-0.44700000000000001"/>
    <n v="-3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s v="L"/>
    <d v="2025-09-22T00:00:00"/>
    <s v="10"/>
    <x v="0"/>
    <s v="Mon"/>
    <d v="2025-09-22T10:25:38"/>
    <x v="1005"/>
    <x v="4"/>
    <x v="18"/>
    <x v="4"/>
    <n v="-0.35600000000000004"/>
    <n v="-0.71200000000000008"/>
    <n v="-1.0680000000000001"/>
    <n v="-3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s v="L"/>
    <d v="2025-09-22T00:00:00"/>
    <s v="10"/>
    <x v="19"/>
    <s v="Mon"/>
    <d v="2025-09-22T10:25:38"/>
    <x v="1005"/>
    <x v="4"/>
    <x v="18"/>
    <x v="4"/>
    <n v="-0.22200000000000003"/>
    <n v="-0.44400000000000006"/>
    <n v="-0.66600000000000004"/>
    <n v="-3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s v="W"/>
    <d v="2025-09-22T00:00:00"/>
    <s v="10"/>
    <x v="9"/>
    <s v="Mon"/>
    <d v="2025-09-22T10:25:48"/>
    <x v="1006"/>
    <x v="4"/>
    <x v="18"/>
    <x v="4"/>
    <n v="0.35000000000000003"/>
    <n v="0.70000000000000007"/>
    <n v="1.05"/>
    <n v="3.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s v="W"/>
    <d v="2025-09-22T00:00:00"/>
    <s v="10"/>
    <x v="21"/>
    <s v="Mon"/>
    <d v="2025-09-22T10:29:58"/>
    <x v="1007"/>
    <x v="4"/>
    <x v="18"/>
    <x v="4"/>
    <n v="0.46200000000000002"/>
    <n v="0.92400000000000004"/>
    <n v="1.3859999999999999"/>
    <n v="4.62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s v="W"/>
    <d v="2025-09-22T00:00:00"/>
    <s v="10"/>
    <x v="15"/>
    <s v="Mon"/>
    <d v="2025-09-22T10:32:18"/>
    <x v="1008"/>
    <x v="4"/>
    <x v="18"/>
    <x v="4"/>
    <n v="0.315"/>
    <n v="0.63"/>
    <n v="0.94499999999999995"/>
    <n v="3.1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6"/>
    <s v="Mon"/>
    <d v="2025-09-22T10:32:18"/>
    <x v="1008"/>
    <x v="4"/>
    <x v="18"/>
    <x v="4"/>
    <n v="8.5000000000000006E-2"/>
    <n v="0.17"/>
    <n v="0.255"/>
    <n v="-3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4"/>
    <s v="Mon"/>
    <d v="2025-09-22T10:32:18"/>
    <x v="1008"/>
    <x v="4"/>
    <x v="18"/>
    <x v="4"/>
    <n v="8.5000000000000006E-2"/>
    <n v="0.17"/>
    <n v="0.255"/>
    <n v="-3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s v="W"/>
    <d v="2025-09-22T00:00:00"/>
    <s v="10"/>
    <x v="17"/>
    <s v="Mon"/>
    <d v="2025-09-22T10:32:58"/>
    <x v="1009"/>
    <x v="4"/>
    <x v="18"/>
    <x v="4"/>
    <n v="0.22999999999999998"/>
    <n v="0.45999999999999996"/>
    <n v="0.69"/>
    <n v="-3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s v="W"/>
    <d v="2025-09-22T00:00:00"/>
    <s v="10"/>
    <x v="20"/>
    <s v="Mon"/>
    <d v="2025-09-22T10:32:58"/>
    <x v="1009"/>
    <x v="4"/>
    <x v="18"/>
    <x v="4"/>
    <n v="0.15200000000000002"/>
    <n v="0.30400000000000005"/>
    <n v="0.45599999999999996"/>
    <n v="-3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s v="W"/>
    <d v="2025-09-22T00:00:00"/>
    <s v="10"/>
    <x v="19"/>
    <s v="Mon"/>
    <d v="2025-09-22T10:32:58"/>
    <x v="1009"/>
    <x v="4"/>
    <x v="18"/>
    <x v="4"/>
    <n v="4.8000000000000001E-2"/>
    <n v="9.6000000000000002E-2"/>
    <n v="0.14399999999999999"/>
    <n v="-3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s v="W"/>
    <d v="2025-09-22T00:00:00"/>
    <s v="10"/>
    <x v="1"/>
    <s v="Mon"/>
    <d v="2025-09-22T10:32:58"/>
    <x v="1009"/>
    <x v="4"/>
    <x v="18"/>
    <x v="4"/>
    <n v="7.9000000000000015E-2"/>
    <n v="0.15800000000000003"/>
    <n v="0.23699999999999999"/>
    <n v="-3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s v="W"/>
    <d v="2025-09-22T00:00:00"/>
    <s v="10"/>
    <x v="2"/>
    <s v="Mon"/>
    <d v="2025-09-22T10:32:59"/>
    <x v="1010"/>
    <x v="4"/>
    <x v="18"/>
    <x v="4"/>
    <n v="7.8000000000000014E-2"/>
    <n v="0.15600000000000003"/>
    <n v="0.23399999999999999"/>
    <n v="-3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s v="W"/>
    <d v="2025-09-22T00:00:00"/>
    <s v="10"/>
    <x v="6"/>
    <s v="Mon"/>
    <d v="2025-09-22T10:32:59"/>
    <x v="1010"/>
    <x v="4"/>
    <x v="18"/>
    <x v="4"/>
    <n v="0.15400000000000003"/>
    <n v="0.30800000000000005"/>
    <n v="0.46199999999999997"/>
    <n v="-3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s v="W"/>
    <d v="2025-09-22T00:00:00"/>
    <s v="10"/>
    <x v="18"/>
    <s v="Mon"/>
    <d v="2025-09-22T10:32:59"/>
    <x v="1010"/>
    <x v="4"/>
    <x v="18"/>
    <x v="4"/>
    <n v="0.15300000000000002"/>
    <n v="0.30600000000000005"/>
    <n v="0.45899999999999996"/>
    <n v="-3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s v="W"/>
    <d v="2025-09-22T00:00:00"/>
    <s v="10"/>
    <x v="0"/>
    <s v="Mon"/>
    <d v="2025-09-22T10:32:59"/>
    <x v="1010"/>
    <x v="4"/>
    <x v="18"/>
    <x v="4"/>
    <n v="7.7000000000000013E-2"/>
    <n v="0.15400000000000003"/>
    <n v="0.23099999999999998"/>
    <n v="-3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s v="W"/>
    <d v="2025-09-22T00:00:00"/>
    <s v="10"/>
    <x v="11"/>
    <s v="Mon"/>
    <d v="2025-09-22T10:33:18"/>
    <x v="1011"/>
    <x v="4"/>
    <x v="18"/>
    <x v="4"/>
    <n v="0.15900000000000003"/>
    <n v="0.31800000000000006"/>
    <n v="0.47699999999999998"/>
    <n v="-3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s v="W"/>
    <d v="2025-09-22T00:00:00"/>
    <s v="10"/>
    <x v="10"/>
    <s v="Mon"/>
    <d v="2025-09-22T10:33:18"/>
    <x v="1011"/>
    <x v="4"/>
    <x v="18"/>
    <x v="4"/>
    <n v="0.16000000000000003"/>
    <n v="0.32000000000000006"/>
    <n v="0.48"/>
    <n v="-3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s v="W"/>
    <d v="2025-09-22T00:00:00"/>
    <s v="10"/>
    <x v="12"/>
    <s v="Mon"/>
    <d v="2025-09-22T10:33:18"/>
    <x v="1011"/>
    <x v="4"/>
    <x v="18"/>
    <x v="4"/>
    <n v="0.35600000000000004"/>
    <n v="0.71200000000000008"/>
    <n v="1.0680000000000001"/>
    <n v="3.56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s v="W"/>
    <d v="2025-09-22T00:00:00"/>
    <s v="10"/>
    <x v="10"/>
    <s v="Mon"/>
    <d v="2025-09-22T10:39:58"/>
    <x v="1012"/>
    <x v="4"/>
    <x v="18"/>
    <x v="4"/>
    <n v="0.15000000000000002"/>
    <n v="0.30000000000000004"/>
    <n v="0.44999999999999996"/>
    <n v="-3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s v="W"/>
    <d v="2025-09-22T00:00:00"/>
    <s v="10"/>
    <x v="20"/>
    <s v="Mon"/>
    <d v="2025-09-22T10:39:58"/>
    <x v="1012"/>
    <x v="4"/>
    <x v="18"/>
    <x v="4"/>
    <n v="0.15300000000000002"/>
    <n v="0.30600000000000005"/>
    <n v="0.45899999999999996"/>
    <n v="-3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s v="W"/>
    <d v="2025-09-22T00:00:00"/>
    <s v="10"/>
    <x v="17"/>
    <s v="Mon"/>
    <d v="2025-09-22T10:39:58"/>
    <x v="1012"/>
    <x v="4"/>
    <x v="18"/>
    <x v="4"/>
    <n v="0.219"/>
    <n v="0.438"/>
    <n v="0.65699999999999992"/>
    <n v="-3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s v="L"/>
    <d v="2025-09-22T00:00:00"/>
    <s v="10"/>
    <x v="11"/>
    <s v="Mon"/>
    <d v="2025-09-22T10:39:58"/>
    <x v="1012"/>
    <x v="4"/>
    <x v="18"/>
    <x v="4"/>
    <n v="-0.16300000000000001"/>
    <n v="-0.32600000000000001"/>
    <n v="-0.48899999999999993"/>
    <n v="-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s v="W"/>
    <d v="2025-09-22T00:00:00"/>
    <s v="10"/>
    <x v="6"/>
    <s v="Mon"/>
    <d v="2025-09-22T10:39:59"/>
    <x v="1013"/>
    <x v="4"/>
    <x v="18"/>
    <x v="4"/>
    <n v="0.14099999999999999"/>
    <n v="0.28199999999999997"/>
    <n v="0.42299999999999999"/>
    <n v="-3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s v="L"/>
    <d v="2025-09-22T00:00:00"/>
    <s v="10"/>
    <x v="18"/>
    <s v="Mon"/>
    <d v="2025-09-22T10:39:59"/>
    <x v="1013"/>
    <x v="4"/>
    <x v="18"/>
    <x v="4"/>
    <n v="-0.22200000000000003"/>
    <n v="-0.44400000000000006"/>
    <n v="-0.66600000000000004"/>
    <n v="-3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s v="W"/>
    <d v="2025-09-22T00:00:00"/>
    <s v="10"/>
    <x v="0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s v="W"/>
    <d v="2025-09-22T00:00:00"/>
    <s v="10"/>
    <x v="1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s v="W"/>
    <d v="2025-09-22T00:00:00"/>
    <s v="10"/>
    <x v="2"/>
    <s v="Mon"/>
    <d v="2025-09-22T10:40:08"/>
    <x v="1014"/>
    <x v="4"/>
    <x v="18"/>
    <x v="4"/>
    <n v="0.36600000000000005"/>
    <n v="0.7320000000000001"/>
    <n v="1.0980000000000001"/>
    <n v="3.66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s v="W"/>
    <d v="2025-09-22T00:00:00"/>
    <s v="10"/>
    <x v="19"/>
    <s v="Mon"/>
    <d v="2025-09-22T10:41:18"/>
    <x v="1015"/>
    <x v="4"/>
    <x v="18"/>
    <x v="4"/>
    <n v="0.33"/>
    <n v="0.66"/>
    <n v="0.98999999999999988"/>
    <n v="3.3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s v="W"/>
    <d v="2025-09-22T00:00:00"/>
    <s v="10"/>
    <x v="18"/>
    <s v="Mon"/>
    <d v="2025-09-22T10:47:28"/>
    <x v="1016"/>
    <x v="4"/>
    <x v="18"/>
    <x v="4"/>
    <n v="0.15300000000000002"/>
    <n v="0.30600000000000005"/>
    <n v="0.45899999999999996"/>
    <n v="-3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s v="W"/>
    <d v="2025-09-22T00:00:00"/>
    <s v="10"/>
    <x v="22"/>
    <s v="Mon"/>
    <d v="2025-09-22T10:56:58"/>
    <x v="1017"/>
    <x v="4"/>
    <x v="18"/>
    <x v="4"/>
    <n v="0.60599999999999998"/>
    <n v="1.212"/>
    <n v="1.8179999999999998"/>
    <n v="6.06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s v="W"/>
    <d v="2025-09-22T00:00:00"/>
    <s v="11"/>
    <x v="23"/>
    <s v="Mon"/>
    <d v="2025-09-22T11:01:58"/>
    <x v="1018"/>
    <x v="4"/>
    <x v="19"/>
    <x v="4"/>
    <n v="0.34600000000000003"/>
    <n v="0.69200000000000006"/>
    <n v="1.038"/>
    <n v="3.46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s v="W"/>
    <d v="2025-09-22T00:00:00"/>
    <s v="11"/>
    <x v="24"/>
    <s v="Mon"/>
    <d v="2025-09-22T11:01:58"/>
    <x v="1018"/>
    <x v="4"/>
    <x v="19"/>
    <x v="4"/>
    <n v="0.34600000000000003"/>
    <n v="0.69200000000000006"/>
    <n v="1.038"/>
    <n v="3.46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s v="W"/>
    <d v="2025-09-22T00:00:00"/>
    <s v="11"/>
    <x v="14"/>
    <s v="Mon"/>
    <d v="2025-09-22T11:07:18"/>
    <x v="1019"/>
    <x v="4"/>
    <x v="19"/>
    <x v="4"/>
    <n v="0.20699999999999999"/>
    <n v="0.41399999999999998"/>
    <n v="0.62099999999999989"/>
    <n v="-3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s v="W"/>
    <d v="2025-09-22T00:00:00"/>
    <s v="11"/>
    <x v="16"/>
    <s v="Mon"/>
    <d v="2025-09-22T11:07:18"/>
    <x v="1019"/>
    <x v="4"/>
    <x v="19"/>
    <x v="4"/>
    <n v="0.20499999999999999"/>
    <n v="0.41"/>
    <n v="0.61499999999999988"/>
    <n v="-3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s v="W"/>
    <d v="2025-09-22T00:00:00"/>
    <s v="11"/>
    <x v="14"/>
    <s v="Mon"/>
    <d v="2025-09-22T11:09:48"/>
    <x v="1020"/>
    <x v="4"/>
    <x v="19"/>
    <x v="4"/>
    <n v="5.3000000000000005E-2"/>
    <n v="0.10600000000000001"/>
    <n v="0.159"/>
    <n v="-3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s v="W"/>
    <d v="2025-09-22T00:00:00"/>
    <s v="11"/>
    <x v="15"/>
    <s v="Mon"/>
    <d v="2025-09-22T11:09:48"/>
    <x v="1020"/>
    <x v="4"/>
    <x v="19"/>
    <x v="4"/>
    <n v="0.315"/>
    <n v="0.63"/>
    <n v="0.94499999999999995"/>
    <n v="3.1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s v="W"/>
    <d v="2025-09-22T00:00:00"/>
    <s v="11"/>
    <x v="16"/>
    <s v="Mon"/>
    <d v="2025-09-22T11:09:48"/>
    <x v="1020"/>
    <x v="4"/>
    <x v="19"/>
    <x v="4"/>
    <n v="0.06"/>
    <n v="0.12"/>
    <n v="0.18"/>
    <n v="-3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s v="W"/>
    <d v="2025-09-22T00:00:00"/>
    <s v="11"/>
    <x v="17"/>
    <s v="Mon"/>
    <d v="2025-09-22T11:10:28"/>
    <x v="1021"/>
    <x v="4"/>
    <x v="19"/>
    <x v="4"/>
    <n v="0.22599999999999998"/>
    <n v="0.45199999999999996"/>
    <n v="0.67799999999999994"/>
    <n v="-3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s v="W"/>
    <d v="2025-09-22T00:00:00"/>
    <s v="11"/>
    <x v="19"/>
    <s v="Mon"/>
    <d v="2025-09-22T11:10:28"/>
    <x v="1021"/>
    <x v="4"/>
    <x v="19"/>
    <x v="4"/>
    <n v="0.30200000000000005"/>
    <n v="0.60400000000000009"/>
    <n v="0.90599999999999992"/>
    <n v="3.0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s v="W"/>
    <d v="2025-09-22T00:00:00"/>
    <s v="11"/>
    <x v="12"/>
    <s v="Mon"/>
    <d v="2025-09-22T11:10:28"/>
    <x v="1021"/>
    <x v="4"/>
    <x v="19"/>
    <x v="4"/>
    <n v="0.35000000000000003"/>
    <n v="0.70000000000000007"/>
    <n v="1.05"/>
    <n v="3.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s v="W"/>
    <d v="2025-09-22T00:00:00"/>
    <s v="11"/>
    <x v="1"/>
    <s v="Mon"/>
    <d v="2025-09-22T11:10:28"/>
    <x v="1021"/>
    <x v="4"/>
    <x v="19"/>
    <x v="4"/>
    <n v="1.6E-2"/>
    <n v="3.2000000000000001E-2"/>
    <n v="4.8000000000000001E-2"/>
    <n v="-3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s v="W"/>
    <d v="2025-09-22T00:00:00"/>
    <s v="11"/>
    <x v="11"/>
    <s v="Mon"/>
    <d v="2025-09-22T11:10:29"/>
    <x v="1022"/>
    <x v="4"/>
    <x v="19"/>
    <x v="4"/>
    <n v="1.6E-2"/>
    <n v="3.2000000000000001E-2"/>
    <n v="4.8000000000000001E-2"/>
    <n v="-3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20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6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s v="W"/>
    <d v="2025-09-22T00:00:00"/>
    <s v="11"/>
    <x v="18"/>
    <s v="Mon"/>
    <d v="2025-09-22T11:10:29"/>
    <x v="1022"/>
    <x v="4"/>
    <x v="19"/>
    <x v="4"/>
    <n v="0.16300000000000001"/>
    <n v="0.32600000000000001"/>
    <n v="0.48899999999999993"/>
    <n v="-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s v="W"/>
    <d v="2025-09-22T00:00:00"/>
    <s v="11"/>
    <x v="10"/>
    <s v="Mon"/>
    <d v="2025-09-22T11:10:30"/>
    <x v="1023"/>
    <x v="4"/>
    <x v="19"/>
    <x v="4"/>
    <n v="7.000000000000001E-3"/>
    <n v="1.4000000000000002E-2"/>
    <n v="2.1000000000000001E-2"/>
    <n v="-3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2"/>
    <s v="Mon"/>
    <d v="2025-09-22T11:10:30"/>
    <x v="1023"/>
    <x v="4"/>
    <x v="19"/>
    <x v="4"/>
    <n v="5.000000000000001E-3"/>
    <n v="1.0000000000000002E-2"/>
    <n v="1.4999999999999999E-2"/>
    <n v="-3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0"/>
    <s v="Mon"/>
    <d v="2025-09-22T11:10:30"/>
    <x v="1023"/>
    <x v="4"/>
    <x v="19"/>
    <x v="4"/>
    <n v="5.000000000000001E-3"/>
    <n v="1.0000000000000002E-2"/>
    <n v="1.4999999999999999E-2"/>
    <n v="-3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s v="W"/>
    <d v="2025-09-22T00:00:00"/>
    <s v="11"/>
    <x v="2"/>
    <s v="Mon"/>
    <d v="2025-09-22T11:13:38"/>
    <x v="1024"/>
    <x v="4"/>
    <x v="19"/>
    <x v="4"/>
    <n v="1.2E-2"/>
    <n v="2.4E-2"/>
    <n v="3.5999999999999997E-2"/>
    <n v="-3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s v="W"/>
    <d v="2025-09-22T00:00:00"/>
    <s v="11"/>
    <x v="10"/>
    <s v="Mon"/>
    <d v="2025-09-22T11:13:38"/>
    <x v="1024"/>
    <x v="4"/>
    <x v="19"/>
    <x v="4"/>
    <n v="0.15300000000000002"/>
    <n v="0.30600000000000005"/>
    <n v="0.45899999999999996"/>
    <n v="-3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s v="W"/>
    <d v="2025-09-22T00:00:00"/>
    <s v="11"/>
    <x v="0"/>
    <s v="Mon"/>
    <d v="2025-09-22T11:13:38"/>
    <x v="1024"/>
    <x v="4"/>
    <x v="19"/>
    <x v="4"/>
    <n v="1.3000000000000001E-2"/>
    <n v="2.6000000000000002E-2"/>
    <n v="3.9E-2"/>
    <n v="-3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s v="W"/>
    <d v="2025-09-22T00:00:00"/>
    <s v="11"/>
    <x v="9"/>
    <s v="Mon"/>
    <d v="2025-09-22T11:14:18"/>
    <x v="1025"/>
    <x v="4"/>
    <x v="19"/>
    <x v="4"/>
    <n v="0.36200000000000004"/>
    <n v="0.72400000000000009"/>
    <n v="1.0860000000000001"/>
    <n v="3.62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s v="W"/>
    <d v="2025-09-22T00:00:00"/>
    <s v="11"/>
    <x v="22"/>
    <s v="Mon"/>
    <d v="2025-09-22T11:19:58"/>
    <x v="1026"/>
    <x v="4"/>
    <x v="19"/>
    <x v="4"/>
    <n v="0.35099999999999998"/>
    <n v="0.70199999999999996"/>
    <n v="1.0529999999999999"/>
    <n v="3.51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s v="W"/>
    <d v="2025-09-22T00:00:00"/>
    <s v="11"/>
    <x v="21"/>
    <s v="Mon"/>
    <d v="2025-09-22T11:19:59"/>
    <x v="1027"/>
    <x v="4"/>
    <x v="19"/>
    <x v="4"/>
    <n v="0.16300000000000001"/>
    <n v="0.32600000000000001"/>
    <n v="0.48899999999999993"/>
    <n v="-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6"/>
    <s v="Mon"/>
    <d v="2025-09-22T11:27:08"/>
    <x v="1028"/>
    <x v="4"/>
    <x v="19"/>
    <x v="4"/>
    <n v="0.21200000000000002"/>
    <n v="0.42400000000000004"/>
    <n v="0.63600000000000001"/>
    <n v="-3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4"/>
    <s v="Mon"/>
    <d v="2025-09-22T11:27:08"/>
    <x v="1028"/>
    <x v="4"/>
    <x v="19"/>
    <x v="4"/>
    <n v="0.21200000000000002"/>
    <n v="0.42400000000000004"/>
    <n v="0.63600000000000001"/>
    <n v="-3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s v="W"/>
    <d v="2025-09-22T00:00:00"/>
    <s v="11"/>
    <x v="20"/>
    <s v="Mon"/>
    <d v="2025-09-22T11:27:28"/>
    <x v="1029"/>
    <x v="4"/>
    <x v="19"/>
    <x v="4"/>
    <n v="8.0000000000000002E-3"/>
    <n v="1.6E-2"/>
    <n v="2.4E-2"/>
    <n v="-3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s v="W"/>
    <d v="2025-09-22T00:00:00"/>
    <s v="11"/>
    <x v="6"/>
    <s v="Mon"/>
    <d v="2025-09-22T11:27:28"/>
    <x v="1029"/>
    <x v="4"/>
    <x v="19"/>
    <x v="4"/>
    <n v="8.0000000000000002E-3"/>
    <n v="1.6E-2"/>
    <n v="2.4E-2"/>
    <n v="-3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s v="W"/>
    <d v="2025-09-22T00:00:00"/>
    <s v="11"/>
    <x v="17"/>
    <s v="Mon"/>
    <d v="2025-09-22T11:27:28"/>
    <x v="1029"/>
    <x v="4"/>
    <x v="19"/>
    <x v="4"/>
    <n v="0.20600000000000002"/>
    <n v="0.41200000000000003"/>
    <n v="0.61799999999999999"/>
    <n v="-3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s v="W"/>
    <d v="2025-09-22T00:00:00"/>
    <s v="11"/>
    <x v="18"/>
    <s v="Mon"/>
    <d v="2025-09-22T11:27:28"/>
    <x v="1029"/>
    <x v="4"/>
    <x v="19"/>
    <x v="4"/>
    <n v="0.13600000000000001"/>
    <n v="0.27200000000000002"/>
    <n v="0.40800000000000003"/>
    <n v="-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s v="W"/>
    <d v="2025-09-22T00:00:00"/>
    <s v="11"/>
    <x v="1"/>
    <s v="Mon"/>
    <d v="2025-09-22T11:27:28"/>
    <x v="1029"/>
    <x v="4"/>
    <x v="19"/>
    <x v="4"/>
    <n v="0.34400000000000003"/>
    <n v="0.68800000000000006"/>
    <n v="1.032"/>
    <n v="3.44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s v="W"/>
    <d v="2025-09-22T00:00:00"/>
    <s v="11"/>
    <x v="2"/>
    <s v="Mon"/>
    <d v="2025-09-22T11:28:48"/>
    <x v="1030"/>
    <x v="4"/>
    <x v="19"/>
    <x v="4"/>
    <n v="0.03"/>
    <n v="0.06"/>
    <n v="0.09"/>
    <n v="-3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s v="W"/>
    <d v="2025-09-22T00:00:00"/>
    <s v="11"/>
    <x v="0"/>
    <s v="Mon"/>
    <d v="2025-09-22T11:28:48"/>
    <x v="1030"/>
    <x v="4"/>
    <x v="19"/>
    <x v="4"/>
    <n v="3.2000000000000001E-2"/>
    <n v="6.4000000000000001E-2"/>
    <n v="9.6000000000000002E-2"/>
    <n v="-3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s v="W"/>
    <d v="2025-09-22T00:00:00"/>
    <s v="11"/>
    <x v="10"/>
    <s v="Mon"/>
    <d v="2025-09-22T11:38:07"/>
    <x v="1031"/>
    <x v="4"/>
    <x v="19"/>
    <x v="4"/>
    <n v="0.15300000000000002"/>
    <n v="0.30600000000000005"/>
    <n v="0.45899999999999996"/>
    <n v="-3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s v="W"/>
    <d v="2025-09-22T00:00:00"/>
    <s v="11"/>
    <x v="11"/>
    <s v="Mon"/>
    <d v="2025-09-22T11:38:08"/>
    <x v="1032"/>
    <x v="4"/>
    <x v="19"/>
    <x v="4"/>
    <n v="0.15300000000000002"/>
    <n v="0.30600000000000005"/>
    <n v="0.45899999999999996"/>
    <n v="-3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s v="W"/>
    <d v="2025-09-22T00:00:00"/>
    <s v="11"/>
    <x v="0"/>
    <s v="Mon"/>
    <d v="2025-09-22T11:38:47"/>
    <x v="1033"/>
    <x v="4"/>
    <x v="19"/>
    <x v="4"/>
    <n v="0.31400000000000006"/>
    <n v="0.62800000000000011"/>
    <n v="0.94199999999999995"/>
    <n v="3.14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s v="W"/>
    <d v="2025-09-22T00:00:00"/>
    <s v="11"/>
    <x v="6"/>
    <s v="Mon"/>
    <d v="2025-09-22T11:39:07"/>
    <x v="1034"/>
    <x v="4"/>
    <x v="19"/>
    <x v="4"/>
    <n v="0.14599999999999999"/>
    <n v="0.29199999999999998"/>
    <n v="0.438"/>
    <n v="-3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s v="W"/>
    <d v="2025-09-22T00:00:00"/>
    <s v="11"/>
    <x v="2"/>
    <s v="Mon"/>
    <d v="2025-09-22T11:39:08"/>
    <x v="1035"/>
    <x v="4"/>
    <x v="19"/>
    <x v="4"/>
    <n v="0.32100000000000001"/>
    <n v="0.64200000000000002"/>
    <n v="0.96299999999999997"/>
    <n v="3.21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s v="W"/>
    <d v="2025-09-22T00:00:00"/>
    <s v="11"/>
    <x v="20"/>
    <s v="Mon"/>
    <d v="2025-09-22T11:39:08"/>
    <x v="1035"/>
    <x v="4"/>
    <x v="19"/>
    <x v="4"/>
    <n v="0.16600000000000001"/>
    <n v="0.33200000000000002"/>
    <n v="0.49799999999999994"/>
    <n v="-3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s v="W"/>
    <d v="2025-09-22T00:00:00"/>
    <s v="11"/>
    <x v="21"/>
    <s v="Mon"/>
    <d v="2025-09-22T11:39:58"/>
    <x v="1036"/>
    <x v="4"/>
    <x v="19"/>
    <x v="4"/>
    <n v="5.5000000000000007E-2"/>
    <n v="0.11000000000000001"/>
    <n v="0.16500000000000001"/>
    <n v="-3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s v="W"/>
    <d v="2025-09-22T00:00:00"/>
    <s v="11"/>
    <x v="17"/>
    <s v="Mon"/>
    <d v="2025-09-22T11:47:38"/>
    <x v="1037"/>
    <x v="4"/>
    <x v="19"/>
    <x v="4"/>
    <n v="0.22599999999999998"/>
    <n v="0.45199999999999996"/>
    <n v="0.67799999999999994"/>
    <n v="-3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s v="L"/>
    <d v="2025-09-22T00:00:00"/>
    <s v="11"/>
    <x v="11"/>
    <s v="Mon"/>
    <d v="2025-09-22T11:47:38"/>
    <x v="1037"/>
    <x v="4"/>
    <x v="19"/>
    <x v="4"/>
    <n v="-0.15400000000000003"/>
    <n v="-0.30800000000000005"/>
    <n v="-0.46199999999999997"/>
    <n v="-3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s v="W"/>
    <d v="2025-09-22T00:00:00"/>
    <s v="11"/>
    <x v="18"/>
    <s v="Mon"/>
    <d v="2025-09-22T11:47:38"/>
    <x v="1037"/>
    <x v="4"/>
    <x v="19"/>
    <x v="4"/>
    <n v="0.15000000000000002"/>
    <n v="0.30000000000000004"/>
    <n v="0.44999999999999996"/>
    <n v="-3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s v="W"/>
    <d v="2025-09-22T00:00:00"/>
    <s v="11"/>
    <x v="6"/>
    <s v="Mon"/>
    <d v="2025-09-22T11:47:38"/>
    <x v="1037"/>
    <x v="4"/>
    <x v="19"/>
    <x v="4"/>
    <n v="0.14799999999999999"/>
    <n v="0.29599999999999999"/>
    <n v="0.44400000000000001"/>
    <n v="-3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s v="W"/>
    <d v="2025-09-22T00:00:00"/>
    <s v="11"/>
    <x v="2"/>
    <s v="Mon"/>
    <d v="2025-09-22T11:47:38"/>
    <x v="1037"/>
    <x v="4"/>
    <x v="19"/>
    <x v="4"/>
    <n v="0.30499999999999999"/>
    <n v="0.61"/>
    <n v="0.91499999999999992"/>
    <n v="3.05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s v="W"/>
    <d v="2025-09-22T00:00:00"/>
    <s v="11"/>
    <x v="10"/>
    <s v="Mon"/>
    <d v="2025-09-22T11:47:39"/>
    <x v="1038"/>
    <x v="4"/>
    <x v="19"/>
    <x v="4"/>
    <n v="0.14799999999999999"/>
    <n v="0.29599999999999999"/>
    <n v="0.44400000000000001"/>
    <n v="-3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s v="W"/>
    <d v="2025-09-22T00:00:00"/>
    <s v="11"/>
    <x v="1"/>
    <s v="Mon"/>
    <d v="2025-09-22T11:47:39"/>
    <x v="1038"/>
    <x v="4"/>
    <x v="19"/>
    <x v="4"/>
    <n v="0.35499999999999998"/>
    <n v="0.71"/>
    <n v="1.0649999999999999"/>
    <n v="3.55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0"/>
    <s v="Mon"/>
    <d v="2025-09-22T11:47:39"/>
    <x v="1038"/>
    <x v="4"/>
    <x v="19"/>
    <x v="4"/>
    <n v="0.307"/>
    <n v="0.61399999999999999"/>
    <n v="0.92099999999999993"/>
    <n v="3.07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19"/>
    <s v="Mon"/>
    <d v="2025-09-22T11:47:39"/>
    <x v="1038"/>
    <x v="4"/>
    <x v="19"/>
    <x v="4"/>
    <n v="0.307"/>
    <n v="0.61399999999999999"/>
    <n v="0.92099999999999993"/>
    <n v="3.07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s v="W"/>
    <d v="2025-09-22T00:00:00"/>
    <s v="11"/>
    <x v="20"/>
    <s v="Mon"/>
    <d v="2025-09-22T11:47:40"/>
    <x v="1039"/>
    <x v="4"/>
    <x v="19"/>
    <x v="4"/>
    <n v="0.15200000000000002"/>
    <n v="0.30400000000000005"/>
    <n v="0.45599999999999996"/>
    <n v="-3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s v="W"/>
    <d v="2025-09-22T00:00:00"/>
    <s v="11"/>
    <x v="12"/>
    <s v="Mon"/>
    <d v="2025-09-22T11:47:40"/>
    <x v="1039"/>
    <x v="4"/>
    <x v="19"/>
    <x v="4"/>
    <n v="0.36499999999999999"/>
    <n v="0.73"/>
    <n v="1.095"/>
    <n v="3.6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s v="W"/>
    <d v="2025-09-22T00:00:00"/>
    <s v="11"/>
    <x v="16"/>
    <s v="Mon"/>
    <d v="2025-09-22T11:48:07"/>
    <x v="1040"/>
    <x v="4"/>
    <x v="19"/>
    <x v="4"/>
    <n v="0.22400000000000003"/>
    <n v="0.44800000000000006"/>
    <n v="0.67200000000000004"/>
    <n v="-3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s v="W"/>
    <d v="2025-09-22T00:00:00"/>
    <s v="11"/>
    <x v="14"/>
    <s v="Mon"/>
    <d v="2025-09-22T11:48:08"/>
    <x v="1041"/>
    <x v="4"/>
    <x v="19"/>
    <x v="4"/>
    <n v="0.22599999999999998"/>
    <n v="0.45199999999999996"/>
    <n v="0.67799999999999994"/>
    <n v="-3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s v="W"/>
    <d v="2025-09-22T00:00:00"/>
    <s v="11"/>
    <x v="15"/>
    <s v="Mon"/>
    <d v="2025-09-22T11:48:08"/>
    <x v="1041"/>
    <x v="4"/>
    <x v="19"/>
    <x v="4"/>
    <n v="0.317"/>
    <n v="0.63400000000000001"/>
    <n v="0.95099999999999996"/>
    <n v="3.17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s v="W"/>
    <d v="2025-09-22T00:00:00"/>
    <s v="11"/>
    <x v="9"/>
    <s v="Mon"/>
    <d v="2025-09-22T11:50:17"/>
    <x v="1042"/>
    <x v="4"/>
    <x v="19"/>
    <x v="4"/>
    <n v="0.35800000000000004"/>
    <n v="0.71600000000000008"/>
    <n v="1.0740000000000001"/>
    <n v="3.58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s v="W"/>
    <d v="2025-09-22T00:00:00"/>
    <s v="12"/>
    <x v="8"/>
    <s v="Mon"/>
    <d v="2025-09-22T12:00:17"/>
    <x v="1043"/>
    <x v="4"/>
    <x v="20"/>
    <x v="4"/>
    <n v="0.35000000000000003"/>
    <n v="0.70000000000000007"/>
    <n v="1.05"/>
    <n v="3.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s v="W"/>
    <d v="2025-09-22T00:00:00"/>
    <s v="12"/>
    <x v="3"/>
    <s v="Mon"/>
    <d v="2025-09-22T12:02:49"/>
    <x v="1044"/>
    <x v="4"/>
    <x v="20"/>
    <x v="4"/>
    <n v="0.45"/>
    <n v="0.9"/>
    <n v="1.3499999999999999"/>
    <n v="4.5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s v="W"/>
    <d v="2025-09-22T00:00:00"/>
    <s v="12"/>
    <x v="22"/>
    <s v="Mon"/>
    <d v="2025-09-22T12:04:17"/>
    <x v="1045"/>
    <x v="4"/>
    <x v="20"/>
    <x v="4"/>
    <n v="0.63900000000000001"/>
    <n v="1.278"/>
    <n v="1.9169999999999998"/>
    <n v="6.39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s v="W"/>
    <d v="2025-09-22T00:00:00"/>
    <s v="12"/>
    <x v="21"/>
    <s v="Mon"/>
    <d v="2025-09-22T12:04:58"/>
    <x v="1046"/>
    <x v="4"/>
    <x v="20"/>
    <x v="4"/>
    <n v="0.45500000000000002"/>
    <n v="0.91"/>
    <n v="1.365"/>
    <n v="4.5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s v="W"/>
    <d v="2025-09-22T00:00:00"/>
    <s v="12"/>
    <x v="14"/>
    <s v="Mon"/>
    <d v="2025-09-22T12:22:08"/>
    <x v="1047"/>
    <x v="4"/>
    <x v="20"/>
    <x v="4"/>
    <n v="9.0000000000000011E-2"/>
    <n v="0.18000000000000002"/>
    <n v="0.27"/>
    <n v="-3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s v="W"/>
    <d v="2025-09-22T00:00:00"/>
    <s v="12"/>
    <x v="16"/>
    <s v="Mon"/>
    <d v="2025-09-22T12:22:17"/>
    <x v="1048"/>
    <x v="4"/>
    <x v="20"/>
    <x v="4"/>
    <n v="4.7E-2"/>
    <n v="9.4E-2"/>
    <n v="0.14099999999999999"/>
    <n v="-3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s v="L"/>
    <d v="2025-09-22T00:00:00"/>
    <s v="12"/>
    <x v="15"/>
    <s v="Mon"/>
    <d v="2025-09-22T12:24:37"/>
    <x v="1049"/>
    <x v="4"/>
    <x v="20"/>
    <x v="4"/>
    <n v="-0.30000000000000004"/>
    <n v="-0.60000000000000009"/>
    <n v="-0.89999999999999991"/>
    <n v="-3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s v="W"/>
    <d v="2025-09-22T00:00:00"/>
    <s v="12"/>
    <x v="16"/>
    <s v="Mon"/>
    <d v="2025-09-22T12:24:38"/>
    <x v="1050"/>
    <x v="4"/>
    <x v="20"/>
    <x v="4"/>
    <n v="6.8000000000000005E-2"/>
    <n v="0.13600000000000001"/>
    <n v="0.20400000000000001"/>
    <n v="-3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s v="W"/>
    <d v="2025-09-22T00:00:00"/>
    <s v="12"/>
    <x v="14"/>
    <s v="Mon"/>
    <d v="2025-09-22T12:24:38"/>
    <x v="1050"/>
    <x v="4"/>
    <x v="20"/>
    <x v="4"/>
    <n v="7.2999999999999995E-2"/>
    <n v="0.14599999999999999"/>
    <n v="0.219"/>
    <n v="-3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s v="L"/>
    <d v="2025-09-22T00:00:00"/>
    <s v="12"/>
    <x v="17"/>
    <s v="Mon"/>
    <d v="2025-09-22T12:26:08"/>
    <x v="1051"/>
    <x v="4"/>
    <x v="20"/>
    <x v="4"/>
    <n v="-0.30299999999999999"/>
    <n v="-0.60599999999999998"/>
    <n v="-0.90899999999999992"/>
    <n v="-3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s v="W"/>
    <d v="2025-09-22T00:00:00"/>
    <s v="12"/>
    <x v="1"/>
    <s v="Mon"/>
    <d v="2025-09-22T12:26:08"/>
    <x v="1051"/>
    <x v="4"/>
    <x v="20"/>
    <x v="4"/>
    <n v="1.0000000000000002E-2"/>
    <n v="2.0000000000000004E-2"/>
    <n v="0.03"/>
    <n v="-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20"/>
    <s v="Mon"/>
    <d v="2025-09-22T12:26:08"/>
    <x v="1051"/>
    <x v="4"/>
    <x v="20"/>
    <x v="4"/>
    <n v="0.14899999999999999"/>
    <n v="0.29799999999999999"/>
    <n v="0.44700000000000001"/>
    <n v="-3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s v="W"/>
    <d v="2025-09-22T00:00:00"/>
    <s v="12"/>
    <x v="18"/>
    <s v="Mon"/>
    <d v="2025-09-22T12:26:08"/>
    <x v="1051"/>
    <x v="4"/>
    <x v="20"/>
    <x v="4"/>
    <n v="0.14899999999999999"/>
    <n v="0.29799999999999999"/>
    <n v="0.44700000000000001"/>
    <n v="-3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s v="W"/>
    <d v="2025-09-22T00:00:00"/>
    <s v="12"/>
    <x v="2"/>
    <s v="Mon"/>
    <d v="2025-09-22T12:26:09"/>
    <x v="1052"/>
    <x v="4"/>
    <x v="20"/>
    <x v="4"/>
    <n v="1.0000000000000002E-2"/>
    <n v="2.0000000000000004E-2"/>
    <n v="0.03"/>
    <n v="-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1"/>
    <s v="Mon"/>
    <d v="2025-09-22T12:26:09"/>
    <x v="1052"/>
    <x v="4"/>
    <x v="20"/>
    <x v="4"/>
    <n v="0.14899999999999999"/>
    <n v="0.29799999999999999"/>
    <n v="0.44700000000000001"/>
    <n v="-3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s v="L"/>
    <d v="2025-09-22T00:00:00"/>
    <s v="12"/>
    <x v="12"/>
    <s v="Mon"/>
    <d v="2025-09-22T12:26:09"/>
    <x v="1052"/>
    <x v="4"/>
    <x v="20"/>
    <x v="4"/>
    <n v="-0.30800000000000005"/>
    <n v="-0.6160000000000001"/>
    <n v="-0.92399999999999993"/>
    <n v="-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s v="L"/>
    <d v="2025-09-22T00:00:00"/>
    <s v="12"/>
    <x v="19"/>
    <s v="Mon"/>
    <d v="2025-09-22T12:26:09"/>
    <x v="1052"/>
    <x v="4"/>
    <x v="20"/>
    <x v="4"/>
    <n v="-0.24300000000000002"/>
    <n v="-0.48600000000000004"/>
    <n v="-0.72899999999999998"/>
    <n v="-3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0"/>
    <s v="Mon"/>
    <d v="2025-09-22T12:26:09"/>
    <x v="1052"/>
    <x v="4"/>
    <x v="20"/>
    <x v="4"/>
    <n v="0.14899999999999999"/>
    <n v="0.29799999999999999"/>
    <n v="0.44700000000000001"/>
    <n v="-3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s v="W"/>
    <d v="2025-09-22T00:00:00"/>
    <s v="12"/>
    <x v="6"/>
    <s v="Mon"/>
    <d v="2025-09-22T12:26:10"/>
    <x v="1053"/>
    <x v="4"/>
    <x v="20"/>
    <x v="4"/>
    <n v="0.15700000000000003"/>
    <n v="0.31400000000000006"/>
    <n v="0.47099999999999997"/>
    <n v="-3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s v="W"/>
    <d v="2025-09-22T00:00:00"/>
    <s v="12"/>
    <x v="0"/>
    <s v="Mon"/>
    <d v="2025-09-22T12:26:10"/>
    <x v="1053"/>
    <x v="4"/>
    <x v="20"/>
    <x v="4"/>
    <n v="1.9000000000000003E-2"/>
    <n v="3.8000000000000006E-2"/>
    <n v="5.6999999999999995E-2"/>
    <n v="-3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6"/>
    <s v="Mon"/>
    <d v="2025-09-22T12:28:27"/>
    <x v="1054"/>
    <x v="4"/>
    <x v="20"/>
    <x v="4"/>
    <n v="-0.30099999999999999"/>
    <n v="-0.60199999999999998"/>
    <n v="-0.90299999999999991"/>
    <n v="-3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4"/>
    <s v="Mon"/>
    <d v="2025-09-22T12:28:28"/>
    <x v="1055"/>
    <x v="4"/>
    <x v="20"/>
    <x v="4"/>
    <n v="-0.30099999999999999"/>
    <n v="-0.60199999999999998"/>
    <n v="-0.90299999999999991"/>
    <n v="-3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s v="L"/>
    <d v="2025-09-22T00:00:00"/>
    <s v="12"/>
    <x v="18"/>
    <s v="Mon"/>
    <d v="2025-09-22T12:29:27"/>
    <x v="1056"/>
    <x v="4"/>
    <x v="20"/>
    <x v="4"/>
    <n v="-0.23199999999999998"/>
    <n v="-0.46399999999999997"/>
    <n v="-0.69599999999999995"/>
    <n v="-3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2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6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1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s v="L"/>
    <d v="2025-09-22T00:00:00"/>
    <s v="12"/>
    <x v="11"/>
    <s v="Mon"/>
    <d v="2025-09-22T12:29:28"/>
    <x v="1057"/>
    <x v="4"/>
    <x v="20"/>
    <x v="4"/>
    <n v="-0.15200000000000002"/>
    <n v="-0.30400000000000005"/>
    <n v="-0.45599999999999996"/>
    <n v="-3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s v="L"/>
    <d v="2025-09-22T00:00:00"/>
    <s v="12"/>
    <x v="1"/>
    <s v="Mon"/>
    <d v="2025-09-22T12:30:27"/>
    <x v="1058"/>
    <x v="4"/>
    <x v="20"/>
    <x v="4"/>
    <n v="-0.29900000000000004"/>
    <n v="-0.59800000000000009"/>
    <n v="-0.89700000000000002"/>
    <n v="-3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s v="L"/>
    <d v="2025-09-22T00:00:00"/>
    <s v="12"/>
    <x v="2"/>
    <s v="Mon"/>
    <d v="2025-09-22T12:30:28"/>
    <x v="1059"/>
    <x v="4"/>
    <x v="20"/>
    <x v="4"/>
    <n v="-0.25700000000000001"/>
    <n v="-0.51400000000000001"/>
    <n v="-0.77099999999999991"/>
    <n v="-3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s v="L"/>
    <d v="2025-09-22T00:00:00"/>
    <s v="12"/>
    <x v="0"/>
    <s v="Mon"/>
    <d v="2025-09-22T12:30:28"/>
    <x v="1059"/>
    <x v="4"/>
    <x v="20"/>
    <x v="4"/>
    <n v="-0.31800000000000006"/>
    <n v="-0.63600000000000012"/>
    <n v="-0.95399999999999996"/>
    <n v="-3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s v="L"/>
    <d v="2025-09-22T00:00:00"/>
    <s v="12"/>
    <x v="8"/>
    <s v="Mon"/>
    <d v="2025-09-22T12:30:37"/>
    <x v="1060"/>
    <x v="4"/>
    <x v="20"/>
    <x v="4"/>
    <n v="-0.30000000000000004"/>
    <n v="-0.60000000000000009"/>
    <n v="-0.89999999999999991"/>
    <n v="-3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s v="L"/>
    <d v="2025-09-22T00:00:00"/>
    <s v="12"/>
    <x v="9"/>
    <s v="Mon"/>
    <d v="2025-09-22T12:30:38"/>
    <x v="1061"/>
    <x v="4"/>
    <x v="20"/>
    <x v="4"/>
    <n v="-0.28799999999999998"/>
    <n v="-0.57599999999999996"/>
    <n v="-0.86399999999999999"/>
    <n v="-3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s v="L"/>
    <d v="2025-09-22T00:00:00"/>
    <s v="12"/>
    <x v="22"/>
    <s v="Mon"/>
    <d v="2025-09-22T12:31:07"/>
    <x v="1062"/>
    <x v="4"/>
    <x v="20"/>
    <x v="4"/>
    <n v="-0.33900000000000002"/>
    <n v="-0.67800000000000005"/>
    <n v="-1.0169999999999999"/>
    <n v="-3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s v="L"/>
    <d v="2025-09-22T00:00:00"/>
    <s v="12"/>
    <x v="15"/>
    <s v="Mon"/>
    <d v="2025-09-22T12:33:07"/>
    <x v="1063"/>
    <x v="4"/>
    <x v="20"/>
    <x v="4"/>
    <n v="-0.29700000000000004"/>
    <n v="-0.59400000000000008"/>
    <n v="-0.89100000000000001"/>
    <n v="-3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s v="W"/>
    <d v="2025-09-22T00:00:00"/>
    <s v="12"/>
    <x v="14"/>
    <s v="Mon"/>
    <d v="2025-09-22T12:33:08"/>
    <x v="1064"/>
    <x v="4"/>
    <x v="20"/>
    <x v="4"/>
    <n v="9.2000000000000012E-2"/>
    <n v="0.18400000000000002"/>
    <n v="0.27600000000000002"/>
    <n v="-3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s v="L"/>
    <d v="2025-09-22T00:00:00"/>
    <s v="12"/>
    <x v="3"/>
    <s v="Mon"/>
    <d v="2025-09-22T12:33:58"/>
    <x v="1065"/>
    <x v="4"/>
    <x v="20"/>
    <x v="4"/>
    <n v="-0.30000000000000004"/>
    <n v="-0.60000000000000009"/>
    <n v="-0.89999999999999991"/>
    <n v="-3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s v="L"/>
    <d v="2025-09-22T00:00:00"/>
    <s v="12"/>
    <x v="21"/>
    <s v="Mon"/>
    <d v="2025-09-22T12:33:58"/>
    <x v="1065"/>
    <x v="4"/>
    <x v="20"/>
    <x v="4"/>
    <n v="-0.30000000000000004"/>
    <n v="-0.60000000000000009"/>
    <n v="-0.89999999999999991"/>
    <n v="-3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s v="L"/>
    <d v="2025-09-22T00:00:00"/>
    <s v="12"/>
    <x v="14"/>
    <s v="Mon"/>
    <d v="2025-09-22T12:36:57"/>
    <x v="1066"/>
    <x v="4"/>
    <x v="20"/>
    <x v="4"/>
    <n v="-0.30400000000000005"/>
    <n v="-0.6080000000000001"/>
    <n v="-0.91199999999999992"/>
    <n v="-3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s v="L"/>
    <d v="2025-09-22T00:00:00"/>
    <s v="12"/>
    <x v="2"/>
    <s v="Mon"/>
    <d v="2025-09-22T12:40:07"/>
    <x v="1067"/>
    <x v="4"/>
    <x v="20"/>
    <x v="4"/>
    <n v="-0.252"/>
    <n v="-0.504"/>
    <n v="-0.75600000000000001"/>
    <n v="-3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s v="L"/>
    <d v="2025-09-22T00:00:00"/>
    <s v="12"/>
    <x v="10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s v="L"/>
    <d v="2025-09-22T00:00:00"/>
    <s v="12"/>
    <x v="1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s v="L"/>
    <d v="2025-09-22T00:00:00"/>
    <s v="12"/>
    <x v="17"/>
    <s v="Mon"/>
    <d v="2025-09-22T12:40:08"/>
    <x v="1068"/>
    <x v="4"/>
    <x v="20"/>
    <x v="4"/>
    <n v="-0.30200000000000005"/>
    <n v="-0.60400000000000009"/>
    <n v="-0.90599999999999992"/>
    <n v="-3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s v="L"/>
    <d v="2025-09-22T00:00:00"/>
    <s v="12"/>
    <x v="20"/>
    <s v="Mon"/>
    <d v="2025-09-22T12:40:08"/>
    <x v="1068"/>
    <x v="4"/>
    <x v="20"/>
    <x v="4"/>
    <n v="-0.307"/>
    <n v="-0.61399999999999999"/>
    <n v="-0.92099999999999993"/>
    <n v="-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s v="L"/>
    <d v="2025-09-22T00:00:00"/>
    <s v="12"/>
    <x v="12"/>
    <s v="Mon"/>
    <d v="2025-09-22T12:40:09"/>
    <x v="1069"/>
    <x v="4"/>
    <x v="20"/>
    <x v="4"/>
    <n v="-0.30600000000000005"/>
    <n v="-0.6120000000000001"/>
    <n v="-0.91799999999999993"/>
    <n v="-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s v="L"/>
    <d v="2025-09-22T00:00:00"/>
    <s v="12"/>
    <x v="6"/>
    <s v="Mon"/>
    <d v="2025-09-22T12:40:09"/>
    <x v="1069"/>
    <x v="4"/>
    <x v="20"/>
    <x v="4"/>
    <n v="-0.32000000000000006"/>
    <n v="-0.64000000000000012"/>
    <n v="-0.96"/>
    <n v="-3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s v="L"/>
    <d v="2025-09-22T00:00:00"/>
    <s v="12"/>
    <x v="11"/>
    <s v="Mon"/>
    <d v="2025-09-22T12:40:09"/>
    <x v="1069"/>
    <x v="4"/>
    <x v="20"/>
    <x v="4"/>
    <n v="-0.17300000000000001"/>
    <n v="-0.34600000000000003"/>
    <n v="-0.51900000000000002"/>
    <n v="-3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s v="L"/>
    <d v="2025-09-22T00:00:00"/>
    <s v="12"/>
    <x v="18"/>
    <s v="Mon"/>
    <d v="2025-09-22T12:40:09"/>
    <x v="1069"/>
    <x v="4"/>
    <x v="20"/>
    <x v="4"/>
    <n v="-0.251"/>
    <n v="-0.502"/>
    <n v="-0.75299999999999989"/>
    <n v="-3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s v="L"/>
    <d v="2025-09-22T00:00:00"/>
    <s v="12"/>
    <x v="19"/>
    <s v="Mon"/>
    <d v="2025-09-22T12:40:10"/>
    <x v="1070"/>
    <x v="4"/>
    <x v="20"/>
    <x v="4"/>
    <n v="-0.251"/>
    <n v="-0.502"/>
    <n v="-0.75299999999999989"/>
    <n v="-3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s v="L"/>
    <d v="2025-09-22T00:00:00"/>
    <s v="12"/>
    <x v="0"/>
    <s v="Mon"/>
    <d v="2025-09-22T12:40:10"/>
    <x v="1070"/>
    <x v="4"/>
    <x v="20"/>
    <x v="4"/>
    <n v="-0.32200000000000006"/>
    <n v="-0.64400000000000013"/>
    <n v="-0.96599999999999997"/>
    <n v="-3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s v="L"/>
    <d v="2025-09-22T00:00:00"/>
    <s v="12"/>
    <x v="16"/>
    <s v="Mon"/>
    <d v="2025-09-22T12:42:17"/>
    <x v="1071"/>
    <x v="4"/>
    <x v="20"/>
    <x v="4"/>
    <n v="-0.313"/>
    <n v="-0.626"/>
    <n v="-0.93899999999999995"/>
    <n v="-3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s v="W"/>
    <d v="2025-09-22T00:00:00"/>
    <s v="12"/>
    <x v="8"/>
    <s v="Mon"/>
    <d v="2025-09-22T12:45:37"/>
    <x v="1072"/>
    <x v="4"/>
    <x v="20"/>
    <x v="4"/>
    <n v="0.11499999999999999"/>
    <n v="0.22999999999999998"/>
    <n v="0.34499999999999997"/>
    <n v="-3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s v="W"/>
    <d v="2025-09-22T00:00:00"/>
    <s v="12"/>
    <x v="22"/>
    <s v="Mon"/>
    <d v="2025-09-22T12:45:38"/>
    <x v="1073"/>
    <x v="4"/>
    <x v="20"/>
    <x v="4"/>
    <n v="7.9000000000000015E-2"/>
    <n v="0.15800000000000003"/>
    <n v="0.23699999999999999"/>
    <n v="-3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s v="W"/>
    <d v="2025-09-22T00:00:00"/>
    <s v="12"/>
    <x v="24"/>
    <s v="Mon"/>
    <d v="2025-09-22T12:45:58"/>
    <x v="1074"/>
    <x v="4"/>
    <x v="20"/>
    <x v="4"/>
    <n v="0.27799999999999997"/>
    <n v="0.55599999999999994"/>
    <n v="0.83399999999999996"/>
    <n v="-3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s v="W"/>
    <d v="2025-09-22T00:00:00"/>
    <s v="12"/>
    <x v="23"/>
    <s v="Mon"/>
    <d v="2025-09-22T12:45:58"/>
    <x v="1074"/>
    <x v="4"/>
    <x v="20"/>
    <x v="4"/>
    <n v="0.27200000000000002"/>
    <n v="0.54400000000000004"/>
    <n v="0.81600000000000006"/>
    <n v="-3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21"/>
    <s v="Mon"/>
    <d v="2025-09-22T12:47:57"/>
    <x v="1075"/>
    <x v="4"/>
    <x v="20"/>
    <x v="4"/>
    <n v="0.217"/>
    <n v="0.434"/>
    <n v="0.65099999999999991"/>
    <n v="-3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3"/>
    <s v="Mon"/>
    <d v="2025-09-22T12:47:58"/>
    <x v="1076"/>
    <x v="4"/>
    <x v="20"/>
    <x v="4"/>
    <n v="0.217"/>
    <n v="0.434"/>
    <n v="0.65099999999999991"/>
    <n v="-3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s v="W"/>
    <d v="2025-09-22T00:00:00"/>
    <s v="12"/>
    <x v="16"/>
    <s v="Mon"/>
    <d v="2025-09-22T12:51:07"/>
    <x v="1077"/>
    <x v="4"/>
    <x v="20"/>
    <x v="4"/>
    <n v="8.6000000000000007E-2"/>
    <n v="0.17200000000000001"/>
    <n v="0.25800000000000001"/>
    <n v="-3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s v="L"/>
    <d v="2025-09-22T00:00:00"/>
    <s v="12"/>
    <x v="11"/>
    <s v="Mon"/>
    <d v="2025-09-22T12:55:17"/>
    <x v="1078"/>
    <x v="4"/>
    <x v="20"/>
    <x v="4"/>
    <n v="-0.15300000000000002"/>
    <n v="-0.30600000000000005"/>
    <n v="-0.45899999999999996"/>
    <n v="-3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s v="L"/>
    <d v="2025-09-22T00:00:00"/>
    <s v="12"/>
    <x v="2"/>
    <s v="Mon"/>
    <d v="2025-09-22T12:55:18"/>
    <x v="1079"/>
    <x v="4"/>
    <x v="20"/>
    <x v="4"/>
    <n v="-0.27799999999999997"/>
    <n v="-0.55599999999999994"/>
    <n v="-0.83399999999999996"/>
    <n v="-3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s v="L"/>
    <d v="2025-09-22T00:00:00"/>
    <s v="12"/>
    <x v="18"/>
    <s v="Mon"/>
    <d v="2025-09-22T12:55:18"/>
    <x v="1079"/>
    <x v="4"/>
    <x v="20"/>
    <x v="4"/>
    <n v="-0.22599999999999998"/>
    <n v="-0.45199999999999996"/>
    <n v="-0.67799999999999994"/>
    <n v="-3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s v="L"/>
    <d v="2025-09-22T00:00:00"/>
    <s v="12"/>
    <x v="19"/>
    <s v="Mon"/>
    <d v="2025-09-22T12:55:18"/>
    <x v="1079"/>
    <x v="4"/>
    <x v="20"/>
    <x v="4"/>
    <n v="-0.22599999999999998"/>
    <n v="-0.45199999999999996"/>
    <n v="-0.67799999999999994"/>
    <n v="-3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s v="L"/>
    <d v="2025-09-22T00:00:00"/>
    <s v="12"/>
    <x v="14"/>
    <s v="Mon"/>
    <d v="2025-09-22T12:57:07"/>
    <x v="1080"/>
    <x v="4"/>
    <x v="20"/>
    <x v="4"/>
    <n v="-0.31600000000000006"/>
    <n v="-0.63200000000000012"/>
    <n v="-0.94799999999999995"/>
    <n v="-3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s v="L"/>
    <d v="2025-09-22T00:00:00"/>
    <s v="12"/>
    <x v="1"/>
    <s v="Mon"/>
    <d v="2025-09-22T12:57:57"/>
    <x v="1081"/>
    <x v="4"/>
    <x v="20"/>
    <x v="4"/>
    <n v="-0.30400000000000005"/>
    <n v="-0.6080000000000001"/>
    <n v="-0.91199999999999992"/>
    <n v="-3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s v="L"/>
    <d v="2025-09-22T00:00:00"/>
    <s v="12"/>
    <x v="6"/>
    <s v="Mon"/>
    <d v="2025-09-22T12:57:58"/>
    <x v="1082"/>
    <x v="4"/>
    <x v="20"/>
    <x v="4"/>
    <n v="-0.30400000000000005"/>
    <n v="-0.6080000000000001"/>
    <n v="-0.91199999999999992"/>
    <n v="-3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s v="L"/>
    <d v="2025-09-22T00:00:00"/>
    <s v="12"/>
    <x v="0"/>
    <s v="Mon"/>
    <d v="2025-09-22T12:57:58"/>
    <x v="1082"/>
    <x v="4"/>
    <x v="20"/>
    <x v="4"/>
    <n v="-0.29799999999999999"/>
    <n v="-0.59599999999999997"/>
    <n v="-0.89400000000000002"/>
    <n v="-3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s v="L"/>
    <d v="2025-09-22T00:00:00"/>
    <s v="12"/>
    <x v="17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s v="L"/>
    <d v="2025-09-22T00:00:00"/>
    <s v="12"/>
    <x v="16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s v="L"/>
    <d v="2025-09-22T00:00:00"/>
    <s v="12"/>
    <x v="20"/>
    <s v="Mon"/>
    <d v="2025-09-22T12:57:58"/>
    <x v="1082"/>
    <x v="4"/>
    <x v="20"/>
    <x v="4"/>
    <n v="-0.28300000000000003"/>
    <n v="-0.56600000000000006"/>
    <n v="-0.84899999999999998"/>
    <n v="-3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s v="L"/>
    <d v="2025-09-22T00:00:00"/>
    <s v="12"/>
    <x v="10"/>
    <s v="Mon"/>
    <d v="2025-09-22T12:57:59"/>
    <x v="1083"/>
    <x v="4"/>
    <x v="20"/>
    <x v="4"/>
    <n v="-0.27900000000000003"/>
    <n v="-0.55800000000000005"/>
    <n v="-0.83699999999999997"/>
    <n v="-3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s v="L"/>
    <d v="2025-09-22T00:00:00"/>
    <s v="12"/>
    <x v="12"/>
    <s v="Mon"/>
    <d v="2025-09-22T12:57:59"/>
    <x v="1083"/>
    <x v="4"/>
    <x v="20"/>
    <x v="4"/>
    <n v="-0.27700000000000002"/>
    <n v="-0.55400000000000005"/>
    <n v="-0.83099999999999996"/>
    <n v="-3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s v="W"/>
    <d v="2025-09-22T00:00:00"/>
    <s v="12"/>
    <x v="9"/>
    <s v="Mon"/>
    <d v="2025-09-22T12:58:37"/>
    <x v="1084"/>
    <x v="4"/>
    <x v="20"/>
    <x v="4"/>
    <n v="0.35000000000000003"/>
    <n v="0.70000000000000007"/>
    <n v="1.05"/>
    <n v="3.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s v="W"/>
    <d v="2025-09-22T00:00:00"/>
    <s v="12"/>
    <x v="8"/>
    <s v="Mon"/>
    <d v="2025-09-22T12:58:38"/>
    <x v="1085"/>
    <x v="4"/>
    <x v="20"/>
    <x v="4"/>
    <n v="0.34600000000000003"/>
    <n v="0.69200000000000006"/>
    <n v="1.038"/>
    <n v="3.46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s v="W"/>
    <d v="2025-09-22T00:00:00"/>
    <s v="12"/>
    <x v="4"/>
    <s v="Mon"/>
    <d v="2025-09-22T12:59:57"/>
    <x v="1086"/>
    <x v="4"/>
    <x v="20"/>
    <x v="4"/>
    <n v="0.12"/>
    <n v="0.24"/>
    <n v="0.36"/>
    <n v="-3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s v="W"/>
    <d v="2025-09-22T00:00:00"/>
    <s v="12"/>
    <x v="5"/>
    <s v="Mon"/>
    <d v="2025-09-22T12:59:57"/>
    <x v="1086"/>
    <x v="4"/>
    <x v="20"/>
    <x v="4"/>
    <n v="0.12"/>
    <n v="0.24"/>
    <n v="0.36"/>
    <n v="-3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s v="W"/>
    <d v="2025-09-22T00:00:00"/>
    <s v="13"/>
    <x v="22"/>
    <s v="Mon"/>
    <d v="2025-09-22T13:01:27"/>
    <x v="1087"/>
    <x v="4"/>
    <x v="21"/>
    <x v="4"/>
    <n v="0.17500000000000002"/>
    <n v="0.35000000000000003"/>
    <n v="0.52500000000000002"/>
    <n v="-3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s v="L"/>
    <d v="2025-09-22T00:00:00"/>
    <s v="13"/>
    <x v="14"/>
    <s v="Mon"/>
    <d v="2025-09-22T13:08:07"/>
    <x v="1088"/>
    <x v="4"/>
    <x v="21"/>
    <x v="4"/>
    <n v="-0.30400000000000005"/>
    <n v="-0.6080000000000001"/>
    <n v="-0.91199999999999992"/>
    <n v="-3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s v="W"/>
    <d v="2025-09-22T00:00:00"/>
    <s v="13"/>
    <x v="16"/>
    <s v="Mon"/>
    <d v="2025-09-22T13:11:17"/>
    <x v="1089"/>
    <x v="4"/>
    <x v="21"/>
    <x v="4"/>
    <n v="0.25"/>
    <n v="0.5"/>
    <n v="0.75"/>
    <n v="-3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s v="W"/>
    <d v="2025-09-22T00:00:00"/>
    <s v="13"/>
    <x v="14"/>
    <s v="Mon"/>
    <d v="2025-09-22T13:20:07"/>
    <x v="1090"/>
    <x v="4"/>
    <x v="21"/>
    <x v="4"/>
    <n v="0.17600000000000002"/>
    <n v="0.35200000000000004"/>
    <n v="0.52800000000000002"/>
    <n v="-3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s v="L"/>
    <d v="2025-09-22T00:00:00"/>
    <s v="13"/>
    <x v="15"/>
    <s v="Mon"/>
    <d v="2025-09-22T13:25:17"/>
    <x v="1091"/>
    <x v="4"/>
    <x v="21"/>
    <x v="4"/>
    <n v="-0.31900000000000001"/>
    <n v="-0.63800000000000001"/>
    <n v="-0.95699999999999996"/>
    <n v="-3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s v="L"/>
    <d v="2025-09-22T00:00:00"/>
    <s v="13"/>
    <x v="14"/>
    <s v="Mon"/>
    <d v="2025-09-22T13:25:47"/>
    <x v="1092"/>
    <x v="4"/>
    <x v="21"/>
    <x v="4"/>
    <n v="-0.29900000000000004"/>
    <n v="-0.59800000000000009"/>
    <n v="-0.89700000000000002"/>
    <n v="-3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s v="L"/>
    <d v="2025-09-22T00:00:00"/>
    <s v="13"/>
    <x v="16"/>
    <s v="Mon"/>
    <d v="2025-09-22T13:25:48"/>
    <x v="1093"/>
    <x v="4"/>
    <x v="21"/>
    <x v="4"/>
    <n v="-0.32100000000000001"/>
    <n v="-0.64200000000000002"/>
    <n v="-0.96299999999999997"/>
    <n v="-3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s v="W"/>
    <d v="2025-09-22T00:00:00"/>
    <s v="13"/>
    <x v="1"/>
    <s v="Mon"/>
    <d v="2025-09-22T13:26:37"/>
    <x v="1094"/>
    <x v="4"/>
    <x v="21"/>
    <x v="4"/>
    <n v="9.7000000000000003E-2"/>
    <n v="0.19400000000000001"/>
    <n v="0.29099999999999998"/>
    <n v="-3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s v="L"/>
    <d v="2025-09-22T00:00:00"/>
    <s v="13"/>
    <x v="17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s v="L"/>
    <d v="2025-09-22T00:00:00"/>
    <s v="13"/>
    <x v="12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s v="L"/>
    <d v="2025-09-22T00:00:00"/>
    <s v="13"/>
    <x v="19"/>
    <s v="Mon"/>
    <d v="2025-09-22T13:26:38"/>
    <x v="1095"/>
    <x v="4"/>
    <x v="21"/>
    <x v="4"/>
    <n v="-0.24100000000000002"/>
    <n v="-0.48200000000000004"/>
    <n v="-0.72299999999999998"/>
    <n v="-3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s v="L"/>
    <d v="2025-09-22T00:00:00"/>
    <s v="13"/>
    <x v="18"/>
    <s v="Mon"/>
    <d v="2025-09-22T13:26:38"/>
    <x v="1095"/>
    <x v="4"/>
    <x v="21"/>
    <x v="4"/>
    <n v="-0.248"/>
    <n v="-0.496"/>
    <n v="-0.74399999999999999"/>
    <n v="-3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s v="L"/>
    <d v="2025-09-22T00:00:00"/>
    <s v="13"/>
    <x v="11"/>
    <s v="Mon"/>
    <d v="2025-09-22T13:26:38"/>
    <x v="1095"/>
    <x v="4"/>
    <x v="21"/>
    <x v="4"/>
    <n v="-0.16400000000000001"/>
    <n v="-0.32800000000000001"/>
    <n v="-0.49199999999999994"/>
    <n v="-3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6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s v="L"/>
    <d v="2025-09-22T00:00:00"/>
    <s v="13"/>
    <x v="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2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10"/>
    <s v="Mon"/>
    <d v="2025-09-22T13:26:39"/>
    <x v="1096"/>
    <x v="4"/>
    <x v="21"/>
    <x v="4"/>
    <n v="-0.31400000000000006"/>
    <n v="-0.62800000000000011"/>
    <n v="-0.94199999999999995"/>
    <n v="-3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s v="L"/>
    <d v="2025-09-22T00:00:00"/>
    <s v="13"/>
    <x v="2"/>
    <s v="Mon"/>
    <d v="2025-09-22T13:26:40"/>
    <x v="1097"/>
    <x v="4"/>
    <x v="21"/>
    <x v="4"/>
    <n v="-0.27300000000000002"/>
    <n v="-0.54600000000000004"/>
    <n v="-0.81899999999999995"/>
    <n v="-3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s v="W"/>
    <d v="2025-09-22T00:00:00"/>
    <s v="13"/>
    <x v="8"/>
    <s v="Mon"/>
    <d v="2025-09-22T13:29:07"/>
    <x v="1098"/>
    <x v="4"/>
    <x v="21"/>
    <x v="4"/>
    <n v="0.14699999999999999"/>
    <n v="0.29399999999999998"/>
    <n v="0.441"/>
    <n v="-3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s v="W"/>
    <d v="2025-09-22T00:00:00"/>
    <s v="13"/>
    <x v="9"/>
    <s v="Mon"/>
    <d v="2025-09-22T13:29:07"/>
    <x v="1098"/>
    <x v="4"/>
    <x v="21"/>
    <x v="4"/>
    <n v="0.18200000000000002"/>
    <n v="0.36400000000000005"/>
    <n v="0.54600000000000004"/>
    <n v="-3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s v="L"/>
    <d v="2025-09-22T00:00:00"/>
    <s v="13"/>
    <x v="24"/>
    <s v="Mon"/>
    <d v="2025-09-22T13:33:58"/>
    <x v="1099"/>
    <x v="4"/>
    <x v="21"/>
    <x v="4"/>
    <n v="-0.30299999999999999"/>
    <n v="-0.60599999999999998"/>
    <n v="-0.90899999999999992"/>
    <n v="-3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s v="L"/>
    <d v="2025-09-22T00:00:00"/>
    <s v="13"/>
    <x v="23"/>
    <s v="Mon"/>
    <d v="2025-09-22T13:33:58"/>
    <x v="1099"/>
    <x v="4"/>
    <x v="21"/>
    <x v="4"/>
    <n v="-0.30000000000000004"/>
    <n v="-0.60000000000000009"/>
    <n v="-0.89999999999999991"/>
    <n v="-3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s v="L"/>
    <d v="2025-09-22T00:00:00"/>
    <s v="13"/>
    <x v="3"/>
    <s v="Mon"/>
    <d v="2025-09-22T13:33:59"/>
    <x v="1100"/>
    <x v="4"/>
    <x v="21"/>
    <x v="4"/>
    <n v="-0.313"/>
    <n v="-0.626"/>
    <n v="-0.93899999999999995"/>
    <n v="-3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s v="L"/>
    <d v="2025-09-22T00:00:00"/>
    <s v="13"/>
    <x v="21"/>
    <s v="Mon"/>
    <d v="2025-09-22T13:34:00"/>
    <x v="1101"/>
    <x v="4"/>
    <x v="21"/>
    <x v="4"/>
    <n v="-0.30299999999999999"/>
    <n v="-0.60599999999999998"/>
    <n v="-0.90899999999999992"/>
    <n v="-3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s v="W"/>
    <d v="2025-09-22T00:00:00"/>
    <s v="13"/>
    <x v="22"/>
    <s v="Mon"/>
    <d v="2025-09-22T13:35:17"/>
    <x v="1102"/>
    <x v="4"/>
    <x v="21"/>
    <x v="4"/>
    <n v="0.10800000000000001"/>
    <n v="0.21600000000000003"/>
    <n v="0.32400000000000001"/>
    <n v="-3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s v="W"/>
    <d v="2025-09-22T00:00:00"/>
    <s v="13"/>
    <x v="4"/>
    <s v="Mon"/>
    <d v="2025-09-22T13:37:58"/>
    <x v="1103"/>
    <x v="4"/>
    <x v="21"/>
    <x v="4"/>
    <n v="0.14699999999999999"/>
    <n v="0.29399999999999998"/>
    <n v="0.441"/>
    <n v="-3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s v="W"/>
    <d v="2025-09-22T00:00:00"/>
    <s v="13"/>
    <x v="5"/>
    <s v="Mon"/>
    <d v="2025-09-22T13:37:58"/>
    <x v="1103"/>
    <x v="4"/>
    <x v="21"/>
    <x v="4"/>
    <n v="0.14699999999999999"/>
    <n v="0.29399999999999998"/>
    <n v="0.441"/>
    <n v="-3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s v="L"/>
    <d v="2025-09-22T00:00:00"/>
    <s v="13"/>
    <x v="14"/>
    <s v="Mon"/>
    <d v="2025-09-22T13:40:17"/>
    <x v="1104"/>
    <x v="4"/>
    <x v="21"/>
    <x v="4"/>
    <n v="-0.30299999999999999"/>
    <n v="-0.60599999999999998"/>
    <n v="-0.90899999999999992"/>
    <n v="-3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s v="L"/>
    <d v="2025-09-22T00:00:00"/>
    <s v="13"/>
    <x v="15"/>
    <s v="Mon"/>
    <d v="2025-09-22T13:40:17"/>
    <x v="1104"/>
    <x v="4"/>
    <x v="21"/>
    <x v="4"/>
    <n v="-0.30099999999999999"/>
    <n v="-0.60199999999999998"/>
    <n v="-0.90299999999999991"/>
    <n v="-3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s v="W"/>
    <d v="2025-09-22T00:00:00"/>
    <s v="13"/>
    <x v="16"/>
    <s v="Mon"/>
    <d v="2025-09-22T13:43:17"/>
    <x v="1105"/>
    <x v="4"/>
    <x v="21"/>
    <x v="4"/>
    <n v="0.1"/>
    <n v="0.2"/>
    <n v="0.3"/>
    <n v="-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s v="L"/>
    <d v="2025-09-22T00:00:00"/>
    <s v="13"/>
    <x v="15"/>
    <s v="Mon"/>
    <d v="2025-09-22T13:43:17"/>
    <x v="1105"/>
    <x v="4"/>
    <x v="21"/>
    <x v="4"/>
    <n v="-0.30200000000000005"/>
    <n v="-0.60400000000000009"/>
    <n v="-0.90599999999999992"/>
    <n v="-3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s v="W"/>
    <d v="2025-09-22T00:00:00"/>
    <s v="13"/>
    <x v="14"/>
    <s v="Mon"/>
    <d v="2025-09-22T13:43:18"/>
    <x v="1106"/>
    <x v="4"/>
    <x v="21"/>
    <x v="4"/>
    <n v="0.10300000000000001"/>
    <n v="0.20600000000000002"/>
    <n v="0.309"/>
    <n v="-3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s v="L"/>
    <d v="2025-09-22T00:00:00"/>
    <s v="13"/>
    <x v="17"/>
    <s v="Mon"/>
    <d v="2025-09-22T13:48:57"/>
    <x v="1107"/>
    <x v="4"/>
    <x v="21"/>
    <x v="4"/>
    <n v="-0.311"/>
    <n v="-0.622"/>
    <n v="-0.93299999999999994"/>
    <n v="-3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s v="W"/>
    <d v="2025-09-22T00:00:00"/>
    <s v="13"/>
    <x v="2"/>
    <s v="Mon"/>
    <d v="2025-09-22T13:48:57"/>
    <x v="1107"/>
    <x v="4"/>
    <x v="21"/>
    <x v="4"/>
    <n v="4.1000000000000002E-2"/>
    <n v="8.2000000000000003E-2"/>
    <n v="0.12299999999999998"/>
    <n v="-3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s v="W"/>
    <d v="2025-09-22T00:00:00"/>
    <s v="13"/>
    <x v="11"/>
    <s v="Mon"/>
    <d v="2025-09-22T13:48:58"/>
    <x v="1108"/>
    <x v="4"/>
    <x v="21"/>
    <x v="4"/>
    <n v="0.15600000000000003"/>
    <n v="0.31200000000000006"/>
    <n v="0.46799999999999997"/>
    <n v="-3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s v="W"/>
    <d v="2025-09-22T00:00:00"/>
    <s v="13"/>
    <x v="10"/>
    <s v="Mon"/>
    <d v="2025-09-22T13:48:58"/>
    <x v="1108"/>
    <x v="4"/>
    <x v="21"/>
    <x v="4"/>
    <n v="0.15500000000000003"/>
    <n v="0.31000000000000005"/>
    <n v="0.46499999999999997"/>
    <n v="-3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s v="W"/>
    <d v="2025-09-22T00:00:00"/>
    <s v="13"/>
    <x v="18"/>
    <s v="Mon"/>
    <d v="2025-09-22T13:48:58"/>
    <x v="1108"/>
    <x v="4"/>
    <x v="21"/>
    <x v="4"/>
    <n v="0.15400000000000003"/>
    <n v="0.30800000000000005"/>
    <n v="0.46199999999999997"/>
    <n v="-3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s v="W"/>
    <d v="2025-09-22T00:00:00"/>
    <s v="13"/>
    <x v="0"/>
    <s v="Mon"/>
    <d v="2025-09-22T13:48:58"/>
    <x v="1108"/>
    <x v="4"/>
    <x v="21"/>
    <x v="4"/>
    <n v="4.3000000000000003E-2"/>
    <n v="8.6000000000000007E-2"/>
    <n v="0.129"/>
    <n v="-3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s v="W"/>
    <d v="2025-09-22T00:00:00"/>
    <s v="13"/>
    <x v="20"/>
    <s v="Mon"/>
    <d v="2025-09-22T13:48:59"/>
    <x v="1109"/>
    <x v="4"/>
    <x v="21"/>
    <x v="4"/>
    <n v="0.15400000000000003"/>
    <n v="0.30800000000000005"/>
    <n v="0.46199999999999997"/>
    <n v="-3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s v="L"/>
    <d v="2025-09-22T00:00:00"/>
    <s v="13"/>
    <x v="12"/>
    <s v="Mon"/>
    <d v="2025-09-22T13:48:59"/>
    <x v="1109"/>
    <x v="4"/>
    <x v="21"/>
    <x v="4"/>
    <n v="-0.29799999999999999"/>
    <n v="-0.59599999999999997"/>
    <n v="-0.89400000000000002"/>
    <n v="-3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s v="W"/>
    <d v="2025-09-22T00:00:00"/>
    <s v="13"/>
    <x v="6"/>
    <s v="Mon"/>
    <d v="2025-09-22T13:48:59"/>
    <x v="1109"/>
    <x v="4"/>
    <x v="21"/>
    <x v="4"/>
    <n v="0.16300000000000001"/>
    <n v="0.32600000000000001"/>
    <n v="0.48899999999999993"/>
    <n v="-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s v="L"/>
    <d v="2025-09-22T00:00:00"/>
    <s v="13"/>
    <x v="19"/>
    <s v="Mon"/>
    <d v="2025-09-22T13:48:59"/>
    <x v="1109"/>
    <x v="4"/>
    <x v="21"/>
    <x v="4"/>
    <n v="-0.20600000000000002"/>
    <n v="-0.41200000000000003"/>
    <n v="-0.61799999999999999"/>
    <n v="-3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s v="L"/>
    <d v="2025-09-22T00:00:00"/>
    <s v="13"/>
    <x v="16"/>
    <s v="Mon"/>
    <d v="2025-09-22T13:52:17"/>
    <x v="1110"/>
    <x v="4"/>
    <x v="21"/>
    <x v="4"/>
    <n v="-0.29599999999999999"/>
    <n v="-0.59199999999999997"/>
    <n v="-0.88800000000000001"/>
    <n v="-3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s v="L"/>
    <d v="2025-09-22T00:00:00"/>
    <s v="13"/>
    <x v="14"/>
    <s v="Mon"/>
    <d v="2025-09-22T13:52:17"/>
    <x v="1110"/>
    <x v="4"/>
    <x v="21"/>
    <x v="4"/>
    <n v="-0.28999999999999998"/>
    <n v="-0.57999999999999996"/>
    <n v="-0.87"/>
    <n v="-3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20"/>
    <s v="Mon"/>
    <d v="2025-09-22T13:55:47"/>
    <x v="1111"/>
    <x v="4"/>
    <x v="21"/>
    <x v="4"/>
    <n v="-0.30200000000000005"/>
    <n v="-0.60400000000000009"/>
    <n v="-0.90599999999999992"/>
    <n v="-3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6"/>
    <s v="Mon"/>
    <d v="2025-09-22T13:55:47"/>
    <x v="1111"/>
    <x v="4"/>
    <x v="21"/>
    <x v="4"/>
    <n v="-0.30200000000000005"/>
    <n v="-0.60400000000000009"/>
    <n v="-0.90599999999999992"/>
    <n v="-3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s v="L"/>
    <d v="2025-09-22T00:00:00"/>
    <s v="13"/>
    <x v="11"/>
    <s v="Mon"/>
    <d v="2025-09-22T13:55:48"/>
    <x v="1112"/>
    <x v="4"/>
    <x v="21"/>
    <x v="4"/>
    <n v="-0.14599999999999999"/>
    <n v="-0.29199999999999998"/>
    <n v="-0.438"/>
    <n v="-3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s v="L"/>
    <d v="2025-09-22T00:00:00"/>
    <s v="13"/>
    <x v="1"/>
    <s v="Mon"/>
    <d v="2025-09-22T13:55:48"/>
    <x v="1112"/>
    <x v="4"/>
    <x v="21"/>
    <x v="4"/>
    <n v="-0.30299999999999999"/>
    <n v="-0.60599999999999998"/>
    <n v="-0.90899999999999992"/>
    <n v="-3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s v="L"/>
    <d v="2025-09-22T00:00:00"/>
    <s v="13"/>
    <x v="2"/>
    <s v="Mon"/>
    <d v="2025-09-22T13:55:48"/>
    <x v="1112"/>
    <x v="4"/>
    <x v="21"/>
    <x v="4"/>
    <n v="-0.255"/>
    <n v="-0.51"/>
    <n v="-0.7649999999999999"/>
    <n v="-3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s v="L"/>
    <d v="2025-09-22T00:00:00"/>
    <s v="13"/>
    <x v="18"/>
    <s v="Mon"/>
    <d v="2025-09-22T13:55:48"/>
    <x v="1112"/>
    <x v="4"/>
    <x v="21"/>
    <x v="4"/>
    <n v="-0.22900000000000001"/>
    <n v="-0.45800000000000002"/>
    <n v="-0.68699999999999994"/>
    <n v="-3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s v="L"/>
    <d v="2025-09-22T00:00:00"/>
    <s v="13"/>
    <x v="10"/>
    <s v="Mon"/>
    <d v="2025-09-22T13:55:49"/>
    <x v="1113"/>
    <x v="4"/>
    <x v="21"/>
    <x v="4"/>
    <n v="-0.30400000000000005"/>
    <n v="-0.6080000000000001"/>
    <n v="-0.91199999999999992"/>
    <n v="-3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s v="L"/>
    <d v="2025-09-22T00:00:00"/>
    <s v="13"/>
    <x v="0"/>
    <s v="Mon"/>
    <d v="2025-09-22T13:55:49"/>
    <x v="1113"/>
    <x v="4"/>
    <x v="21"/>
    <x v="4"/>
    <n v="-0.30499999999999999"/>
    <n v="-0.61"/>
    <n v="-0.91499999999999992"/>
    <n v="-3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s v="L"/>
    <d v="2025-09-22T00:00:00"/>
    <s v="13"/>
    <x v="9"/>
    <s v="Mon"/>
    <d v="2025-09-22T13:56:17"/>
    <x v="1114"/>
    <x v="4"/>
    <x v="21"/>
    <x v="4"/>
    <n v="-0.30099999999999999"/>
    <n v="-0.60199999999999998"/>
    <n v="-0.90299999999999991"/>
    <n v="-3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s v="L"/>
    <d v="2025-09-22T00:00:00"/>
    <s v="13"/>
    <x v="8"/>
    <s v="Mon"/>
    <d v="2025-09-22T13:56:17"/>
    <x v="1114"/>
    <x v="4"/>
    <x v="21"/>
    <x v="4"/>
    <n v="-0.307"/>
    <n v="-0.61399999999999999"/>
    <n v="-0.92099999999999993"/>
    <n v="-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s v="L"/>
    <d v="2025-09-22T00:00:00"/>
    <s v="13"/>
    <x v="22"/>
    <s v="Mon"/>
    <d v="2025-09-22T13:56:27"/>
    <x v="1115"/>
    <x v="4"/>
    <x v="21"/>
    <x v="4"/>
    <n v="-0.30200000000000005"/>
    <n v="-0.60400000000000009"/>
    <n v="-0.90599999999999992"/>
    <n v="-3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s v="L"/>
    <d v="2025-09-22T00:00:00"/>
    <s v="13"/>
    <x v="5"/>
    <s v="Mon"/>
    <d v="2025-09-22T13:59:57"/>
    <x v="1116"/>
    <x v="4"/>
    <x v="21"/>
    <x v="4"/>
    <n v="-0.30000000000000004"/>
    <n v="-0.60000000000000009"/>
    <n v="-0.89999999999999991"/>
    <n v="-3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s v="L"/>
    <d v="2025-09-22T00:00:00"/>
    <s v="13"/>
    <x v="4"/>
    <s v="Mon"/>
    <d v="2025-09-22T13:59:58"/>
    <x v="1117"/>
    <x v="4"/>
    <x v="21"/>
    <x v="4"/>
    <n v="-0.30099999999999999"/>
    <n v="-0.60199999999999998"/>
    <n v="-0.90299999999999991"/>
    <n v="-3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s v="W"/>
    <d v="2025-09-22T00:00:00"/>
    <s v="14"/>
    <x v="14"/>
    <s v="Mon"/>
    <d v="2025-09-22T14:42:27"/>
    <x v="1118"/>
    <x v="4"/>
    <x v="22"/>
    <x v="4"/>
    <n v="0.13600000000000001"/>
    <n v="0.27200000000000002"/>
    <n v="0.40800000000000003"/>
    <n v="-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s v="W"/>
    <d v="2025-09-22T00:00:00"/>
    <s v="14"/>
    <x v="16"/>
    <s v="Mon"/>
    <d v="2025-09-22T14:42:28"/>
    <x v="1119"/>
    <x v="4"/>
    <x v="22"/>
    <x v="4"/>
    <n v="0.13100000000000001"/>
    <n v="0.26200000000000001"/>
    <n v="0.39300000000000002"/>
    <n v="-3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s v="W"/>
    <d v="2025-09-22T00:00:00"/>
    <s v="14"/>
    <x v="1"/>
    <s v="Mon"/>
    <d v="2025-09-22T14:46:17"/>
    <x v="1120"/>
    <x v="4"/>
    <x v="22"/>
    <x v="4"/>
    <n v="3.9000000000000007E-2"/>
    <n v="7.8000000000000014E-2"/>
    <n v="0.11699999999999999"/>
    <n v="-3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s v="W"/>
    <d v="2025-09-22T00:00:00"/>
    <s v="14"/>
    <x v="20"/>
    <s v="Mon"/>
    <d v="2025-09-22T14:46:17"/>
    <x v="1120"/>
    <x v="4"/>
    <x v="22"/>
    <x v="4"/>
    <n v="0.15400000000000003"/>
    <n v="0.30800000000000005"/>
    <n v="0.46199999999999997"/>
    <n v="-3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s v="W"/>
    <d v="2025-09-22T00:00:00"/>
    <s v="14"/>
    <x v="18"/>
    <s v="Mon"/>
    <d v="2025-09-22T14:46:18"/>
    <x v="1121"/>
    <x v="4"/>
    <x v="22"/>
    <x v="4"/>
    <n v="0.15300000000000002"/>
    <n v="0.30600000000000005"/>
    <n v="0.45899999999999996"/>
    <n v="-3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s v="W"/>
    <d v="2025-09-22T00:00:00"/>
    <s v="14"/>
    <x v="2"/>
    <s v="Mon"/>
    <d v="2025-09-22T14:46:18"/>
    <x v="1121"/>
    <x v="4"/>
    <x v="22"/>
    <x v="4"/>
    <n v="3.8000000000000006E-2"/>
    <n v="7.6000000000000012E-2"/>
    <n v="0.11399999999999999"/>
    <n v="-3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s v="W"/>
    <d v="2025-09-22T00:00:00"/>
    <s v="14"/>
    <x v="6"/>
    <s v="Mon"/>
    <d v="2025-09-22T14:46:18"/>
    <x v="1121"/>
    <x v="4"/>
    <x v="22"/>
    <x v="4"/>
    <n v="0.15300000000000002"/>
    <n v="0.30600000000000005"/>
    <n v="0.45899999999999996"/>
    <n v="-3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s v="W"/>
    <d v="2025-09-22T00:00:00"/>
    <s v="14"/>
    <x v="17"/>
    <s v="Mon"/>
    <d v="2025-09-22T14:46:18"/>
    <x v="1121"/>
    <x v="4"/>
    <x v="22"/>
    <x v="4"/>
    <n v="0.10300000000000001"/>
    <n v="0.20600000000000002"/>
    <n v="0.309"/>
    <n v="-3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s v="W"/>
    <d v="2025-09-22T00:00:00"/>
    <s v="14"/>
    <x v="11"/>
    <s v="Mon"/>
    <d v="2025-09-22T14:46:19"/>
    <x v="1122"/>
    <x v="4"/>
    <x v="22"/>
    <x v="4"/>
    <n v="0.18700000000000003"/>
    <n v="0.37400000000000005"/>
    <n v="0.56100000000000005"/>
    <n v="-3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s v="W"/>
    <d v="2025-09-22T00:00:00"/>
    <s v="14"/>
    <x v="10"/>
    <s v="Mon"/>
    <d v="2025-09-22T14:46:19"/>
    <x v="1122"/>
    <x v="4"/>
    <x v="22"/>
    <x v="4"/>
    <n v="0.18100000000000002"/>
    <n v="0.36200000000000004"/>
    <n v="0.54300000000000004"/>
    <n v="-3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s v="W"/>
    <d v="2025-09-22T00:00:00"/>
    <s v="14"/>
    <x v="0"/>
    <s v="Mon"/>
    <d v="2025-09-22T14:46:19"/>
    <x v="1122"/>
    <x v="4"/>
    <x v="22"/>
    <x v="4"/>
    <n v="7.0999999999999994E-2"/>
    <n v="0.14199999999999999"/>
    <n v="0.21299999999999999"/>
    <n v="-3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s v="L"/>
    <d v="2025-09-22T00:00:00"/>
    <s v="14"/>
    <x v="11"/>
    <s v="Mon"/>
    <d v="2025-09-22T14:50:58"/>
    <x v="1123"/>
    <x v="4"/>
    <x v="22"/>
    <x v="4"/>
    <n v="-0.14799999999999999"/>
    <n v="-0.29599999999999999"/>
    <n v="-0.44400000000000001"/>
    <n v="-3"/>
  </r>
  <r>
    <m/>
    <m/>
    <m/>
    <m/>
    <m/>
    <m/>
    <m/>
    <m/>
    <m/>
    <m/>
    <m/>
    <m/>
    <m/>
    <m/>
    <m/>
    <m/>
    <x v="25"/>
    <m/>
    <m/>
    <x v="1124"/>
    <x v="5"/>
    <x v="23"/>
    <x v="5"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13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x v="1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x v="1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x v="1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x v="1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x v="1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x v="1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x v="1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x v="1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x v="1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x v="1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x v="1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x v="1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x v="1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x v="1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x v="1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x v="1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x v="1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x v="1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x v="1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x v="1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x v="1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x v="1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x v="1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x v="1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x v="1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x v="2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x v="2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x v="2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x v="2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x v="2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x v="2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x v="2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x v="2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x v="2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x v="2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x v="2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x v="2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x v="2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x v="2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x v="2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x v="2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x v="2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x v="2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x v="2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x v="2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x v="2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x v="2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x v="2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x v="2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x v="2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x v="2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x v="2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x v="2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x v="2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x v="2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x v="2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x v="2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x v="2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x v="2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x v="2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x v="2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x v="2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x v="2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x v="2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x v="2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x v="2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x v="2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x v="2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x v="2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x v="2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x v="2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x v="2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x v="2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x v="2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x v="2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x v="2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x v="2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x v="2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x v="2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x v="2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x v="2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x v="2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x v="2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x v="2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x v="2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x v="2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x v="2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x v="2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x v="2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x v="2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x v="2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x v="2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x v="2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x v="2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x v="2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x v="2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x v="2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x v="2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x v="2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x v="2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x v="2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x v="2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x v="2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x v="2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x v="2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x v="2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x v="2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x v="2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x v="2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x v="2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x v="2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x v="2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x v="2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x v="2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x v="2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x v="2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x v="2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x v="2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x v="2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x v="2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x v="2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x v="2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x v="2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x v="2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x v="2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x v="2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x v="2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x v="2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x v="2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x v="2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x v="2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x v="2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x v="2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x v="2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x v="2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x v="2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x v="2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x v="2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x v="2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x v="2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x v="2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x v="2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x v="2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x v="2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x v="2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x v="2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x v="2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x v="2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x v="2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x v="2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x v="2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x v="2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x v="2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x v="2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x v="2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x v="2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x v="2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x v="2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x v="2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x v="2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x v="2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x v="2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x v="2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x v="2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x v="2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x v="2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x v="2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x v="2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x v="2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x v="2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x v="2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x v="2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x v="2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x v="2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x v="2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x v="2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x v="2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x v="2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x v="2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x v="2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x v="2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x v="2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x v="2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x v="2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x v="2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x v="2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x v="2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x v="2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x v="2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x v="2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x v="2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x v="2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x v="2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x v="2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x v="2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x v="2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x v="2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x v="2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x v="2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x v="2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x v="2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x v="2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x v="2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x v="2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x v="2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x v="2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x v="2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x v="2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x v="2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x v="2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x v="2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x v="2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x v="2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x v="2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x v="2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x v="2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x v="2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x v="2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x v="2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x v="2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x v="2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x v="2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x v="2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x v="2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x v="2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x v="2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x v="2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x v="2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x v="2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x v="2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x v="2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x v="2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x v="2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x v="2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x v="2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x v="2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x v="2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x v="2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x v="2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x v="2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x v="2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x v="2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x v="2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x v="2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x v="2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x v="2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x v="2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x v="2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x v="2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x v="2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x v="2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x v="2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x v="2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x v="2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x v="2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x v="2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x v="2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x v="2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x v="2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x v="2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x v="2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x v="2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x v="2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x v="2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x v="2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x v="2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x v="2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x v="2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x v="2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x v="2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x v="2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x v="2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x v="2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x v="2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x v="2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x v="2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x v="2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x v="2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x v="2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x v="2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x v="2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x v="2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x v="2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x v="2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x v="2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x v="2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x v="2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x v="2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x v="2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x v="2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x v="2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x v="2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x v="2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x v="2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x v="2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x v="2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x v="2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x v="2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x v="2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x v="2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x v="2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x v="2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x v="2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x v="2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x v="2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x v="2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x v="2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x v="2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x v="2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x v="2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x v="2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x v="2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x v="2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x v="2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x v="2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x v="2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x v="2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x v="2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x v="2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x v="2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x v="2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x v="2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x v="2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x v="2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x v="2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x v="2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x v="2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x v="2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x v="2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x v="2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x v="2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x v="2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x v="2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x v="2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x v="2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x v="2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x v="2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x v="2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x v="2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x v="2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x v="2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x v="2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x v="2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x v="2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x v="2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x v="2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x v="2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x v="2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x v="2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x v="2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x v="2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x v="2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x v="2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x v="2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x v="2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x v="2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x v="2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x v="2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x v="2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x v="2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x v="2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x v="2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x v="2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x v="2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x v="2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x v="2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x v="2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x v="2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x v="2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x v="2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x v="2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x v="2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x v="2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x v="2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x v="2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x v="2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x v="2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x v="2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x v="2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x v="2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x v="2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x v="2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x v="2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x v="2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x v="2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x v="2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x v="2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x v="2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x v="2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x v="2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x v="2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x v="2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x v="2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x v="2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x v="2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x v="2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x v="2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x v="2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x v="2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x v="2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x v="2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x v="2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x v="2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x v="2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x v="2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x v="2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x v="2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x v="2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x v="2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x v="2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x v="2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x v="2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x v="2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x v="2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x v="2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x v="2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x v="2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x v="2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x v="2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x v="2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x v="2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x v="2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x v="2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x v="2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x v="2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x v="2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x v="2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x v="2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x v="2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x v="2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x v="2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x v="2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x v="2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x v="2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x v="2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x v="2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x v="2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x v="2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x v="2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x v="2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x v="2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x v="2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x v="2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x v="2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x v="2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x v="2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x v="2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x v="2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x v="2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x v="2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x v="2"/>
    <n v="0.16700000000000001"/>
    <n v="0.33400000000000002"/>
    <n v="0.501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s v="2025-09-19"/>
    <x v="19"/>
    <x v="2"/>
    <n v="0.23199999999999998"/>
    <n v="0.46399999999999997"/>
    <n v="0.69599999999999995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s v="2025-09-19"/>
    <x v="19"/>
    <x v="2"/>
    <n v="0.23199999999999998"/>
    <n v="0.46399999999999997"/>
    <n v="0.69599999999999995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s v="2025-09-19"/>
    <x v="19"/>
    <x v="2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s v="2025-09-19"/>
    <x v="19"/>
    <x v="2"/>
    <n v="0.14499999999999999"/>
    <n v="0.28999999999999998"/>
    <n v="0.435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s v="2025-09-19"/>
    <x v="19"/>
    <x v="2"/>
    <n v="0.14899999999999999"/>
    <n v="0.29799999999999999"/>
    <n v="0.44700000000000001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s v="2025-09-19"/>
    <x v="20"/>
    <x v="2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s v="2025-09-19"/>
    <x v="20"/>
    <x v="2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s v="2025-09-19"/>
    <x v="20"/>
    <x v="2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s v="2025-09-19"/>
    <x v="20"/>
    <x v="2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s v="2025-09-19"/>
    <x v="20"/>
    <x v="2"/>
    <n v="0.15200000000000002"/>
    <n v="0.30400000000000005"/>
    <n v="0.45599999999999996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s v="2025-09-19"/>
    <x v="20"/>
    <x v="2"/>
    <n v="5.4000000000000006E-2"/>
    <n v="0.10800000000000001"/>
    <n v="0.16200000000000001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s v="2025-09-19"/>
    <x v="20"/>
    <x v="2"/>
    <n v="3.2000000000000001E-2"/>
    <n v="6.4000000000000001E-2"/>
    <n v="9.6000000000000002E-2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s v="2025-09-19"/>
    <x v="20"/>
    <x v="2"/>
    <n v="2.8000000000000004E-2"/>
    <n v="5.6000000000000008E-2"/>
    <n v="8.4000000000000005E-2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s v="2025-09-19"/>
    <x v="20"/>
    <x v="2"/>
    <n v="-0.15300000000000002"/>
    <n v="-0.30600000000000005"/>
    <n v="-0.45899999999999996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s v="2025-09-19"/>
    <x v="20"/>
    <x v="2"/>
    <n v="-0.30099999999999999"/>
    <n v="-0.60199999999999998"/>
    <n v="-0.90299999999999991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s v="2025-09-19"/>
    <x v="20"/>
    <x v="2"/>
    <n v="-0.30299999999999999"/>
    <n v="-0.60599999999999998"/>
    <n v="-0.90899999999999992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s v="2025-09-19"/>
    <x v="20"/>
    <x v="2"/>
    <n v="-0.30499999999999999"/>
    <n v="-0.61"/>
    <n v="-0.91499999999999992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s v="2025-09-19"/>
    <x v="20"/>
    <x v="2"/>
    <n v="-0.30200000000000005"/>
    <n v="-0.60400000000000009"/>
    <n v="-0.90599999999999992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s v="2025-09-19"/>
    <x v="20"/>
    <x v="2"/>
    <n v="-0.30000000000000004"/>
    <n v="-0.60000000000000009"/>
    <n v="-0.89999999999999991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s v="2025-09-19"/>
    <x v="20"/>
    <x v="2"/>
    <n v="-0.30499999999999999"/>
    <n v="-0.61"/>
    <n v="-0.91499999999999992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s v="2025-09-19"/>
    <x v="20"/>
    <x v="2"/>
    <n v="-0.30499999999999999"/>
    <n v="-0.61"/>
    <n v="-0.91499999999999992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s v="2025-09-19"/>
    <x v="20"/>
    <x v="2"/>
    <n v="-0.15200000000000002"/>
    <n v="-0.30400000000000005"/>
    <n v="-0.45599999999999996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s v="2025-09-19"/>
    <x v="21"/>
    <x v="2"/>
    <n v="-0.15900000000000003"/>
    <n v="-0.31800000000000006"/>
    <n v="-0.47699999999999998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s v="2025-09-19"/>
    <x v="21"/>
    <x v="2"/>
    <n v="-0.252"/>
    <n v="-0.504"/>
    <n v="-0.75600000000000001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s v="2025-09-19"/>
    <x v="21"/>
    <x v="2"/>
    <n v="-0.307"/>
    <n v="-0.61399999999999999"/>
    <n v="-0.9209999999999999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s v="2025-09-19"/>
    <x v="21"/>
    <x v="2"/>
    <n v="-0.307"/>
    <n v="-0.61399999999999999"/>
    <n v="-0.9209999999999999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s v="2025-09-19"/>
    <x v="21"/>
    <x v="2"/>
    <n v="-0.30499999999999999"/>
    <n v="-0.61"/>
    <n v="-0.91499999999999992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s v="2025-09-19"/>
    <x v="21"/>
    <x v="2"/>
    <n v="-0.30299999999999999"/>
    <n v="-0.60599999999999998"/>
    <n v="-0.90899999999999992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s v="2025-09-19"/>
    <x v="21"/>
    <x v="2"/>
    <n v="0.26500000000000001"/>
    <n v="0.53"/>
    <n v="0.7949999999999999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s v="2025-09-19"/>
    <x v="21"/>
    <x v="2"/>
    <n v="0.122"/>
    <n v="0.24399999999999999"/>
    <n v="0.36599999999999999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s v="2025-09-19"/>
    <x v="21"/>
    <x v="2"/>
    <n v="0.122"/>
    <n v="0.24399999999999999"/>
    <n v="0.36599999999999999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s v="2025-09-19"/>
    <x v="21"/>
    <x v="2"/>
    <n v="0.26500000000000001"/>
    <n v="0.53"/>
    <n v="0.7949999999999999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s v="2025-09-19"/>
    <x v="21"/>
    <x v="2"/>
    <n v="-0.15200000000000002"/>
    <n v="-0.30400000000000005"/>
    <n v="-0.45599999999999996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s v="2025-09-19"/>
    <x v="21"/>
    <x v="2"/>
    <n v="0.35000000000000003"/>
    <n v="0.70000000000000007"/>
    <n v="1.0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s v="2025-09-19"/>
    <x v="21"/>
    <x v="2"/>
    <n v="0.14899999999999999"/>
    <n v="0.29799999999999999"/>
    <n v="0.44700000000000001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s v="2025-09-19"/>
    <x v="21"/>
    <x v="2"/>
    <n v="5.7999999999999996E-2"/>
    <n v="0.11599999999999999"/>
    <n v="0.17399999999999999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s v="2025-09-19"/>
    <x v="21"/>
    <x v="2"/>
    <n v="0.14899999999999999"/>
    <n v="0.29799999999999999"/>
    <n v="0.44700000000000001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s v="2025-09-19"/>
    <x v="21"/>
    <x v="2"/>
    <n v="5.7999999999999996E-2"/>
    <n v="0.11599999999999999"/>
    <n v="0.17399999999999999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s v="2025-09-19"/>
    <x v="21"/>
    <x v="2"/>
    <n v="5.7999999999999996E-2"/>
    <n v="0.11599999999999999"/>
    <n v="0.17399999999999999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s v="2025-09-19"/>
    <x v="21"/>
    <x v="2"/>
    <n v="0.15100000000000002"/>
    <n v="0.30200000000000005"/>
    <n v="0.45299999999999996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s v="2025-09-19"/>
    <x v="22"/>
    <x v="2"/>
    <n v="0.15100000000000002"/>
    <n v="0.30200000000000005"/>
    <n v="0.45299999999999996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s v="2025-09-19"/>
    <x v="22"/>
    <x v="2"/>
    <n v="0.17300000000000001"/>
    <n v="0.34600000000000003"/>
    <n v="0.51900000000000002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s v="2025-09-19"/>
    <x v="22"/>
    <x v="2"/>
    <n v="0.16900000000000001"/>
    <n v="0.33800000000000002"/>
    <n v="0.50700000000000001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s v="2025-09-19"/>
    <x v="22"/>
    <x v="2"/>
    <n v="0.16900000000000001"/>
    <n v="0.33800000000000002"/>
    <n v="0.50700000000000001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s v="2025-09-19"/>
    <x v="22"/>
    <x v="2"/>
    <n v="9.4E-2"/>
    <n v="0.188"/>
    <n v="0.28199999999999997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s v="2025-09-19"/>
    <x v="22"/>
    <x v="2"/>
    <n v="9.3000000000000013E-2"/>
    <n v="0.18600000000000003"/>
    <n v="0.2790000000000000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s v="2025-09-19"/>
    <x v="22"/>
    <x v="2"/>
    <n v="0.15300000000000002"/>
    <n v="0.30600000000000005"/>
    <n v="0.45899999999999996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s v="2025-09-19"/>
    <x v="22"/>
    <x v="2"/>
    <n v="0.15300000000000002"/>
    <n v="0.30600000000000005"/>
    <n v="0.45899999999999996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s v="2025-09-19"/>
    <x v="22"/>
    <x v="2"/>
    <n v="0.15300000000000002"/>
    <n v="0.30600000000000005"/>
    <n v="0.45899999999999996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s v="2025-09-19"/>
    <x v="22"/>
    <x v="2"/>
    <n v="0.23100000000000001"/>
    <n v="0.46200000000000002"/>
    <n v="0.69299999999999995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s v="2025-09-19"/>
    <x v="22"/>
    <x v="2"/>
    <n v="0.11299999999999999"/>
    <n v="0.22599999999999998"/>
    <n v="0.33899999999999997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s v="2025-09-19"/>
    <x v="22"/>
    <x v="2"/>
    <n v="0.11299999999999999"/>
    <n v="0.22599999999999998"/>
    <n v="0.33899999999999997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s v="2025-09-19"/>
    <x v="22"/>
    <x v="2"/>
    <n v="0.22799999999999998"/>
    <n v="0.45599999999999996"/>
    <n v="0.68399999999999994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s v="2025-09-19"/>
    <x v="22"/>
    <x v="2"/>
    <n v="0.17200000000000001"/>
    <n v="0.34400000000000003"/>
    <n v="0.51600000000000001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s v="2025-09-19"/>
    <x v="22"/>
    <x v="2"/>
    <n v="0.17200000000000001"/>
    <n v="0.34400000000000003"/>
    <n v="0.51600000000000001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s v="2025-09-19"/>
    <x v="22"/>
    <x v="2"/>
    <n v="0.18300000000000002"/>
    <n v="0.36600000000000005"/>
    <n v="0.54900000000000004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s v="2025-09-19"/>
    <x v="22"/>
    <x v="2"/>
    <n v="0.36400000000000005"/>
    <n v="0.72800000000000009"/>
    <n v="1.0920000000000001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s v="2025-09-19"/>
    <x v="22"/>
    <x v="2"/>
    <n v="0.11100000000000002"/>
    <n v="0.22200000000000003"/>
    <n v="0.33300000000000002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s v="2025-09-19"/>
    <x v="22"/>
    <x v="2"/>
    <n v="1.7000000000000001E-2"/>
    <n v="3.4000000000000002E-2"/>
    <n v="5.1000000000000004E-2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s v="2025-09-19"/>
    <x v="22"/>
    <x v="2"/>
    <n v="1.7000000000000001E-2"/>
    <n v="3.4000000000000002E-2"/>
    <n v="5.1000000000000004E-2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s v="2025-09-19"/>
    <x v="22"/>
    <x v="2"/>
    <n v="9.5000000000000001E-2"/>
    <n v="0.19"/>
    <n v="0.28499999999999998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s v="2025-09-19"/>
    <x v="22"/>
    <x v="2"/>
    <n v="9.9000000000000005E-2"/>
    <n v="0.19800000000000001"/>
    <n v="0.29699999999999999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s v="2025-09-19"/>
    <x v="22"/>
    <x v="2"/>
    <n v="7.0999999999999994E-2"/>
    <n v="0.14199999999999999"/>
    <n v="0.21299999999999999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s v="2025-09-19"/>
    <x v="22"/>
    <x v="2"/>
    <n v="7.0999999999999994E-2"/>
    <n v="0.14199999999999999"/>
    <n v="0.21299999999999999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s v="2025-09-19"/>
    <x v="22"/>
    <x v="2"/>
    <n v="0.16100000000000003"/>
    <n v="0.32200000000000006"/>
    <n v="0.48299999999999998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s v="2025-09-19"/>
    <x v="22"/>
    <x v="2"/>
    <n v="0.16100000000000003"/>
    <n v="0.32200000000000006"/>
    <n v="0.48299999999999998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s v="2025-09-19"/>
    <x v="22"/>
    <x v="2"/>
    <n v="0.16300000000000001"/>
    <n v="0.32600000000000001"/>
    <n v="0.4889999999999999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s v="2025-09-19"/>
    <x v="22"/>
    <x v="2"/>
    <n v="0.11100000000000002"/>
    <n v="0.22200000000000003"/>
    <n v="0.33300000000000002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s v="2025-09-19"/>
    <x v="22"/>
    <x v="2"/>
    <n v="0.11100000000000002"/>
    <n v="0.22200000000000003"/>
    <n v="0.33300000000000002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s v="2025-09-19"/>
    <x v="22"/>
    <x v="2"/>
    <n v="6.6000000000000003E-2"/>
    <n v="0.13200000000000001"/>
    <n v="0.19800000000000001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s v="2025-09-19"/>
    <x v="22"/>
    <x v="2"/>
    <n v="0.14499999999999999"/>
    <n v="0.28999999999999998"/>
    <n v="0.435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s v="2025-09-19"/>
    <x v="22"/>
    <x v="2"/>
    <n v="0.14699999999999999"/>
    <n v="0.29399999999999998"/>
    <n v="0.441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s v="2025-09-19"/>
    <x v="22"/>
    <x v="2"/>
    <n v="0.18500000000000003"/>
    <n v="0.37000000000000005"/>
    <n v="0.55500000000000005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s v="2025-09-19"/>
    <x v="22"/>
    <x v="2"/>
    <n v="0.15800000000000003"/>
    <n v="0.31600000000000006"/>
    <n v="0.47399999999999998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s v="2025-09-19"/>
    <x v="22"/>
    <x v="2"/>
    <n v="0.17100000000000001"/>
    <n v="0.34200000000000003"/>
    <n v="0.51300000000000001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s v="2025-09-19"/>
    <x v="22"/>
    <x v="2"/>
    <n v="0.17200000000000001"/>
    <n v="0.34400000000000003"/>
    <n v="0.51600000000000001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s v="2025-09-19"/>
    <x v="22"/>
    <x v="2"/>
    <n v="0.16300000000000001"/>
    <n v="0.32600000000000001"/>
    <n v="0.4889999999999999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s v="2025-09-19"/>
    <x v="22"/>
    <x v="2"/>
    <n v="0.16300000000000001"/>
    <n v="0.32600000000000001"/>
    <n v="0.4889999999999999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s v="2025-09-19"/>
    <x v="22"/>
    <x v="2"/>
    <n v="0.31800000000000006"/>
    <n v="0.63600000000000012"/>
    <n v="0.95399999999999996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s v="2025-09-19"/>
    <x v="22"/>
    <x v="2"/>
    <n v="0.35400000000000004"/>
    <n v="0.70800000000000007"/>
    <n v="1.0620000000000001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s v="2025-09-19"/>
    <x v="22"/>
    <x v="2"/>
    <n v="0.18300000000000002"/>
    <n v="0.36600000000000005"/>
    <n v="0.54900000000000004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s v="2025-09-19"/>
    <x v="22"/>
    <x v="2"/>
    <n v="0.192"/>
    <n v="0.38400000000000001"/>
    <n v="0.57599999999999996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s v="2025-09-19"/>
    <x v="22"/>
    <x v="2"/>
    <n v="0.35200000000000004"/>
    <n v="0.70400000000000007"/>
    <n v="1.056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s v="2025-09-19"/>
    <x v="22"/>
    <x v="2"/>
    <n v="0.16300000000000001"/>
    <n v="0.32600000000000001"/>
    <n v="0.4889999999999999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s v="2025-09-19"/>
    <x v="22"/>
    <x v="2"/>
    <n v="0.16000000000000003"/>
    <n v="0.32000000000000006"/>
    <n v="0.48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s v="2025-09-19"/>
    <x v="22"/>
    <x v="2"/>
    <n v="0.15500000000000003"/>
    <n v="0.31000000000000005"/>
    <n v="0.46499999999999997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s v="2025-09-19"/>
    <x v="22"/>
    <x v="2"/>
    <n v="0.15600000000000003"/>
    <n v="0.31200000000000006"/>
    <n v="0.46799999999999997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s v="2025-09-19"/>
    <x v="22"/>
    <x v="2"/>
    <n v="0.15800000000000003"/>
    <n v="0.31600000000000006"/>
    <n v="0.47399999999999998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s v="2025-09-19"/>
    <x v="22"/>
    <x v="2"/>
    <n v="0.10900000000000001"/>
    <n v="0.21800000000000003"/>
    <n v="0.32700000000000001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s v="2025-09-19"/>
    <x v="22"/>
    <x v="2"/>
    <n v="0.11899999999999999"/>
    <n v="0.23799999999999999"/>
    <n v="0.35699999999999998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s v="2025-09-19"/>
    <x v="22"/>
    <x v="2"/>
    <n v="0.11799999999999999"/>
    <n v="0.23599999999999999"/>
    <n v="0.35399999999999998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s v="2025-09-19"/>
    <x v="22"/>
    <x v="2"/>
    <n v="-0.29599999999999999"/>
    <n v="-0.59199999999999997"/>
    <n v="-0.88800000000000001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s v="2025-09-19"/>
    <x v="22"/>
    <x v="2"/>
    <n v="-0.30000000000000004"/>
    <n v="-0.60000000000000009"/>
    <n v="-0.89999999999999991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s v="2025-09-19"/>
    <x v="22"/>
    <x v="2"/>
    <n v="9.7000000000000003E-2"/>
    <n v="0.19400000000000001"/>
    <n v="0.29099999999999998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s v="2025-09-19"/>
    <x v="22"/>
    <x v="2"/>
    <n v="-0.30400000000000005"/>
    <n v="-0.6080000000000001"/>
    <n v="-0.91199999999999992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s v="2025-09-19"/>
    <x v="22"/>
    <x v="2"/>
    <n v="-0.30000000000000004"/>
    <n v="-0.60000000000000009"/>
    <n v="-0.89999999999999991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s v="2025-09-19"/>
    <x v="22"/>
    <x v="2"/>
    <n v="-0.313"/>
    <n v="-0.626"/>
    <n v="-0.93899999999999995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s v="2025-09-19"/>
    <x v="22"/>
    <x v="2"/>
    <n v="-0.30000000000000004"/>
    <n v="-0.60000000000000009"/>
    <n v="-0.89999999999999991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s v="2025-09-19"/>
    <x v="22"/>
    <x v="2"/>
    <n v="-0.31800000000000006"/>
    <n v="-0.63600000000000012"/>
    <n v="-0.95399999999999996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s v="2025-09-19"/>
    <x v="22"/>
    <x v="2"/>
    <n v="-0.30000000000000004"/>
    <n v="-0.60000000000000009"/>
    <n v="-0.89999999999999991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s v="2025-09-19"/>
    <x v="22"/>
    <x v="2"/>
    <n v="-0.15200000000000002"/>
    <n v="-0.30400000000000005"/>
    <n v="-0.45599999999999996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s v="2025-09-19"/>
    <x v="22"/>
    <x v="2"/>
    <n v="-0.30000000000000004"/>
    <n v="-0.60000000000000009"/>
    <n v="-0.89999999999999991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s v="2025-09-19"/>
    <x v="22"/>
    <x v="2"/>
    <n v="-0.25800000000000001"/>
    <n v="-0.51600000000000001"/>
    <n v="-0.77400000000000002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s v="2025-09-19"/>
    <x v="22"/>
    <x v="2"/>
    <n v="-0.30000000000000004"/>
    <n v="-0.60000000000000009"/>
    <n v="-0.89999999999999991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s v="2025-09-19"/>
    <x v="22"/>
    <x v="2"/>
    <n v="-0.30499999999999999"/>
    <n v="-0.61"/>
    <n v="-0.91499999999999992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s v="2025-09-19"/>
    <x v="22"/>
    <x v="2"/>
    <n v="-0.30099999999999999"/>
    <n v="-0.60199999999999998"/>
    <n v="-0.90299999999999991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s v="2025-09-19"/>
    <x v="0"/>
    <x v="2"/>
    <n v="-0.30099999999999999"/>
    <n v="-0.60199999999999998"/>
    <n v="-0.90299999999999991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s v="2025-09-19"/>
    <x v="0"/>
    <x v="2"/>
    <n v="-0.30000000000000004"/>
    <n v="-0.60000000000000009"/>
    <n v="-0.89999999999999991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s v="2025-09-19"/>
    <x v="0"/>
    <x v="2"/>
    <n v="-0.30499999999999999"/>
    <n v="-0.61"/>
    <n v="-0.91499999999999992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s v="2025-09-19"/>
    <x v="0"/>
    <x v="2"/>
    <n v="-0.29399999999999998"/>
    <n v="-0.58799999999999997"/>
    <n v="-0.88200000000000001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s v="2025-09-19"/>
    <x v="0"/>
    <x v="2"/>
    <n v="-0.315"/>
    <n v="-0.63"/>
    <n v="-0.94499999999999995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s v="2025-09-19"/>
    <x v="0"/>
    <x v="2"/>
    <n v="-0.30400000000000005"/>
    <n v="-0.6080000000000001"/>
    <n v="-0.91199999999999992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s v="2025-09-19"/>
    <x v="0"/>
    <x v="2"/>
    <n v="-0.30099999999999999"/>
    <n v="-0.60199999999999998"/>
    <n v="-0.90299999999999991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s v="2025-09-19"/>
    <x v="0"/>
    <x v="2"/>
    <n v="-0.34600000000000003"/>
    <n v="-0.69200000000000006"/>
    <n v="-1.038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s v="2025-09-19"/>
    <x v="0"/>
    <x v="2"/>
    <n v="-0.34600000000000003"/>
    <n v="-0.69200000000000006"/>
    <n v="-1.038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s v="2025-09-19"/>
    <x v="0"/>
    <x v="2"/>
    <n v="-0.34600000000000003"/>
    <n v="-0.69200000000000006"/>
    <n v="-1.038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s v="2025-09-19"/>
    <x v="0"/>
    <x v="2"/>
    <n v="-0.30200000000000005"/>
    <n v="-0.60400000000000009"/>
    <n v="-0.90599999999999992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s v="2025-09-19"/>
    <x v="0"/>
    <x v="2"/>
    <n v="-0.248"/>
    <n v="-0.496"/>
    <n v="-0.74399999999999999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s v="2025-09-19"/>
    <x v="0"/>
    <x v="2"/>
    <n v="-0.29799999999999999"/>
    <n v="-0.59599999999999997"/>
    <n v="-0.89400000000000002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s v="2025-09-19"/>
    <x v="0"/>
    <x v="2"/>
    <n v="-0.30499999999999999"/>
    <n v="-0.61"/>
    <n v="-0.91499999999999992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s v="2025-09-19"/>
    <x v="0"/>
    <x v="2"/>
    <n v="-0.17400000000000002"/>
    <n v="-0.34800000000000003"/>
    <n v="-0.52200000000000002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s v="2025-09-19"/>
    <x v="0"/>
    <x v="2"/>
    <n v="0.10200000000000001"/>
    <n v="0.20400000000000001"/>
    <n v="0.30599999999999999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s v="2025-09-19"/>
    <x v="0"/>
    <x v="2"/>
    <n v="0.10200000000000001"/>
    <n v="0.20400000000000001"/>
    <n v="0.30599999999999999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s v="2025-09-19"/>
    <x v="0"/>
    <x v="2"/>
    <n v="0.10200000000000001"/>
    <n v="0.20400000000000001"/>
    <n v="0.30599999999999999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s v="2025-09-19"/>
    <x v="0"/>
    <x v="2"/>
    <n v="0.17400000000000002"/>
    <n v="0.34800000000000003"/>
    <n v="0.52200000000000002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s v="2025-09-19"/>
    <x v="0"/>
    <x v="2"/>
    <n v="0.17500000000000002"/>
    <n v="0.35000000000000003"/>
    <n v="0.52500000000000002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s v="2025-09-19"/>
    <x v="0"/>
    <x v="2"/>
    <n v="-6.0000000000000001E-3"/>
    <n v="-1.2E-2"/>
    <n v="-1.7999999999999999E-2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s v="2025-09-19"/>
    <x v="0"/>
    <x v="2"/>
    <n v="7.8000000000000014E-2"/>
    <n v="0.15600000000000003"/>
    <n v="0.23399999999999999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s v="2025-09-19"/>
    <x v="0"/>
    <x v="2"/>
    <n v="0.26100000000000001"/>
    <n v="0.52200000000000002"/>
    <n v="0.78299999999999992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s v="2025-09-19"/>
    <x v="0"/>
    <x v="2"/>
    <n v="0.24100000000000002"/>
    <n v="0.48200000000000004"/>
    <n v="0.72299999999999998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s v="2025-09-19"/>
    <x v="0"/>
    <x v="2"/>
    <n v="7.9000000000000015E-2"/>
    <n v="0.15800000000000003"/>
    <n v="0.23699999999999999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s v="2025-09-19"/>
    <x v="0"/>
    <x v="2"/>
    <n v="0.36499999999999999"/>
    <n v="0.73"/>
    <n v="1.09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s v="2025-09-19"/>
    <x v="0"/>
    <x v="2"/>
    <n v="0.36499999999999999"/>
    <n v="0.73"/>
    <n v="1.09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s v="2025-09-19"/>
    <x v="0"/>
    <x v="2"/>
    <n v="0.15400000000000003"/>
    <n v="0.30800000000000005"/>
    <n v="0.46199999999999997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s v="2025-09-19"/>
    <x v="0"/>
    <x v="2"/>
    <n v="0.15400000000000003"/>
    <n v="0.30800000000000005"/>
    <n v="0.46199999999999997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s v="2025-09-19"/>
    <x v="0"/>
    <x v="2"/>
    <n v="0.16800000000000001"/>
    <n v="0.33600000000000002"/>
    <n v="0.504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s v="2025-09-19"/>
    <x v="0"/>
    <x v="2"/>
    <n v="0.10100000000000001"/>
    <n v="0.20200000000000001"/>
    <n v="0.30299999999999999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s v="2025-09-19"/>
    <x v="0"/>
    <x v="2"/>
    <n v="0.10400000000000001"/>
    <n v="0.20800000000000002"/>
    <n v="0.312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s v="2025-09-19"/>
    <x v="0"/>
    <x v="2"/>
    <n v="0.1"/>
    <n v="0.2"/>
    <n v="0.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s v="2025-09-19"/>
    <x v="0"/>
    <x v="2"/>
    <n v="-0.30000000000000004"/>
    <n v="-0.60000000000000009"/>
    <n v="-0.89999999999999991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s v="2025-09-19"/>
    <x v="0"/>
    <x v="2"/>
    <n v="-0.28900000000000003"/>
    <n v="-0.57800000000000007"/>
    <n v="-0.86699999999999999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s v="2025-09-19"/>
    <x v="0"/>
    <x v="2"/>
    <n v="-0.28900000000000003"/>
    <n v="-0.57800000000000007"/>
    <n v="-0.86699999999999999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s v="2025-09-19"/>
    <x v="0"/>
    <x v="2"/>
    <n v="-0.28900000000000003"/>
    <n v="-0.57800000000000007"/>
    <n v="-0.86699999999999999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s v="2025-09-19"/>
    <x v="0"/>
    <x v="2"/>
    <n v="-0.30099999999999999"/>
    <n v="-0.60199999999999998"/>
    <n v="-0.90299999999999991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s v="2025-09-19"/>
    <x v="0"/>
    <x v="2"/>
    <n v="-0.32400000000000007"/>
    <n v="-0.64800000000000013"/>
    <n v="-0.97199999999999998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s v="2025-09-19"/>
    <x v="0"/>
    <x v="2"/>
    <n v="-0.31800000000000006"/>
    <n v="-0.63600000000000012"/>
    <n v="-0.95399999999999996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s v="2025-09-19"/>
    <x v="0"/>
    <x v="2"/>
    <n v="-0.26800000000000002"/>
    <n v="-0.53600000000000003"/>
    <n v="-0.80400000000000005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s v="2025-09-19"/>
    <x v="0"/>
    <x v="2"/>
    <n v="-1.3000000000000001E-2"/>
    <n v="-2.6000000000000002E-2"/>
    <n v="-3.9E-2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s v="2025-09-19"/>
    <x v="0"/>
    <x v="2"/>
    <n v="-1.6E-2"/>
    <n v="-3.2000000000000001E-2"/>
    <n v="-4.8000000000000001E-2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s v="2025-09-19"/>
    <x v="0"/>
    <x v="2"/>
    <n v="-4.1000000000000002E-2"/>
    <n v="-8.2000000000000003E-2"/>
    <n v="-0.12299999999999998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s v="2025-09-19"/>
    <x v="0"/>
    <x v="2"/>
    <n v="-0.30099999999999999"/>
    <n v="-0.60199999999999998"/>
    <n v="-0.90299999999999991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s v="2025-09-19"/>
    <x v="0"/>
    <x v="2"/>
    <n v="-0.30099999999999999"/>
    <n v="-0.60199999999999998"/>
    <n v="-0.90299999999999991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s v="2025-09-19"/>
    <x v="0"/>
    <x v="2"/>
    <n v="-0.29900000000000004"/>
    <n v="-0.59800000000000009"/>
    <n v="-0.89700000000000002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s v="2025-09-19"/>
    <x v="1"/>
    <x v="2"/>
    <n v="-0.31000000000000005"/>
    <n v="-0.62000000000000011"/>
    <n v="-0.92999999999999994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s v="2025-09-19"/>
    <x v="1"/>
    <x v="2"/>
    <n v="-0.31000000000000005"/>
    <n v="-0.62000000000000011"/>
    <n v="-0.92999999999999994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s v="2025-09-19"/>
    <x v="1"/>
    <x v="2"/>
    <n v="-0.27700000000000002"/>
    <n v="-0.55400000000000005"/>
    <n v="-0.83099999999999996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s v="2025-09-19"/>
    <x v="1"/>
    <x v="2"/>
    <n v="-0.28599999999999998"/>
    <n v="-0.57199999999999995"/>
    <n v="-0.85799999999999998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s v="2025-09-19"/>
    <x v="1"/>
    <x v="2"/>
    <n v="-0.30400000000000005"/>
    <n v="-0.6080000000000001"/>
    <n v="-0.91199999999999992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s v="2025-09-19"/>
    <x v="1"/>
    <x v="2"/>
    <n v="-0.30200000000000005"/>
    <n v="-0.60400000000000009"/>
    <n v="-0.90599999999999992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s v="2025-09-19"/>
    <x v="1"/>
    <x v="2"/>
    <n v="-0.30400000000000005"/>
    <n v="-0.6080000000000001"/>
    <n v="-0.91199999999999992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s v="2025-09-19"/>
    <x v="1"/>
    <x v="2"/>
    <n v="-0.30099999999999999"/>
    <n v="-0.60199999999999998"/>
    <n v="-0.90299999999999991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s v="2025-09-19"/>
    <x v="1"/>
    <x v="2"/>
    <n v="-0.31600000000000006"/>
    <n v="-0.63200000000000012"/>
    <n v="-0.94799999999999995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s v="2025-09-19"/>
    <x v="1"/>
    <x v="2"/>
    <n v="-0.315"/>
    <n v="-0.63"/>
    <n v="-0.94499999999999995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s v="2025-09-19"/>
    <x v="1"/>
    <x v="2"/>
    <n v="-0.315"/>
    <n v="-0.63"/>
    <n v="-0.94499999999999995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s v="2025-09-19"/>
    <x v="1"/>
    <x v="2"/>
    <n v="-0.30400000000000005"/>
    <n v="-0.6080000000000001"/>
    <n v="-0.91199999999999992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s v="2025-09-19"/>
    <x v="1"/>
    <x v="2"/>
    <n v="-0.30400000000000005"/>
    <n v="-0.6080000000000001"/>
    <n v="-0.91199999999999992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s v="2025-09-19"/>
    <x v="1"/>
    <x v="2"/>
    <n v="-0.253"/>
    <n v="-0.50600000000000001"/>
    <n v="-0.7589999999999999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s v="2025-09-19"/>
    <x v="1"/>
    <x v="2"/>
    <n v="-0.315"/>
    <n v="-0.63"/>
    <n v="-0.94499999999999995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s v="2025-09-19"/>
    <x v="1"/>
    <x v="2"/>
    <n v="-0.30299999999999999"/>
    <n v="-0.60599999999999998"/>
    <n v="-0.90899999999999992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s v="2025-09-19"/>
    <x v="1"/>
    <x v="2"/>
    <n v="-0.30200000000000005"/>
    <n v="-0.60400000000000009"/>
    <n v="-0.90599999999999992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s v="2025-09-19"/>
    <x v="1"/>
    <x v="2"/>
    <n v="0.27100000000000002"/>
    <n v="0.54200000000000004"/>
    <n v="0.81299999999999994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s v="2025-09-19"/>
    <x v="1"/>
    <x v="2"/>
    <n v="0.16200000000000003"/>
    <n v="0.32400000000000007"/>
    <n v="0.48599999999999999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s v="2025-09-19"/>
    <x v="1"/>
    <x v="2"/>
    <n v="0.14599999999999999"/>
    <n v="0.29199999999999998"/>
    <n v="0.438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s v="2025-09-19"/>
    <x v="1"/>
    <x v="2"/>
    <n v="0.33900000000000002"/>
    <n v="0.67800000000000005"/>
    <n v="1.016999999999999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s v="2025-09-19"/>
    <x v="1"/>
    <x v="2"/>
    <n v="7.5000000000000011E-2"/>
    <n v="0.15000000000000002"/>
    <n v="0.22499999999999998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s v="2025-09-19"/>
    <x v="1"/>
    <x v="2"/>
    <n v="6.8000000000000005E-2"/>
    <n v="0.13600000000000001"/>
    <n v="0.20400000000000001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s v="2025-09-19"/>
    <x v="1"/>
    <x v="2"/>
    <n v="-3.6999999999999998E-2"/>
    <n v="-7.3999999999999996E-2"/>
    <n v="-0.111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s v="2025-09-19"/>
    <x v="1"/>
    <x v="2"/>
    <n v="0.13999999999999999"/>
    <n v="0.27999999999999997"/>
    <n v="0.42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s v="2025-09-19"/>
    <x v="1"/>
    <x v="2"/>
    <n v="-3.4999999999999996E-2"/>
    <n v="-6.9999999999999993E-2"/>
    <n v="-0.105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s v="2025-09-19"/>
    <x v="1"/>
    <x v="2"/>
    <n v="0.36899999999999999"/>
    <n v="0.73799999999999999"/>
    <n v="1.107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s v="2025-09-19"/>
    <x v="1"/>
    <x v="2"/>
    <n v="-3.5999999999999997E-2"/>
    <n v="-7.1999999999999995E-2"/>
    <n v="-0.108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s v="2025-09-19"/>
    <x v="1"/>
    <x v="2"/>
    <n v="-3.2000000000000001E-2"/>
    <n v="-6.4000000000000001E-2"/>
    <n v="-9.6000000000000002E-2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s v="2025-09-19"/>
    <x v="1"/>
    <x v="2"/>
    <n v="-2.8999999999999998E-2"/>
    <n v="-5.7999999999999996E-2"/>
    <n v="-8.6999999999999994E-2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s v="2025-09-19"/>
    <x v="1"/>
    <x v="2"/>
    <n v="0.14799999999999999"/>
    <n v="0.29599999999999999"/>
    <n v="0.44400000000000001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s v="2025-09-19"/>
    <x v="1"/>
    <x v="2"/>
    <n v="5.1000000000000004E-2"/>
    <n v="0.10200000000000001"/>
    <n v="0.15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s v="2025-09-19"/>
    <x v="1"/>
    <x v="2"/>
    <n v="5.1000000000000004E-2"/>
    <n v="0.10200000000000001"/>
    <n v="0.15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s v="2025-09-19"/>
    <x v="1"/>
    <x v="2"/>
    <n v="4.0000000000000008E-2"/>
    <n v="8.0000000000000016E-2"/>
    <n v="0.12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s v="2025-09-19"/>
    <x v="1"/>
    <x v="2"/>
    <n v="0.15300000000000002"/>
    <n v="0.30600000000000005"/>
    <n v="0.45899999999999996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s v="2025-09-19"/>
    <x v="1"/>
    <x v="2"/>
    <n v="0.34800000000000003"/>
    <n v="0.69600000000000006"/>
    <n v="1.044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s v="2025-09-19"/>
    <x v="1"/>
    <x v="2"/>
    <n v="0.26100000000000001"/>
    <n v="0.52200000000000002"/>
    <n v="0.78299999999999992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s v="2025-09-19"/>
    <x v="1"/>
    <x v="2"/>
    <n v="6.6000000000000003E-2"/>
    <n v="0.13200000000000001"/>
    <n v="0.19800000000000001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s v="2025-09-19"/>
    <x v="1"/>
    <x v="2"/>
    <n v="6.8000000000000005E-2"/>
    <n v="0.13600000000000001"/>
    <n v="0.20400000000000001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s v="2025-09-19"/>
    <x v="1"/>
    <x v="2"/>
    <n v="0.06"/>
    <n v="0.12"/>
    <n v="0.18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s v="2025-09-19"/>
    <x v="1"/>
    <x v="2"/>
    <n v="4.7E-2"/>
    <n v="9.4E-2"/>
    <n v="0.14099999999999999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s v="2025-09-19"/>
    <x v="1"/>
    <x v="2"/>
    <n v="0.16200000000000003"/>
    <n v="0.32400000000000007"/>
    <n v="0.48599999999999999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s v="2025-09-19"/>
    <x v="1"/>
    <x v="2"/>
    <n v="0.16400000000000001"/>
    <n v="0.32800000000000001"/>
    <n v="0.49199999999999994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s v="2025-09-19"/>
    <x v="1"/>
    <x v="2"/>
    <n v="0.16200000000000003"/>
    <n v="0.32400000000000007"/>
    <n v="0.48599999999999999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s v="2025-09-19"/>
    <x v="1"/>
    <x v="2"/>
    <n v="5.5000000000000007E-2"/>
    <n v="0.11000000000000001"/>
    <n v="0.16500000000000001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s v="2025-09-19"/>
    <x v="1"/>
    <x v="2"/>
    <n v="0.193"/>
    <n v="0.38600000000000001"/>
    <n v="0.57899999999999996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s v="2025-09-19"/>
    <x v="1"/>
    <x v="2"/>
    <n v="0.18400000000000002"/>
    <n v="0.36800000000000005"/>
    <n v="0.55200000000000005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s v="2025-09-19"/>
    <x v="1"/>
    <x v="2"/>
    <n v="0.16700000000000001"/>
    <n v="0.33400000000000002"/>
    <n v="0.501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s v="2025-09-19"/>
    <x v="1"/>
    <x v="2"/>
    <n v="0.16700000000000001"/>
    <n v="0.33400000000000002"/>
    <n v="0.501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s v="2025-09-19"/>
    <x v="1"/>
    <x v="2"/>
    <n v="0.17100000000000001"/>
    <n v="0.34200000000000003"/>
    <n v="0.51300000000000001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s v="2025-09-19"/>
    <x v="1"/>
    <x v="2"/>
    <n v="0.307"/>
    <n v="0.61399999999999999"/>
    <n v="0.92099999999999993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s v="2025-09-19"/>
    <x v="1"/>
    <x v="2"/>
    <n v="0.307"/>
    <n v="0.61399999999999999"/>
    <n v="0.92099999999999993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s v="2025-09-19"/>
    <x v="1"/>
    <x v="2"/>
    <n v="0.35499999999999998"/>
    <n v="0.71"/>
    <n v="1.0649999999999999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s v="2025-09-19"/>
    <x v="1"/>
    <x v="2"/>
    <n v="0.35600000000000004"/>
    <n v="0.71200000000000008"/>
    <n v="1.0680000000000001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s v="2025-09-19"/>
    <x v="1"/>
    <x v="2"/>
    <n v="-0.29300000000000004"/>
    <n v="-0.58600000000000008"/>
    <n v="-0.879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s v="2025-09-19"/>
    <x v="1"/>
    <x v="2"/>
    <n v="-0.13999999999999999"/>
    <n v="-0.27999999999999997"/>
    <n v="-0.42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s v="2025-09-19"/>
    <x v="1"/>
    <x v="2"/>
    <n v="0.31900000000000001"/>
    <n v="0.63800000000000001"/>
    <n v="0.95699999999999996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s v="2025-09-19"/>
    <x v="1"/>
    <x v="2"/>
    <n v="0.15800000000000003"/>
    <n v="0.31600000000000006"/>
    <n v="0.47399999999999998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s v="2025-09-19"/>
    <x v="1"/>
    <x v="2"/>
    <n v="-0.24900000000000003"/>
    <n v="-0.49800000000000005"/>
    <n v="-0.747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s v="2025-09-19"/>
    <x v="1"/>
    <x v="2"/>
    <n v="0.38700000000000001"/>
    <n v="0.77400000000000002"/>
    <n v="1.161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s v="2025-09-19"/>
    <x v="1"/>
    <x v="2"/>
    <n v="0.16500000000000001"/>
    <n v="0.33"/>
    <n v="0.49499999999999994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s v="2025-09-19"/>
    <x v="1"/>
    <x v="2"/>
    <n v="0.34700000000000003"/>
    <n v="0.69400000000000006"/>
    <n v="1.0409999999999999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s v="2025-09-19"/>
    <x v="1"/>
    <x v="2"/>
    <n v="0.30499999999999999"/>
    <n v="0.61"/>
    <n v="0.91499999999999992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s v="2025-09-19"/>
    <x v="1"/>
    <x v="2"/>
    <n v="0.30499999999999999"/>
    <n v="0.61"/>
    <n v="0.91499999999999992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s v="2025-09-19"/>
    <x v="1"/>
    <x v="2"/>
    <n v="0.36099999999999999"/>
    <n v="0.72199999999999998"/>
    <n v="1.083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s v="2025-09-19"/>
    <x v="1"/>
    <x v="2"/>
    <n v="0.30499999999999999"/>
    <n v="0.61"/>
    <n v="0.91499999999999992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s v="2025-09-19"/>
    <x v="1"/>
    <x v="2"/>
    <n v="0.35499999999999998"/>
    <n v="0.71"/>
    <n v="1.0649999999999999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s v="2025-09-19"/>
    <x v="1"/>
    <x v="2"/>
    <n v="0.30400000000000005"/>
    <n v="0.6080000000000001"/>
    <n v="0.91199999999999992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s v="2025-09-19"/>
    <x v="1"/>
    <x v="2"/>
    <n v="0.311"/>
    <n v="0.622"/>
    <n v="0.93299999999999994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s v="2025-09-19"/>
    <x v="1"/>
    <x v="2"/>
    <n v="0.31400000000000006"/>
    <n v="0.62800000000000011"/>
    <n v="0.94199999999999995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s v="2025-09-19"/>
    <x v="1"/>
    <x v="2"/>
    <n v="-0.30800000000000005"/>
    <n v="-0.6160000000000001"/>
    <n v="-0.9239999999999999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s v="2025-09-19"/>
    <x v="1"/>
    <x v="2"/>
    <n v="-0.29700000000000004"/>
    <n v="-0.59400000000000008"/>
    <n v="-0.89100000000000001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s v="2025-09-19"/>
    <x v="1"/>
    <x v="2"/>
    <n v="-0.29599999999999999"/>
    <n v="-0.59199999999999997"/>
    <n v="-0.88800000000000001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s v="2025-09-19"/>
    <x v="1"/>
    <x v="2"/>
    <n v="-0.29500000000000004"/>
    <n v="-0.59000000000000008"/>
    <n v="-0.88500000000000001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s v="2025-09-19"/>
    <x v="2"/>
    <x v="2"/>
    <n v="-0.15300000000000002"/>
    <n v="-0.30600000000000005"/>
    <n v="-0.45899999999999996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s v="2025-09-19"/>
    <x v="2"/>
    <x v="2"/>
    <n v="-0.25"/>
    <n v="-0.5"/>
    <n v="-0.75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s v="2025-09-19"/>
    <x v="2"/>
    <x v="2"/>
    <n v="-0.32600000000000001"/>
    <n v="-0.65200000000000002"/>
    <n v="-0.97799999999999987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s v="2025-09-19"/>
    <x v="2"/>
    <x v="2"/>
    <n v="-0.33"/>
    <n v="-0.66"/>
    <n v="-0.98999999999999988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s v="2025-09-19"/>
    <x v="2"/>
    <x v="2"/>
    <n v="-0.31600000000000006"/>
    <n v="-0.63200000000000012"/>
    <n v="-0.94799999999999995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s v="2025-09-19"/>
    <x v="2"/>
    <x v="2"/>
    <n v="-0.31600000000000006"/>
    <n v="-0.63200000000000012"/>
    <n v="-0.94799999999999995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s v="2025-09-19"/>
    <x v="2"/>
    <x v="2"/>
    <n v="-0.31900000000000001"/>
    <n v="-0.63800000000000001"/>
    <n v="-0.95699999999999996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s v="2025-09-19"/>
    <x v="2"/>
    <x v="2"/>
    <n v="-0.30400000000000005"/>
    <n v="-0.6080000000000001"/>
    <n v="-0.91199999999999992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s v="2025-09-19"/>
    <x v="2"/>
    <x v="2"/>
    <n v="-0.30200000000000005"/>
    <n v="-0.60400000000000009"/>
    <n v="-0.90599999999999992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s v="2025-09-19"/>
    <x v="2"/>
    <x v="2"/>
    <n v="-0.15000000000000002"/>
    <n v="-0.30000000000000004"/>
    <n v="-0.44999999999999996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s v="2025-09-19"/>
    <x v="2"/>
    <x v="2"/>
    <n v="0.35499999999999998"/>
    <n v="0.71"/>
    <n v="1.0649999999999999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s v="2025-09-19"/>
    <x v="2"/>
    <x v="2"/>
    <n v="0.253"/>
    <n v="0.50600000000000001"/>
    <n v="0.7589999999999999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s v="2025-09-19"/>
    <x v="2"/>
    <x v="2"/>
    <n v="0.23799999999999999"/>
    <n v="0.47599999999999998"/>
    <n v="0.71399999999999997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s v="2025-09-19"/>
    <x v="2"/>
    <x v="2"/>
    <n v="-0.30600000000000005"/>
    <n v="-0.6120000000000001"/>
    <n v="-0.9179999999999999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s v="2025-09-19"/>
    <x v="2"/>
    <x v="2"/>
    <n v="-0.29799999999999999"/>
    <n v="-0.59599999999999997"/>
    <n v="-0.89400000000000002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s v="2025-09-19"/>
    <x v="2"/>
    <x v="2"/>
    <n v="-0.29700000000000004"/>
    <n v="-0.59400000000000008"/>
    <n v="-0.89100000000000001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s v="2025-09-19"/>
    <x v="2"/>
    <x v="2"/>
    <n v="-0.30499999999999999"/>
    <n v="-0.61"/>
    <n v="-0.91499999999999992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s v="2025-09-19"/>
    <x v="2"/>
    <x v="2"/>
    <n v="-0.25"/>
    <n v="-0.5"/>
    <n v="-0.75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s v="2025-09-19"/>
    <x v="2"/>
    <x v="2"/>
    <n v="0.15500000000000003"/>
    <n v="0.31000000000000005"/>
    <n v="0.46499999999999997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s v="2025-09-19"/>
    <x v="2"/>
    <x v="2"/>
    <n v="0.16900000000000001"/>
    <n v="0.33800000000000002"/>
    <n v="0.50700000000000001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s v="2025-09-19"/>
    <x v="2"/>
    <x v="2"/>
    <n v="-0.29199999999999998"/>
    <n v="-0.58399999999999996"/>
    <n v="-0.876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s v="2025-09-19"/>
    <x v="2"/>
    <x v="2"/>
    <n v="-0.28399999999999997"/>
    <n v="-0.56799999999999995"/>
    <n v="-0.85199999999999998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s v="2025-09-19"/>
    <x v="2"/>
    <x v="2"/>
    <n v="0.17600000000000002"/>
    <n v="0.35200000000000004"/>
    <n v="0.52800000000000002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s v="2025-09-19"/>
    <x v="2"/>
    <x v="2"/>
    <n v="-0.30600000000000005"/>
    <n v="-0.6120000000000001"/>
    <n v="-0.9179999999999999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s v="2025-09-19"/>
    <x v="2"/>
    <x v="2"/>
    <n v="-0.31000000000000005"/>
    <n v="-0.62000000000000011"/>
    <n v="-0.92999999999999994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s v="2025-09-19"/>
    <x v="2"/>
    <x v="2"/>
    <n v="-0.15000000000000002"/>
    <n v="-0.30000000000000004"/>
    <n v="-0.44999999999999996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s v="2025-09-19"/>
    <x v="2"/>
    <x v="2"/>
    <n v="0.35000000000000003"/>
    <n v="0.70000000000000007"/>
    <n v="1.0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s v="2025-09-19"/>
    <x v="2"/>
    <x v="2"/>
    <n v="0.35099999999999998"/>
    <n v="0.70199999999999996"/>
    <n v="1.0529999999999999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s v="2025-09-19"/>
    <x v="2"/>
    <x v="2"/>
    <n v="5.5000000000000007E-2"/>
    <n v="0.11000000000000001"/>
    <n v="0.16500000000000001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s v="2025-09-19"/>
    <x v="2"/>
    <x v="2"/>
    <n v="0.34100000000000003"/>
    <n v="0.68200000000000005"/>
    <n v="1.0229999999999999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s v="2025-09-19"/>
    <x v="2"/>
    <x v="2"/>
    <n v="0.36600000000000005"/>
    <n v="0.7320000000000001"/>
    <n v="1.0980000000000001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s v="2025-09-19"/>
    <x v="2"/>
    <x v="2"/>
    <n v="5.1000000000000004E-2"/>
    <n v="0.10200000000000001"/>
    <n v="0.15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s v="2025-09-19"/>
    <x v="2"/>
    <x v="2"/>
    <n v="0.27100000000000002"/>
    <n v="0.54200000000000004"/>
    <n v="0.81299999999999994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s v="2025-09-19"/>
    <x v="2"/>
    <x v="2"/>
    <n v="0.27100000000000002"/>
    <n v="0.54200000000000004"/>
    <n v="0.81299999999999994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s v="2025-09-19"/>
    <x v="2"/>
    <x v="2"/>
    <n v="4.3000000000000003E-2"/>
    <n v="8.6000000000000007E-2"/>
    <n v="0.129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s v="2025-09-19"/>
    <x v="2"/>
    <x v="2"/>
    <n v="0.17300000000000001"/>
    <n v="0.34600000000000003"/>
    <n v="0.51900000000000002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s v="2025-09-19"/>
    <x v="2"/>
    <x v="2"/>
    <n v="0.34700000000000003"/>
    <n v="0.69400000000000006"/>
    <n v="1.0409999999999999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s v="2025-09-19"/>
    <x v="2"/>
    <x v="2"/>
    <n v="4.2000000000000003E-2"/>
    <n v="8.4000000000000005E-2"/>
    <n v="0.126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s v="2025-09-19"/>
    <x v="2"/>
    <x v="2"/>
    <n v="-0.14899999999999999"/>
    <n v="-0.29799999999999999"/>
    <n v="-0.44700000000000001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s v="2025-09-19"/>
    <x v="2"/>
    <x v="2"/>
    <n v="0.17200000000000001"/>
    <n v="0.34400000000000003"/>
    <n v="0.51600000000000001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s v="2025-09-19"/>
    <x v="2"/>
    <x v="2"/>
    <n v="4.1000000000000002E-2"/>
    <n v="8.2000000000000003E-2"/>
    <n v="0.12299999999999998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s v="2025-09-19"/>
    <x v="2"/>
    <x v="2"/>
    <n v="0.35800000000000004"/>
    <n v="0.71600000000000008"/>
    <n v="1.0740000000000001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s v="2025-09-19"/>
    <x v="2"/>
    <x v="2"/>
    <n v="0.35200000000000004"/>
    <n v="0.70400000000000007"/>
    <n v="1.056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s v="2025-09-19"/>
    <x v="2"/>
    <x v="2"/>
    <n v="0.16500000000000001"/>
    <n v="0.33"/>
    <n v="0.49499999999999994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s v="2025-09-19"/>
    <x v="2"/>
    <x v="2"/>
    <n v="0.15100000000000002"/>
    <n v="0.30200000000000005"/>
    <n v="0.45299999999999996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s v="2025-09-19"/>
    <x v="2"/>
    <x v="2"/>
    <n v="0.15200000000000002"/>
    <n v="0.30400000000000005"/>
    <n v="0.45599999999999996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s v="2025-09-19"/>
    <x v="2"/>
    <x v="2"/>
    <n v="0.15400000000000003"/>
    <n v="0.30800000000000005"/>
    <n v="0.46199999999999997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s v="2025-09-19"/>
    <x v="2"/>
    <x v="2"/>
    <n v="0.309"/>
    <n v="0.61799999999999999"/>
    <n v="0.92699999999999994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s v="2025-09-19"/>
    <x v="2"/>
    <x v="2"/>
    <n v="0.37200000000000005"/>
    <n v="0.74400000000000011"/>
    <n v="1.1160000000000001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s v="2025-09-19"/>
    <x v="2"/>
    <x v="2"/>
    <n v="0.309"/>
    <n v="0.61799999999999999"/>
    <n v="0.92699999999999994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s v="2025-09-19"/>
    <x v="2"/>
    <x v="2"/>
    <n v="0.36200000000000004"/>
    <n v="0.72400000000000009"/>
    <n v="1.0860000000000001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s v="2025-09-19"/>
    <x v="2"/>
    <x v="2"/>
    <n v="0.19900000000000001"/>
    <n v="0.39800000000000002"/>
    <n v="0.59699999999999998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s v="2025-09-19"/>
    <x v="2"/>
    <x v="2"/>
    <n v="9.7000000000000003E-2"/>
    <n v="0.19400000000000001"/>
    <n v="0.29099999999999998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s v="2025-09-19"/>
    <x v="2"/>
    <x v="2"/>
    <n v="0.1"/>
    <n v="0.2"/>
    <n v="0.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s v="2025-09-19"/>
    <x v="2"/>
    <x v="2"/>
    <n v="-0.31400000000000006"/>
    <n v="-0.62800000000000011"/>
    <n v="-0.94199999999999995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s v="2025-09-19"/>
    <x v="2"/>
    <x v="2"/>
    <n v="-0.309"/>
    <n v="-0.61799999999999999"/>
    <n v="-0.92699999999999994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s v="2025-09-19"/>
    <x v="2"/>
    <x v="2"/>
    <n v="0.11100000000000002"/>
    <n v="0.22200000000000003"/>
    <n v="0.33300000000000002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s v="2025-09-19"/>
    <x v="2"/>
    <x v="2"/>
    <n v="0.10800000000000001"/>
    <n v="0.21600000000000003"/>
    <n v="0.32400000000000001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s v="2025-09-19"/>
    <x v="2"/>
    <x v="2"/>
    <n v="9.1000000000000011E-2"/>
    <n v="0.18200000000000002"/>
    <n v="0.27300000000000002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s v="2025-09-19"/>
    <x v="2"/>
    <x v="2"/>
    <n v="9.1000000000000011E-2"/>
    <n v="0.18200000000000002"/>
    <n v="0.27300000000000002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s v="2025-09-19"/>
    <x v="2"/>
    <x v="2"/>
    <n v="0.15800000000000003"/>
    <n v="0.31600000000000006"/>
    <n v="0.47399999999999998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s v="2025-09-19"/>
    <x v="2"/>
    <x v="2"/>
    <n v="9.2000000000000012E-2"/>
    <n v="0.18400000000000002"/>
    <n v="0.27600000000000002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s v="2025-09-19"/>
    <x v="3"/>
    <x v="2"/>
    <n v="0.35600000000000004"/>
    <n v="0.71200000000000008"/>
    <n v="1.0680000000000001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s v="2025-09-19"/>
    <x v="3"/>
    <x v="2"/>
    <n v="0.14899999999999999"/>
    <n v="0.29799999999999999"/>
    <n v="0.44700000000000001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s v="2025-09-19"/>
    <x v="3"/>
    <x v="2"/>
    <n v="0.14899999999999999"/>
    <n v="0.29799999999999999"/>
    <n v="0.44700000000000001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s v="2025-09-19"/>
    <x v="3"/>
    <x v="2"/>
    <n v="-0.30200000000000005"/>
    <n v="-0.60400000000000009"/>
    <n v="-0.90599999999999992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s v="2025-09-19"/>
    <x v="3"/>
    <x v="2"/>
    <n v="0.35600000000000004"/>
    <n v="0.71200000000000008"/>
    <n v="1.0680000000000001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s v="2025-09-19"/>
    <x v="3"/>
    <x v="2"/>
    <n v="0.30299999999999999"/>
    <n v="0.60599999999999998"/>
    <n v="0.90899999999999992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s v="2025-09-19"/>
    <x v="3"/>
    <x v="2"/>
    <n v="0.35899999999999999"/>
    <n v="0.71799999999999997"/>
    <n v="1.077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s v="2025-09-19"/>
    <x v="3"/>
    <x v="2"/>
    <n v="0.15600000000000003"/>
    <n v="0.31200000000000006"/>
    <n v="0.46799999999999997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s v="2025-09-19"/>
    <x v="3"/>
    <x v="2"/>
    <n v="0.35499999999999998"/>
    <n v="0.71"/>
    <n v="1.0649999999999999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s v="2025-09-19"/>
    <x v="3"/>
    <x v="2"/>
    <n v="0.30000000000000004"/>
    <n v="0.60000000000000009"/>
    <n v="0.89999999999999991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s v="2025-09-19"/>
    <x v="3"/>
    <x v="2"/>
    <n v="0.25700000000000001"/>
    <n v="0.51400000000000001"/>
    <n v="0.77099999999999991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s v="2025-09-19"/>
    <x v="3"/>
    <x v="2"/>
    <n v="0.35499999999999998"/>
    <n v="0.71"/>
    <n v="1.0649999999999999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s v="2025-09-19"/>
    <x v="3"/>
    <x v="2"/>
    <n v="0.29599999999999999"/>
    <n v="0.59199999999999997"/>
    <n v="0.88800000000000001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s v="2025-09-19"/>
    <x v="3"/>
    <x v="2"/>
    <n v="0.24900000000000003"/>
    <n v="0.49800000000000005"/>
    <n v="0.747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s v="2025-09-19"/>
    <x v="3"/>
    <x v="2"/>
    <n v="-0.30400000000000005"/>
    <n v="-0.6080000000000001"/>
    <n v="-0.91199999999999992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s v="2025-09-19"/>
    <x v="3"/>
    <x v="2"/>
    <n v="-0.30299999999999999"/>
    <n v="-0.60599999999999998"/>
    <n v="-0.90899999999999992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s v="2025-09-19"/>
    <x v="3"/>
    <x v="2"/>
    <n v="-0.30200000000000005"/>
    <n v="-0.60400000000000009"/>
    <n v="-0.90599999999999992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s v="2025-09-19"/>
    <x v="3"/>
    <x v="2"/>
    <n v="-0.29900000000000004"/>
    <n v="-0.59800000000000009"/>
    <n v="-0.89700000000000002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s v="2025-09-19"/>
    <x v="3"/>
    <x v="2"/>
    <n v="-0.15300000000000002"/>
    <n v="-0.30600000000000005"/>
    <n v="-0.45899999999999996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s v="2025-09-19"/>
    <x v="3"/>
    <x v="2"/>
    <n v="-0.30200000000000005"/>
    <n v="-0.60400000000000009"/>
    <n v="-0.90599999999999992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s v="2025-09-19"/>
    <x v="3"/>
    <x v="2"/>
    <n v="-0.30099999999999999"/>
    <n v="-0.60199999999999998"/>
    <n v="-0.90299999999999991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s v="2025-09-19"/>
    <x v="3"/>
    <x v="2"/>
    <n v="-0.30299999999999999"/>
    <n v="-0.60599999999999998"/>
    <n v="-0.90899999999999992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s v="2025-09-19"/>
    <x v="3"/>
    <x v="2"/>
    <n v="-0.30600000000000005"/>
    <n v="-0.6120000000000001"/>
    <n v="-0.9179999999999999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s v="2025-09-19"/>
    <x v="3"/>
    <x v="2"/>
    <n v="-0.254"/>
    <n v="-0.50800000000000001"/>
    <n v="-0.76200000000000001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s v="2025-09-19"/>
    <x v="3"/>
    <x v="2"/>
    <n v="-0.30099999999999999"/>
    <n v="-0.60199999999999998"/>
    <n v="-0.90299999999999991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s v="2025-09-19"/>
    <x v="3"/>
    <x v="2"/>
    <n v="-0.32200000000000006"/>
    <n v="-0.64400000000000013"/>
    <n v="-0.96599999999999997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s v="2025-09-19"/>
    <x v="3"/>
    <x v="2"/>
    <n v="-0.313"/>
    <n v="-0.626"/>
    <n v="-0.93899999999999995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s v="2025-09-19"/>
    <x v="3"/>
    <x v="2"/>
    <n v="-0.30299999999999999"/>
    <n v="-0.60599999999999998"/>
    <n v="-0.90899999999999992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s v="2025-09-19"/>
    <x v="3"/>
    <x v="2"/>
    <n v="-0.311"/>
    <n v="-0.622"/>
    <n v="-0.93299999999999994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s v="2025-09-19"/>
    <x v="3"/>
    <x v="2"/>
    <n v="-0.30400000000000005"/>
    <n v="-0.6080000000000001"/>
    <n v="-0.91199999999999992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s v="2025-09-19"/>
    <x v="3"/>
    <x v="2"/>
    <n v="2.7000000000000003E-2"/>
    <n v="5.4000000000000006E-2"/>
    <n v="8.1000000000000003E-2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s v="2025-09-19"/>
    <x v="3"/>
    <x v="2"/>
    <n v="2.8000000000000004E-2"/>
    <n v="5.6000000000000008E-2"/>
    <n v="8.4000000000000005E-2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s v="2025-09-19"/>
    <x v="3"/>
    <x v="2"/>
    <n v="-0.31000000000000005"/>
    <n v="-0.62000000000000011"/>
    <n v="-0.92999999999999994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s v="2025-09-19"/>
    <x v="3"/>
    <x v="2"/>
    <n v="-0.30000000000000004"/>
    <n v="-0.60000000000000009"/>
    <n v="-0.89999999999999991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s v="2025-09-19"/>
    <x v="3"/>
    <x v="2"/>
    <n v="-0.29700000000000004"/>
    <n v="-0.59400000000000008"/>
    <n v="-0.89100000000000001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s v="2025-09-19"/>
    <x v="3"/>
    <x v="2"/>
    <n v="-0.29799999999999999"/>
    <n v="-0.59599999999999997"/>
    <n v="-0.89400000000000002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s v="2025-09-19"/>
    <x v="3"/>
    <x v="2"/>
    <n v="-0.307"/>
    <n v="-0.61399999999999999"/>
    <n v="-0.9209999999999999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s v="2025-09-19"/>
    <x v="3"/>
    <x v="2"/>
    <n v="-0.14499999999999999"/>
    <n v="-0.28999999999999998"/>
    <n v="-0.435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s v="2025-09-19"/>
    <x v="3"/>
    <x v="2"/>
    <n v="-0.29799999999999999"/>
    <n v="-0.59599999999999997"/>
    <n v="-0.89400000000000002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s v="2025-09-19"/>
    <x v="3"/>
    <x v="2"/>
    <n v="-0.29599999999999999"/>
    <n v="-0.59199999999999997"/>
    <n v="-0.88800000000000001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s v="2025-09-19"/>
    <x v="3"/>
    <x v="2"/>
    <n v="-0.24300000000000002"/>
    <n v="-0.48600000000000004"/>
    <n v="-0.72899999999999998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s v="2025-09-19"/>
    <x v="3"/>
    <x v="2"/>
    <n v="0.13100000000000001"/>
    <n v="0.26200000000000001"/>
    <n v="0.39300000000000002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s v="2025-09-20"/>
    <x v="4"/>
    <x v="3"/>
    <n v="-0.30200000000000005"/>
    <n v="-0.60400000000000009"/>
    <n v="-0.90599999999999992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s v="2025-09-20"/>
    <x v="4"/>
    <x v="3"/>
    <n v="8.1000000000000016E-2"/>
    <n v="0.16200000000000003"/>
    <n v="0.24299999999999999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s v="2025-09-20"/>
    <x v="4"/>
    <x v="3"/>
    <n v="-0.30200000000000005"/>
    <n v="-0.60400000000000009"/>
    <n v="-0.90599999999999992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s v="2025-09-20"/>
    <x v="4"/>
    <x v="3"/>
    <n v="4.3000000000000003E-2"/>
    <n v="8.6000000000000007E-2"/>
    <n v="0.129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s v="2025-09-20"/>
    <x v="4"/>
    <x v="3"/>
    <n v="-0.33"/>
    <n v="-0.66"/>
    <n v="-0.98999999999999988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s v="2025-09-20"/>
    <x v="4"/>
    <x v="3"/>
    <n v="-0.32800000000000001"/>
    <n v="-0.65600000000000003"/>
    <n v="-0.98399999999999987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s v="2025-09-20"/>
    <x v="4"/>
    <x v="3"/>
    <n v="-0.31400000000000006"/>
    <n v="-0.62800000000000011"/>
    <n v="-0.94199999999999995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s v="2025-09-20"/>
    <x v="4"/>
    <x v="3"/>
    <n v="-0.31400000000000006"/>
    <n v="-0.62800000000000011"/>
    <n v="-0.94199999999999995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s v="2025-09-20"/>
    <x v="4"/>
    <x v="3"/>
    <n v="-0.15200000000000002"/>
    <n v="-0.30400000000000005"/>
    <n v="-0.45599999999999996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s v="2025-09-20"/>
    <x v="4"/>
    <x v="3"/>
    <n v="-0.31400000000000006"/>
    <n v="-0.62800000000000011"/>
    <n v="-0.94199999999999995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s v="2025-09-20"/>
    <x v="4"/>
    <x v="3"/>
    <n v="-0.31000000000000005"/>
    <n v="-0.62000000000000011"/>
    <n v="-0.92999999999999994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s v="2025-09-20"/>
    <x v="4"/>
    <x v="3"/>
    <n v="-0.32000000000000006"/>
    <n v="-0.64000000000000012"/>
    <n v="-0.96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s v="2025-09-20"/>
    <x v="4"/>
    <x v="3"/>
    <n v="-0.27799999999999997"/>
    <n v="-0.55599999999999994"/>
    <n v="-0.83399999999999996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s v="2025-09-20"/>
    <x v="4"/>
    <x v="3"/>
    <n v="-0.30099999999999999"/>
    <n v="-0.60199999999999998"/>
    <n v="-0.90299999999999991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s v="2025-09-20"/>
    <x v="4"/>
    <x v="3"/>
    <n v="0.13600000000000001"/>
    <n v="0.27200000000000002"/>
    <n v="0.4080000000000000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s v="2025-09-20"/>
    <x v="4"/>
    <x v="3"/>
    <n v="-0.30099999999999999"/>
    <n v="-0.60199999999999998"/>
    <n v="-0.90299999999999991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s v="2025-09-20"/>
    <x v="4"/>
    <x v="3"/>
    <n v="0.16600000000000001"/>
    <n v="0.33200000000000002"/>
    <n v="0.49799999999999994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s v="2025-09-20"/>
    <x v="4"/>
    <x v="3"/>
    <n v="0.15700000000000003"/>
    <n v="0.31400000000000006"/>
    <n v="0.47099999999999997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s v="2025-09-20"/>
    <x v="4"/>
    <x v="3"/>
    <n v="-0.311"/>
    <n v="-0.622"/>
    <n v="-0.93299999999999994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s v="2025-09-20"/>
    <x v="4"/>
    <x v="3"/>
    <n v="0.14699999999999999"/>
    <n v="0.29399999999999998"/>
    <n v="0.441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s v="2025-09-20"/>
    <x v="4"/>
    <x v="3"/>
    <n v="0.14699999999999999"/>
    <n v="0.29399999999999998"/>
    <n v="0.441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s v="2025-09-20"/>
    <x v="4"/>
    <x v="3"/>
    <n v="0.15400000000000003"/>
    <n v="0.30800000000000005"/>
    <n v="0.46199999999999997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s v="2025-09-20"/>
    <x v="4"/>
    <x v="3"/>
    <n v="0.29199999999999998"/>
    <n v="0.58399999999999996"/>
    <n v="0.876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s v="2025-09-20"/>
    <x v="4"/>
    <x v="3"/>
    <n v="0.29100000000000004"/>
    <n v="0.58200000000000007"/>
    <n v="0.873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s v="2025-09-20"/>
    <x v="4"/>
    <x v="3"/>
    <n v="-0.30099999999999999"/>
    <n v="-0.60199999999999998"/>
    <n v="-0.90299999999999991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s v="2025-09-20"/>
    <x v="4"/>
    <x v="3"/>
    <n v="-0.30099999999999999"/>
    <n v="-0.60199999999999998"/>
    <n v="-0.90299999999999991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s v="2025-09-20"/>
    <x v="4"/>
    <x v="3"/>
    <n v="-0.30099999999999999"/>
    <n v="-0.60199999999999998"/>
    <n v="-0.90299999999999991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s v="2025-09-20"/>
    <x v="4"/>
    <x v="3"/>
    <n v="-0.307"/>
    <n v="-0.61399999999999999"/>
    <n v="-0.9209999999999999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s v="2025-09-20"/>
    <x v="4"/>
    <x v="3"/>
    <n v="-0.317"/>
    <n v="-0.63400000000000001"/>
    <n v="-0.95099999999999996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s v="2025-09-20"/>
    <x v="4"/>
    <x v="3"/>
    <n v="-0.31800000000000006"/>
    <n v="-0.63600000000000012"/>
    <n v="-0.95399999999999996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s v="2025-09-20"/>
    <x v="4"/>
    <x v="3"/>
    <n v="-0.16000000000000003"/>
    <n v="-0.32000000000000006"/>
    <n v="-0.48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s v="2025-09-20"/>
    <x v="4"/>
    <x v="3"/>
    <n v="-0.26200000000000001"/>
    <n v="-0.52400000000000002"/>
    <n v="-0.7860000000000000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s v="2025-09-20"/>
    <x v="4"/>
    <x v="3"/>
    <n v="-0.29700000000000004"/>
    <n v="-0.59400000000000008"/>
    <n v="-0.89100000000000001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s v="2025-09-20"/>
    <x v="4"/>
    <x v="3"/>
    <n v="0.11599999999999999"/>
    <n v="0.23199999999999998"/>
    <n v="0.34799999999999998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s v="2025-09-20"/>
    <x v="4"/>
    <x v="3"/>
    <n v="-0.30099999999999999"/>
    <n v="-0.60199999999999998"/>
    <n v="-0.90299999999999991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s v="2025-09-20"/>
    <x v="4"/>
    <x v="3"/>
    <n v="0.15000000000000002"/>
    <n v="0.30000000000000004"/>
    <n v="0.44999999999999996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s v="2025-09-20"/>
    <x v="4"/>
    <x v="3"/>
    <n v="0.11100000000000002"/>
    <n v="0.22200000000000003"/>
    <n v="0.33300000000000002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s v="2025-09-20"/>
    <x v="4"/>
    <x v="3"/>
    <n v="-0.252"/>
    <n v="-0.504"/>
    <n v="-0.75600000000000001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s v="2025-09-20"/>
    <x v="4"/>
    <x v="3"/>
    <n v="-0.29700000000000004"/>
    <n v="-0.59400000000000008"/>
    <n v="-0.89100000000000001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s v="2025-09-20"/>
    <x v="4"/>
    <x v="3"/>
    <n v="-0.248"/>
    <n v="-0.496"/>
    <n v="-0.74399999999999999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s v="2025-09-20"/>
    <x v="4"/>
    <x v="3"/>
    <n v="-0.15100000000000002"/>
    <n v="-0.30200000000000005"/>
    <n v="-0.45299999999999996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s v="2025-09-20"/>
    <x v="4"/>
    <x v="3"/>
    <n v="-0.30099999999999999"/>
    <n v="-0.60199999999999998"/>
    <n v="-0.90299999999999991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s v="2025-09-20"/>
    <x v="5"/>
    <x v="3"/>
    <n v="0.65"/>
    <n v="1.3"/>
    <n v="1.9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s v="2025-09-20"/>
    <x v="5"/>
    <x v="3"/>
    <n v="1.1599999999999999"/>
    <n v="2.3199999999999998"/>
    <n v="3.48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s v="2025-09-20"/>
    <x v="5"/>
    <x v="3"/>
    <n v="0.46399999999999997"/>
    <n v="0.92799999999999994"/>
    <n v="1.3919999999999999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s v="2025-09-20"/>
    <x v="5"/>
    <x v="3"/>
    <n v="0.15000000000000002"/>
    <n v="0.30000000000000004"/>
    <n v="0.44999999999999996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s v="2025-09-20"/>
    <x v="5"/>
    <x v="3"/>
    <n v="0.10700000000000001"/>
    <n v="0.21400000000000002"/>
    <n v="0.32100000000000001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s v="2025-09-20"/>
    <x v="5"/>
    <x v="3"/>
    <n v="7.6000000000000012E-2"/>
    <n v="0.15200000000000002"/>
    <n v="0.22799999999999998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s v="2025-09-20"/>
    <x v="5"/>
    <x v="3"/>
    <n v="6.7000000000000004E-2"/>
    <n v="0.13400000000000001"/>
    <n v="0.20100000000000001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s v="2025-09-20"/>
    <x v="5"/>
    <x v="3"/>
    <n v="6.7000000000000004E-2"/>
    <n v="0.13400000000000001"/>
    <n v="0.20100000000000001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s v="2025-09-20"/>
    <x v="5"/>
    <x v="3"/>
    <n v="0.41399999999999998"/>
    <n v="0.82799999999999996"/>
    <n v="1.2419999999999998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s v="2025-09-20"/>
    <x v="5"/>
    <x v="3"/>
    <n v="0.48700000000000004"/>
    <n v="0.97400000000000009"/>
    <n v="1.4610000000000001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s v="2025-09-20"/>
    <x v="5"/>
    <x v="3"/>
    <n v="0.14699999999999999"/>
    <n v="0.29399999999999998"/>
    <n v="0.441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s v="2025-09-20"/>
    <x v="5"/>
    <x v="3"/>
    <n v="0.15400000000000003"/>
    <n v="0.30800000000000005"/>
    <n v="0.46199999999999997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s v="2025-09-20"/>
    <x v="5"/>
    <x v="3"/>
    <n v="8.1000000000000016E-2"/>
    <n v="0.16200000000000003"/>
    <n v="0.24299999999999999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s v="2025-09-20"/>
    <x v="5"/>
    <x v="3"/>
    <n v="0.36499999999999999"/>
    <n v="0.73"/>
    <n v="1.09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s v="2025-09-20"/>
    <x v="5"/>
    <x v="3"/>
    <n v="0.32800000000000001"/>
    <n v="0.65600000000000003"/>
    <n v="0.98399999999999987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s v="2025-09-20"/>
    <x v="5"/>
    <x v="3"/>
    <n v="0.32800000000000001"/>
    <n v="0.65600000000000003"/>
    <n v="0.98399999999999987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s v="2025-09-20"/>
    <x v="5"/>
    <x v="3"/>
    <n v="0.41900000000000004"/>
    <n v="0.83800000000000008"/>
    <n v="1.2570000000000001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s v="2025-09-20"/>
    <x v="5"/>
    <x v="3"/>
    <n v="0.41500000000000004"/>
    <n v="0.83000000000000007"/>
    <n v="1.2450000000000001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s v="2025-09-20"/>
    <x v="5"/>
    <x v="3"/>
    <n v="0.48399999999999999"/>
    <n v="0.96799999999999997"/>
    <n v="1.452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s v="2025-09-20"/>
    <x v="5"/>
    <x v="3"/>
    <n v="0.35099999999999998"/>
    <n v="0.70199999999999996"/>
    <n v="1.0529999999999999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s v="2025-09-20"/>
    <x v="5"/>
    <x v="3"/>
    <n v="0.15200000000000002"/>
    <n v="0.30400000000000005"/>
    <n v="0.45599999999999996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s v="2025-09-20"/>
    <x v="5"/>
    <x v="3"/>
    <n v="0.36600000000000005"/>
    <n v="0.7320000000000001"/>
    <n v="1.0980000000000001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s v="2025-09-20"/>
    <x v="5"/>
    <x v="3"/>
    <n v="0.40599999999999997"/>
    <n v="0.81199999999999994"/>
    <n v="1.2179999999999997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s v="2025-09-20"/>
    <x v="5"/>
    <x v="3"/>
    <n v="0.18100000000000002"/>
    <n v="0.36200000000000004"/>
    <n v="0.54300000000000004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s v="2025-09-20"/>
    <x v="5"/>
    <x v="3"/>
    <n v="0.18100000000000002"/>
    <n v="0.36200000000000004"/>
    <n v="0.54300000000000004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s v="2025-09-20"/>
    <x v="5"/>
    <x v="3"/>
    <n v="0.24399999999999999"/>
    <n v="0.48799999999999999"/>
    <n v="0.73199999999999998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s v="2025-09-20"/>
    <x v="5"/>
    <x v="3"/>
    <n v="7.1999999999999995E-2"/>
    <n v="0.14399999999999999"/>
    <n v="0.216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s v="2025-09-20"/>
    <x v="5"/>
    <x v="3"/>
    <n v="0.42300000000000004"/>
    <n v="0.84600000000000009"/>
    <n v="1.2690000000000001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s v="2025-09-20"/>
    <x v="5"/>
    <x v="3"/>
    <n v="7.7000000000000013E-2"/>
    <n v="0.15400000000000003"/>
    <n v="0.23099999999999998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s v="2025-09-20"/>
    <x v="5"/>
    <x v="3"/>
    <n v="0.30400000000000005"/>
    <n v="0.6080000000000001"/>
    <n v="0.91199999999999992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s v="2025-09-20"/>
    <x v="5"/>
    <x v="3"/>
    <n v="0.35000000000000003"/>
    <n v="0.70000000000000007"/>
    <n v="1.0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s v="2025-09-20"/>
    <x v="5"/>
    <x v="3"/>
    <n v="0.14699999999999999"/>
    <n v="0.29399999999999998"/>
    <n v="0.441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s v="2025-09-20"/>
    <x v="5"/>
    <x v="3"/>
    <n v="0.14699999999999999"/>
    <n v="0.29399999999999998"/>
    <n v="0.441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s v="2025-09-20"/>
    <x v="5"/>
    <x v="3"/>
    <n v="0.28900000000000003"/>
    <n v="0.57800000000000007"/>
    <n v="0.86699999999999999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s v="2025-09-20"/>
    <x v="5"/>
    <x v="3"/>
    <n v="0.13600000000000001"/>
    <n v="0.27200000000000002"/>
    <n v="0.4080000000000000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s v="2025-09-20"/>
    <x v="5"/>
    <x v="3"/>
    <n v="0.33500000000000002"/>
    <n v="0.67"/>
    <n v="1.0049999999999999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s v="2025-09-20"/>
    <x v="5"/>
    <x v="3"/>
    <n v="7.9000000000000015E-2"/>
    <n v="0.15800000000000003"/>
    <n v="0.23699999999999999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s v="2025-09-20"/>
    <x v="5"/>
    <x v="3"/>
    <n v="7.9000000000000015E-2"/>
    <n v="0.15800000000000003"/>
    <n v="0.23699999999999999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s v="2025-09-20"/>
    <x v="6"/>
    <x v="3"/>
    <n v="0.35400000000000004"/>
    <n v="0.70800000000000007"/>
    <n v="1.0620000000000001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s v="2025-09-20"/>
    <x v="6"/>
    <x v="3"/>
    <n v="0.34800000000000003"/>
    <n v="0.69600000000000006"/>
    <n v="1.044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s v="2025-09-20"/>
    <x v="6"/>
    <x v="3"/>
    <n v="0.34700000000000003"/>
    <n v="0.69400000000000006"/>
    <n v="1.0409999999999999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s v="2025-09-20"/>
    <x v="6"/>
    <x v="3"/>
    <n v="0.15000000000000002"/>
    <n v="0.30000000000000004"/>
    <n v="0.44999999999999996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s v="2025-09-20"/>
    <x v="6"/>
    <x v="3"/>
    <n v="0.15000000000000002"/>
    <n v="0.30000000000000004"/>
    <n v="0.44999999999999996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s v="2025-09-20"/>
    <x v="6"/>
    <x v="3"/>
    <n v="0.15700000000000003"/>
    <n v="0.31400000000000006"/>
    <n v="0.47099999999999997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s v="2025-09-20"/>
    <x v="6"/>
    <x v="3"/>
    <n v="0.193"/>
    <n v="0.38600000000000001"/>
    <n v="0.57899999999999996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s v="2025-09-20"/>
    <x v="6"/>
    <x v="3"/>
    <n v="0.20499999999999999"/>
    <n v="0.41"/>
    <n v="0.61499999999999988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s v="2025-09-20"/>
    <x v="6"/>
    <x v="3"/>
    <n v="0.373"/>
    <n v="0.746"/>
    <n v="1.119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s v="2025-09-20"/>
    <x v="6"/>
    <x v="3"/>
    <n v="0.56799999999999995"/>
    <n v="1.1359999999999999"/>
    <n v="1.704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s v="2025-09-20"/>
    <x v="6"/>
    <x v="3"/>
    <n v="0.11299999999999999"/>
    <n v="0.22599999999999998"/>
    <n v="0.33899999999999997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s v="2025-09-20"/>
    <x v="6"/>
    <x v="3"/>
    <n v="0.12"/>
    <n v="0.24"/>
    <n v="0.36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s v="2025-09-20"/>
    <x v="6"/>
    <x v="3"/>
    <n v="0.12"/>
    <n v="0.24"/>
    <n v="0.36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s v="2025-09-20"/>
    <x v="6"/>
    <x v="3"/>
    <n v="0.505"/>
    <n v="1.01"/>
    <n v="1.5149999999999999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s v="2025-09-20"/>
    <x v="6"/>
    <x v="3"/>
    <n v="0.16100000000000003"/>
    <n v="0.32200000000000006"/>
    <n v="0.48299999999999998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s v="2025-09-20"/>
    <x v="6"/>
    <x v="3"/>
    <n v="-0.13999999999999999"/>
    <n v="-0.27999999999999997"/>
    <n v="-0.42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s v="2025-09-20"/>
    <x v="6"/>
    <x v="3"/>
    <n v="0.16100000000000003"/>
    <n v="0.32200000000000006"/>
    <n v="0.48299999999999998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s v="2025-09-20"/>
    <x v="6"/>
    <x v="3"/>
    <n v="9.5000000000000001E-2"/>
    <n v="0.19"/>
    <n v="0.28499999999999998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s v="2025-09-20"/>
    <x v="6"/>
    <x v="3"/>
    <n v="9.5000000000000001E-2"/>
    <n v="0.19"/>
    <n v="0.28499999999999998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s v="2025-09-20"/>
    <x v="6"/>
    <x v="3"/>
    <n v="9.5000000000000001E-2"/>
    <n v="0.19"/>
    <n v="0.28499999999999998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s v="2025-09-20"/>
    <x v="6"/>
    <x v="3"/>
    <n v="0.20699999999999999"/>
    <n v="0.41399999999999998"/>
    <n v="0.62099999999999989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s v="2025-09-20"/>
    <x v="6"/>
    <x v="3"/>
    <n v="0.23700000000000002"/>
    <n v="0.47400000000000003"/>
    <n v="0.71099999999999997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s v="2025-09-20"/>
    <x v="6"/>
    <x v="3"/>
    <n v="0.20899999999999999"/>
    <n v="0.41799999999999998"/>
    <n v="0.62699999999999989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s v="2025-09-20"/>
    <x v="6"/>
    <x v="3"/>
    <n v="0.22599999999999998"/>
    <n v="0.45199999999999996"/>
    <n v="0.67799999999999994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s v="2025-09-20"/>
    <x v="6"/>
    <x v="3"/>
    <n v="0.36099999999999999"/>
    <n v="0.72199999999999998"/>
    <n v="1.083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s v="2025-09-20"/>
    <x v="6"/>
    <x v="3"/>
    <n v="0.36099999999999999"/>
    <n v="0.72199999999999998"/>
    <n v="1.083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s v="2025-09-20"/>
    <x v="6"/>
    <x v="3"/>
    <n v="0.45400000000000001"/>
    <n v="0.90800000000000003"/>
    <n v="1.3619999999999999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s v="2025-09-20"/>
    <x v="6"/>
    <x v="3"/>
    <n v="-0.15300000000000002"/>
    <n v="-0.30600000000000005"/>
    <n v="-0.45899999999999996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s v="2025-09-20"/>
    <x v="6"/>
    <x v="3"/>
    <n v="5.8999999999999997E-2"/>
    <n v="0.11799999999999999"/>
    <n v="0.17699999999999999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s v="2025-09-20"/>
    <x v="6"/>
    <x v="3"/>
    <n v="5.8999999999999997E-2"/>
    <n v="0.11799999999999999"/>
    <n v="0.17699999999999999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s v="2025-09-20"/>
    <x v="7"/>
    <x v="3"/>
    <n v="7.8000000000000014E-2"/>
    <n v="0.15600000000000003"/>
    <n v="0.23399999999999999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s v="2025-09-20"/>
    <x v="7"/>
    <x v="3"/>
    <n v="7.5000000000000011E-2"/>
    <n v="0.15000000000000002"/>
    <n v="0.22499999999999998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s v="2025-09-20"/>
    <x v="7"/>
    <x v="3"/>
    <n v="9.7000000000000003E-2"/>
    <n v="0.19400000000000001"/>
    <n v="0.29099999999999998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s v="2025-09-20"/>
    <x v="7"/>
    <x v="3"/>
    <n v="9.7000000000000003E-2"/>
    <n v="0.19400000000000001"/>
    <n v="0.29099999999999998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s v="2025-09-20"/>
    <x v="7"/>
    <x v="3"/>
    <n v="9.7000000000000003E-2"/>
    <n v="0.19400000000000001"/>
    <n v="0.29099999999999998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s v="2025-09-20"/>
    <x v="7"/>
    <x v="3"/>
    <n v="-0.311"/>
    <n v="-0.622"/>
    <n v="-0.93299999999999994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s v="2025-09-20"/>
    <x v="7"/>
    <x v="3"/>
    <n v="-0.15200000000000002"/>
    <n v="-0.30400000000000005"/>
    <n v="-0.45599999999999996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s v="2025-09-20"/>
    <x v="7"/>
    <x v="3"/>
    <n v="-0.15100000000000002"/>
    <n v="-0.30200000000000005"/>
    <n v="-0.45299999999999996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s v="2025-09-20"/>
    <x v="7"/>
    <x v="3"/>
    <n v="-0.31400000000000006"/>
    <n v="-0.62800000000000011"/>
    <n v="-0.94199999999999995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s v="2025-09-20"/>
    <x v="7"/>
    <x v="3"/>
    <n v="-0.31400000000000006"/>
    <n v="-0.62800000000000011"/>
    <n v="-0.94199999999999995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s v="2025-09-20"/>
    <x v="7"/>
    <x v="3"/>
    <n v="-0.30200000000000005"/>
    <n v="-0.60400000000000009"/>
    <n v="-0.90599999999999992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s v="2025-09-20"/>
    <x v="7"/>
    <x v="3"/>
    <n v="-0.30200000000000005"/>
    <n v="-0.60400000000000009"/>
    <n v="-0.90599999999999992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s v="2025-09-20"/>
    <x v="8"/>
    <x v="3"/>
    <n v="0.16200000000000003"/>
    <n v="0.32400000000000007"/>
    <n v="0.48599999999999999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s v="2025-09-20"/>
    <x v="8"/>
    <x v="3"/>
    <n v="0.15100000000000002"/>
    <n v="0.30200000000000005"/>
    <n v="0.45299999999999996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s v="2025-09-20"/>
    <x v="8"/>
    <x v="3"/>
    <n v="0.15100000000000002"/>
    <n v="0.30200000000000005"/>
    <n v="0.45299999999999996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s v="2025-09-20"/>
    <x v="8"/>
    <x v="3"/>
    <n v="0.15100000000000002"/>
    <n v="0.30200000000000005"/>
    <n v="0.45299999999999996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s v="2025-09-20"/>
    <x v="8"/>
    <x v="3"/>
    <n v="0.11299999999999999"/>
    <n v="0.22599999999999998"/>
    <n v="0.33899999999999997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s v="2025-09-20"/>
    <x v="8"/>
    <x v="3"/>
    <n v="0.11499999999999999"/>
    <n v="0.22999999999999998"/>
    <n v="0.34499999999999997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s v="2025-09-20"/>
    <x v="8"/>
    <x v="3"/>
    <n v="0.11499999999999999"/>
    <n v="0.22999999999999998"/>
    <n v="0.34499999999999997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s v="2025-09-20"/>
    <x v="8"/>
    <x v="3"/>
    <n v="-0.30200000000000005"/>
    <n v="-0.60400000000000009"/>
    <n v="-0.90599999999999992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s v="2025-09-20"/>
    <x v="8"/>
    <x v="3"/>
    <n v="-0.30200000000000005"/>
    <n v="-0.60400000000000009"/>
    <n v="-0.90599999999999992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s v="2025-09-20"/>
    <x v="8"/>
    <x v="3"/>
    <n v="-0.30499999999999999"/>
    <n v="-0.61"/>
    <n v="-0.91499999999999992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s v="2025-09-20"/>
    <x v="8"/>
    <x v="3"/>
    <n v="-0.15200000000000002"/>
    <n v="-0.30400000000000005"/>
    <n v="-0.45599999999999996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s v="2025-09-20"/>
    <x v="8"/>
    <x v="3"/>
    <n v="-0.30000000000000004"/>
    <n v="-0.60000000000000009"/>
    <n v="-0.89999999999999991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s v="2025-09-20"/>
    <x v="8"/>
    <x v="3"/>
    <n v="-0.30000000000000004"/>
    <n v="-0.60000000000000009"/>
    <n v="-0.89999999999999991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s v="2025-09-20"/>
    <x v="8"/>
    <x v="3"/>
    <n v="-0.30000000000000004"/>
    <n v="-0.60000000000000009"/>
    <n v="-0.89999999999999991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s v="2025-09-20"/>
    <x v="8"/>
    <x v="3"/>
    <n v="-0.254"/>
    <n v="-0.50800000000000001"/>
    <n v="-0.76200000000000001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s v="2025-09-20"/>
    <x v="8"/>
    <x v="3"/>
    <n v="-0.30000000000000004"/>
    <n v="-0.60000000000000009"/>
    <n v="-0.89999999999999991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s v="2025-09-20"/>
    <x v="8"/>
    <x v="3"/>
    <n v="0.14099999999999999"/>
    <n v="0.28199999999999997"/>
    <n v="0.42299999999999999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s v="2025-09-20"/>
    <x v="8"/>
    <x v="3"/>
    <n v="0.15200000000000002"/>
    <n v="0.30400000000000005"/>
    <n v="0.45599999999999996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s v="2025-09-20"/>
    <x v="8"/>
    <x v="3"/>
    <n v="0.26400000000000001"/>
    <n v="0.52800000000000002"/>
    <n v="0.79200000000000004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s v="2025-09-20"/>
    <x v="8"/>
    <x v="3"/>
    <n v="0.26400000000000001"/>
    <n v="0.52800000000000002"/>
    <n v="0.79200000000000004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s v="2025-09-20"/>
    <x v="8"/>
    <x v="3"/>
    <n v="0.36099999999999999"/>
    <n v="0.72199999999999998"/>
    <n v="1.083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s v="2025-09-20"/>
    <x v="8"/>
    <x v="3"/>
    <n v="0.36099999999999999"/>
    <n v="0.72199999999999998"/>
    <n v="1.083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s v="2025-09-20"/>
    <x v="8"/>
    <x v="3"/>
    <n v="0.36099999999999999"/>
    <n v="0.72199999999999998"/>
    <n v="1.083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s v="2025-09-20"/>
    <x v="8"/>
    <x v="3"/>
    <n v="0.36699999999999999"/>
    <n v="0.73399999999999999"/>
    <n v="1.101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s v="2025-09-20"/>
    <x v="8"/>
    <x v="3"/>
    <n v="0.36800000000000005"/>
    <n v="0.7360000000000001"/>
    <n v="1.1040000000000001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s v="2025-09-20"/>
    <x v="8"/>
    <x v="3"/>
    <n v="0.36800000000000005"/>
    <n v="0.7360000000000001"/>
    <n v="1.1040000000000001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s v="2025-09-20"/>
    <x v="8"/>
    <x v="3"/>
    <n v="0.376"/>
    <n v="0.752"/>
    <n v="1.1279999999999999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s v="2025-09-20"/>
    <x v="8"/>
    <x v="3"/>
    <n v="0.32900000000000001"/>
    <n v="0.65800000000000003"/>
    <n v="0.9869999999999999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s v="2025-09-20"/>
    <x v="8"/>
    <x v="3"/>
    <n v="0.17"/>
    <n v="0.34"/>
    <n v="0.51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s v="2025-09-20"/>
    <x v="8"/>
    <x v="3"/>
    <n v="0.11799999999999999"/>
    <n v="0.23599999999999999"/>
    <n v="0.35399999999999998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s v="2025-09-22"/>
    <x v="9"/>
    <x v="4"/>
    <n v="-0.30400000000000005"/>
    <n v="-0.6080000000000001"/>
    <n v="-0.91199999999999992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s v="2025-09-22"/>
    <x v="9"/>
    <x v="4"/>
    <n v="-0.30400000000000005"/>
    <n v="-0.6080000000000001"/>
    <n v="-0.91199999999999992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s v="2025-09-22"/>
    <x v="9"/>
    <x v="4"/>
    <n v="-0.30400000000000005"/>
    <n v="-0.6080000000000001"/>
    <n v="-0.91199999999999992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s v="2025-09-22"/>
    <x v="9"/>
    <x v="4"/>
    <n v="-0.31200000000000006"/>
    <n v="-0.62400000000000011"/>
    <n v="-0.93599999999999994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s v="2025-09-22"/>
    <x v="9"/>
    <x v="4"/>
    <n v="-0.31200000000000006"/>
    <n v="-0.62400000000000011"/>
    <n v="-0.93599999999999994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s v="2025-09-22"/>
    <x v="9"/>
    <x v="4"/>
    <n v="-0.31200000000000006"/>
    <n v="-0.62400000000000011"/>
    <n v="-0.93599999999999994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s v="2025-09-22"/>
    <x v="9"/>
    <x v="4"/>
    <n v="-0.315"/>
    <n v="-0.63"/>
    <n v="-0.94499999999999995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s v="2025-09-22"/>
    <x v="9"/>
    <x v="4"/>
    <n v="-0.315"/>
    <n v="-0.63"/>
    <n v="-0.94499999999999995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s v="2025-09-22"/>
    <x v="9"/>
    <x v="4"/>
    <n v="-0.26600000000000001"/>
    <n v="-0.53200000000000003"/>
    <n v="-0.79800000000000004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s v="2025-09-22"/>
    <x v="9"/>
    <x v="4"/>
    <n v="-0.32400000000000007"/>
    <n v="-0.64800000000000013"/>
    <n v="-0.97199999999999998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s v="2025-09-22"/>
    <x v="9"/>
    <x v="4"/>
    <n v="-0.19700000000000001"/>
    <n v="-0.39400000000000002"/>
    <n v="-0.59099999999999997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s v="2025-09-22"/>
    <x v="9"/>
    <x v="4"/>
    <n v="-0.30800000000000005"/>
    <n v="-0.6160000000000001"/>
    <n v="-0.9239999999999999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s v="2025-09-22"/>
    <x v="9"/>
    <x v="4"/>
    <n v="-0.31000000000000005"/>
    <n v="-0.62000000000000011"/>
    <n v="-0.92999999999999994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s v="2025-09-22"/>
    <x v="9"/>
    <x v="4"/>
    <n v="0.35299999999999998"/>
    <n v="0.70599999999999996"/>
    <n v="1.0589999999999999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s v="2025-09-22"/>
    <x v="9"/>
    <x v="4"/>
    <n v="0.45100000000000001"/>
    <n v="0.90200000000000002"/>
    <n v="1.353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s v="2025-09-22"/>
    <x v="9"/>
    <x v="4"/>
    <n v="0.34200000000000003"/>
    <n v="0.68400000000000005"/>
    <n v="1.026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s v="2025-09-22"/>
    <x v="9"/>
    <x v="4"/>
    <n v="0.34200000000000003"/>
    <n v="0.68400000000000005"/>
    <n v="1.026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s v="2025-09-22"/>
    <x v="9"/>
    <x v="4"/>
    <n v="0.32700000000000001"/>
    <n v="0.65400000000000003"/>
    <n v="0.98099999999999998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s v="2025-09-22"/>
    <x v="9"/>
    <x v="4"/>
    <n v="0.28799999999999998"/>
    <n v="0.57599999999999996"/>
    <n v="0.86399999999999999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s v="2025-09-22"/>
    <x v="9"/>
    <x v="4"/>
    <n v="0.217"/>
    <n v="0.434"/>
    <n v="0.65099999999999991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s v="2025-09-22"/>
    <x v="9"/>
    <x v="4"/>
    <n v="0.27799999999999997"/>
    <n v="0.55599999999999994"/>
    <n v="0.83399999999999996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s v="2025-09-22"/>
    <x v="9"/>
    <x v="4"/>
    <n v="0.32600000000000001"/>
    <n v="0.65200000000000002"/>
    <n v="0.97799999999999987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s v="2025-09-22"/>
    <x v="9"/>
    <x v="4"/>
    <n v="0.32600000000000001"/>
    <n v="0.65200000000000002"/>
    <n v="0.97799999999999987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s v="2025-09-22"/>
    <x v="9"/>
    <x v="4"/>
    <n v="0.29500000000000004"/>
    <n v="0.59000000000000008"/>
    <n v="0.88500000000000001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s v="2025-09-22"/>
    <x v="9"/>
    <x v="4"/>
    <n v="0.10600000000000001"/>
    <n v="0.21200000000000002"/>
    <n v="0.318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s v="2025-09-22"/>
    <x v="9"/>
    <x v="4"/>
    <n v="0.10600000000000001"/>
    <n v="0.21200000000000002"/>
    <n v="0.318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s v="2025-09-22"/>
    <x v="9"/>
    <x v="4"/>
    <n v="0.10600000000000001"/>
    <n v="0.21200000000000002"/>
    <n v="0.318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s v="2025-09-22"/>
    <x v="9"/>
    <x v="4"/>
    <n v="0.217"/>
    <n v="0.434"/>
    <n v="0.65099999999999991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s v="2025-09-22"/>
    <x v="9"/>
    <x v="4"/>
    <n v="0.20600000000000002"/>
    <n v="0.41200000000000003"/>
    <n v="0.61799999999999999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s v="2025-09-22"/>
    <x v="9"/>
    <x v="4"/>
    <n v="-0.34100000000000003"/>
    <n v="-0.68200000000000005"/>
    <n v="-1.0229999999999999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s v="2025-09-22"/>
    <x v="9"/>
    <x v="4"/>
    <n v="-0.34200000000000003"/>
    <n v="-0.68400000000000005"/>
    <n v="-1.026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s v="2025-09-22"/>
    <x v="9"/>
    <x v="4"/>
    <n v="-0.311"/>
    <n v="-0.622"/>
    <n v="-0.93299999999999994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s v="2025-09-22"/>
    <x v="9"/>
    <x v="4"/>
    <n v="-0.31400000000000006"/>
    <n v="-0.62800000000000011"/>
    <n v="-0.94199999999999995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s v="2025-09-22"/>
    <x v="9"/>
    <x v="4"/>
    <n v="-0.30099999999999999"/>
    <n v="-0.60199999999999998"/>
    <n v="-0.90299999999999991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s v="2025-09-22"/>
    <x v="9"/>
    <x v="4"/>
    <n v="-0.30099999999999999"/>
    <n v="-0.60199999999999998"/>
    <n v="-0.90299999999999991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s v="2025-09-22"/>
    <x v="9"/>
    <x v="4"/>
    <n v="-0.30099999999999999"/>
    <n v="-0.60199999999999998"/>
    <n v="-0.90299999999999991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s v="2025-09-22"/>
    <x v="9"/>
    <x v="4"/>
    <n v="-0.27999999999999997"/>
    <n v="-0.55999999999999994"/>
    <n v="-0.84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s v="2025-09-22"/>
    <x v="9"/>
    <x v="4"/>
    <n v="-0.30099999999999999"/>
    <n v="-0.60199999999999998"/>
    <n v="-0.90299999999999991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s v="2025-09-22"/>
    <x v="9"/>
    <x v="4"/>
    <n v="-0.15900000000000003"/>
    <n v="-0.31800000000000006"/>
    <n v="-0.47699999999999998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s v="2025-09-22"/>
    <x v="9"/>
    <x v="4"/>
    <n v="-0.30099999999999999"/>
    <n v="-0.60199999999999998"/>
    <n v="-0.90299999999999991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s v="2025-09-22"/>
    <x v="9"/>
    <x v="4"/>
    <n v="-0.29799999999999999"/>
    <n v="-0.59599999999999997"/>
    <n v="-0.89400000000000002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s v="2025-09-22"/>
    <x v="9"/>
    <x v="4"/>
    <n v="-0.32600000000000001"/>
    <n v="-0.65200000000000002"/>
    <n v="-0.97799999999999987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s v="2025-09-22"/>
    <x v="9"/>
    <x v="4"/>
    <n v="-0.30299999999999999"/>
    <n v="-0.60599999999999998"/>
    <n v="-0.90899999999999992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s v="2025-09-22"/>
    <x v="9"/>
    <x v="4"/>
    <n v="-0.30099999999999999"/>
    <n v="-0.60199999999999998"/>
    <n v="-0.90299999999999991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s v="2025-09-22"/>
    <x v="9"/>
    <x v="4"/>
    <n v="-0.29900000000000004"/>
    <n v="-0.59800000000000009"/>
    <n v="-0.89700000000000002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s v="2025-09-22"/>
    <x v="9"/>
    <x v="4"/>
    <n v="0.15400000000000003"/>
    <n v="0.30800000000000005"/>
    <n v="0.46199999999999997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s v="L"/>
    <d v="2025-09-22T00:00:00"/>
    <s v="01"/>
    <x v="15"/>
    <s v="Mon"/>
    <d v="2025-09-22T01:56:09"/>
    <x v="812"/>
    <s v="2025-09-22"/>
    <x v="9"/>
    <x v="4"/>
    <n v="-0.30099999999999999"/>
    <n v="-0.60199999999999998"/>
    <n v="-0.90299999999999991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s v="2025-09-22"/>
    <x v="9"/>
    <x v="4"/>
    <n v="0.11499999999999999"/>
    <n v="0.22999999999999998"/>
    <n v="0.34499999999999997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s v="W"/>
    <d v="2025-09-22T00:00:00"/>
    <s v="01"/>
    <x v="19"/>
    <s v="Mon"/>
    <d v="2025-09-22T01:57:09"/>
    <x v="813"/>
    <s v="2025-09-22"/>
    <x v="9"/>
    <x v="4"/>
    <n v="0.17800000000000002"/>
    <n v="0.35600000000000004"/>
    <n v="0.5340000000000000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s v="2025-09-22"/>
    <x v="9"/>
    <x v="4"/>
    <n v="0.15000000000000002"/>
    <n v="0.30000000000000004"/>
    <n v="0.44999999999999996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s v="2025-09-22"/>
    <x v="9"/>
    <x v="4"/>
    <n v="9.6000000000000002E-2"/>
    <n v="0.192"/>
    <n v="0.28799999999999998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20"/>
    <s v="Mon"/>
    <d v="2025-09-22T01:57:10"/>
    <x v="814"/>
    <s v="2025-09-22"/>
    <x v="9"/>
    <x v="4"/>
    <n v="0.15000000000000002"/>
    <n v="0.30000000000000004"/>
    <n v="0.44999999999999996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s v="2025-09-22"/>
    <x v="9"/>
    <x v="4"/>
    <n v="9.5000000000000001E-2"/>
    <n v="0.19"/>
    <n v="0.28499999999999998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s v="2025-09-22"/>
    <x v="9"/>
    <x v="4"/>
    <n v="0.15200000000000002"/>
    <n v="0.30400000000000005"/>
    <n v="0.45599999999999996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s v="2025-09-22"/>
    <x v="9"/>
    <x v="4"/>
    <n v="0.15200000000000002"/>
    <n v="0.30400000000000005"/>
    <n v="0.45599999999999996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s v="L"/>
    <d v="2025-09-22T00:00:00"/>
    <s v="01"/>
    <x v="12"/>
    <s v="Mon"/>
    <d v="2025-09-22T01:58:10"/>
    <x v="816"/>
    <s v="2025-09-22"/>
    <x v="9"/>
    <x v="4"/>
    <n v="-0.32600000000000001"/>
    <n v="-0.65200000000000002"/>
    <n v="-0.97799999999999987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s v="W"/>
    <d v="2025-09-22T00:00:00"/>
    <s v="01"/>
    <x v="17"/>
    <s v="Mon"/>
    <d v="2025-09-22T01:58:10"/>
    <x v="816"/>
    <s v="2025-09-22"/>
    <x v="9"/>
    <x v="4"/>
    <n v="9.0000000000000011E-2"/>
    <n v="0.18000000000000002"/>
    <n v="0.27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s v="2025-09-22"/>
    <x v="9"/>
    <x v="4"/>
    <n v="9.5000000000000001E-2"/>
    <n v="0.19"/>
    <n v="0.28499999999999998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s v="2025-09-22"/>
    <x v="10"/>
    <x v="4"/>
    <n v="0.11200000000000002"/>
    <n v="0.22400000000000003"/>
    <n v="0.33600000000000002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s v="W"/>
    <d v="2025-09-22T00:00:00"/>
    <s v="02"/>
    <x v="8"/>
    <s v="Mon"/>
    <d v="2025-09-22T02:04:19"/>
    <x v="818"/>
    <s v="2025-09-22"/>
    <x v="10"/>
    <x v="4"/>
    <n v="0.35099999999999998"/>
    <n v="0.70199999999999996"/>
    <n v="1.0529999999999999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9"/>
    <s v="2025-09-22"/>
    <x v="10"/>
    <x v="4"/>
    <n v="-0.30299999999999999"/>
    <n v="-0.60599999999999998"/>
    <n v="-0.90899999999999992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9"/>
    <s v="2025-09-22"/>
    <x v="10"/>
    <x v="4"/>
    <n v="-0.30299999999999999"/>
    <n v="-0.60599999999999998"/>
    <n v="-0.90899999999999992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20"/>
    <s v="2025-09-22"/>
    <x v="10"/>
    <x v="4"/>
    <n v="-0.30000000000000004"/>
    <n v="-0.60000000000000009"/>
    <n v="-0.89999999999999991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20"/>
    <s v="2025-09-22"/>
    <x v="10"/>
    <x v="4"/>
    <n v="-0.30000000000000004"/>
    <n v="-0.60000000000000009"/>
    <n v="-0.89999999999999991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20"/>
    <s v="2025-09-22"/>
    <x v="10"/>
    <x v="4"/>
    <n v="-0.14599999999999999"/>
    <n v="-0.29199999999999998"/>
    <n v="-0.438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1"/>
    <s v="2025-09-22"/>
    <x v="10"/>
    <x v="4"/>
    <n v="-0.22000000000000003"/>
    <n v="-0.44000000000000006"/>
    <n v="-0.66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20"/>
    <s v="Mon"/>
    <d v="2025-09-22T02:13:50"/>
    <x v="821"/>
    <s v="2025-09-22"/>
    <x v="10"/>
    <x v="4"/>
    <n v="-0.29300000000000004"/>
    <n v="-0.58600000000000008"/>
    <n v="-0.879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2"/>
    <s v="2025-09-22"/>
    <x v="10"/>
    <x v="4"/>
    <n v="-0.255"/>
    <n v="-0.51"/>
    <n v="-0.7649999999999999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2"/>
    <s v="2025-09-22"/>
    <x v="10"/>
    <x v="4"/>
    <n v="-0.30000000000000004"/>
    <n v="-0.60000000000000009"/>
    <n v="-0.89999999999999991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2"/>
    <s v="2025-09-22"/>
    <x v="10"/>
    <x v="4"/>
    <n v="-0.30000000000000004"/>
    <n v="-0.60000000000000009"/>
    <n v="-0.89999999999999991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s v="W"/>
    <d v="2025-09-22T00:00:00"/>
    <s v="02"/>
    <x v="4"/>
    <s v="Mon"/>
    <d v="2025-09-22T02:19:59"/>
    <x v="823"/>
    <s v="2025-09-22"/>
    <x v="10"/>
    <x v="4"/>
    <n v="0.13899999999999998"/>
    <n v="0.27799999999999997"/>
    <n v="0.41699999999999998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s v="W"/>
    <d v="2025-09-22T00:00:00"/>
    <s v="02"/>
    <x v="5"/>
    <s v="Mon"/>
    <d v="2025-09-22T02:20:00"/>
    <x v="824"/>
    <s v="2025-09-22"/>
    <x v="10"/>
    <x v="4"/>
    <n v="0.13899999999999998"/>
    <n v="0.27799999999999997"/>
    <n v="0.41699999999999998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s v="L"/>
    <d v="2025-09-22T00:00:00"/>
    <s v="02"/>
    <x v="3"/>
    <s v="Mon"/>
    <d v="2025-09-22T02:21:59"/>
    <x v="825"/>
    <s v="2025-09-22"/>
    <x v="10"/>
    <x v="4"/>
    <n v="-0.30299999999999999"/>
    <n v="-0.60599999999999998"/>
    <n v="-0.90899999999999992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6"/>
    <s v="Mon"/>
    <d v="2025-09-22T02:23:49"/>
    <x v="826"/>
    <s v="2025-09-22"/>
    <x v="10"/>
    <x v="4"/>
    <n v="-0.30000000000000004"/>
    <n v="-0.60000000000000009"/>
    <n v="-0.89999999999999991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4"/>
    <s v="Mon"/>
    <d v="2025-09-22T02:23:49"/>
    <x v="826"/>
    <s v="2025-09-22"/>
    <x v="10"/>
    <x v="4"/>
    <n v="-0.30000000000000004"/>
    <n v="-0.60000000000000009"/>
    <n v="-0.89999999999999991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s v="L"/>
    <d v="2025-09-22T00:00:00"/>
    <s v="02"/>
    <x v="1"/>
    <s v="Mon"/>
    <d v="2025-09-22T02:27:09"/>
    <x v="827"/>
    <s v="2025-09-22"/>
    <x v="10"/>
    <x v="4"/>
    <n v="-0.30000000000000004"/>
    <n v="-0.60000000000000009"/>
    <n v="-0.89999999999999991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s v="L"/>
    <d v="2025-09-22T00:00:00"/>
    <s v="02"/>
    <x v="10"/>
    <s v="Mon"/>
    <d v="2025-09-22T02:27:09"/>
    <x v="827"/>
    <s v="2025-09-22"/>
    <x v="10"/>
    <x v="4"/>
    <n v="-0.30000000000000004"/>
    <n v="-0.60000000000000009"/>
    <n v="-0.89999999999999991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s v="L"/>
    <d v="2025-09-22T00:00:00"/>
    <s v="02"/>
    <x v="2"/>
    <s v="Mon"/>
    <d v="2025-09-22T02:27:09"/>
    <x v="827"/>
    <s v="2025-09-22"/>
    <x v="10"/>
    <x v="4"/>
    <n v="-0.252"/>
    <n v="-0.504"/>
    <n v="-0.75600000000000001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8"/>
    <s v="2025-09-22"/>
    <x v="10"/>
    <x v="4"/>
    <n v="-0.22400000000000003"/>
    <n v="-0.44800000000000006"/>
    <n v="-0.67200000000000004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s v="L"/>
    <d v="2025-09-22T00:00:00"/>
    <s v="02"/>
    <x v="0"/>
    <s v="Mon"/>
    <d v="2025-09-22T02:27:10"/>
    <x v="828"/>
    <s v="2025-09-22"/>
    <x v="10"/>
    <x v="4"/>
    <n v="-0.309"/>
    <n v="-0.61799999999999999"/>
    <n v="-0.92699999999999994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s v="L"/>
    <d v="2025-09-22T00:00:00"/>
    <s v="02"/>
    <x v="6"/>
    <s v="Mon"/>
    <d v="2025-09-22T02:27:10"/>
    <x v="828"/>
    <s v="2025-09-22"/>
    <x v="10"/>
    <x v="4"/>
    <n v="-0.31000000000000005"/>
    <n v="-0.62000000000000011"/>
    <n v="-0.92999999999999994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s v="L"/>
    <d v="2025-09-22T00:00:00"/>
    <s v="02"/>
    <x v="20"/>
    <s v="Mon"/>
    <d v="2025-09-22T02:27:10"/>
    <x v="828"/>
    <s v="2025-09-22"/>
    <x v="10"/>
    <x v="4"/>
    <n v="-0.31900000000000001"/>
    <n v="-0.63800000000000001"/>
    <n v="-0.95699999999999996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9"/>
    <s v="2025-09-22"/>
    <x v="10"/>
    <x v="4"/>
    <n v="-0.17300000000000001"/>
    <n v="-0.34600000000000003"/>
    <n v="-0.51900000000000002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s v="W"/>
    <d v="2025-09-22T00:00:00"/>
    <s v="02"/>
    <x v="18"/>
    <s v="Mon"/>
    <d v="2025-09-22T02:39:19"/>
    <x v="830"/>
    <s v="2025-09-22"/>
    <x v="10"/>
    <x v="4"/>
    <n v="0.15000000000000002"/>
    <n v="0.30000000000000004"/>
    <n v="0.44999999999999996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s v="L"/>
    <d v="2025-09-22T00:00:00"/>
    <s v="02"/>
    <x v="14"/>
    <s v="Mon"/>
    <d v="2025-09-22T02:44:09"/>
    <x v="831"/>
    <s v="2025-09-22"/>
    <x v="10"/>
    <x v="4"/>
    <n v="-0.30499999999999999"/>
    <n v="-0.61"/>
    <n v="-0.91499999999999992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s v="L"/>
    <d v="2025-09-22T00:00:00"/>
    <s v="02"/>
    <x v="16"/>
    <s v="Mon"/>
    <d v="2025-09-22T02:44:09"/>
    <x v="831"/>
    <s v="2025-09-22"/>
    <x v="10"/>
    <x v="4"/>
    <n v="-0.30600000000000005"/>
    <n v="-0.6120000000000001"/>
    <n v="-0.9179999999999999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s v="W"/>
    <d v="2025-09-22T00:00:00"/>
    <s v="02"/>
    <x v="20"/>
    <s v="Mon"/>
    <d v="2025-09-22T02:45:09"/>
    <x v="832"/>
    <s v="2025-09-22"/>
    <x v="10"/>
    <x v="4"/>
    <n v="0.15200000000000002"/>
    <n v="0.30400000000000005"/>
    <n v="0.45599999999999996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s v="L"/>
    <d v="2025-09-22T00:00:00"/>
    <s v="02"/>
    <x v="17"/>
    <s v="Mon"/>
    <d v="2025-09-22T02:45:09"/>
    <x v="832"/>
    <s v="2025-09-22"/>
    <x v="10"/>
    <x v="4"/>
    <n v="-0.30499999999999999"/>
    <n v="-0.61"/>
    <n v="-0.91499999999999992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s v="W"/>
    <d v="2025-09-22T00:00:00"/>
    <s v="02"/>
    <x v="11"/>
    <s v="Mon"/>
    <d v="2025-09-22T02:45:09"/>
    <x v="832"/>
    <s v="2025-09-22"/>
    <x v="10"/>
    <x v="4"/>
    <n v="0.14699999999999999"/>
    <n v="0.29399999999999998"/>
    <n v="0.441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0"/>
    <s v="Mon"/>
    <d v="2025-09-22T02:45:10"/>
    <x v="833"/>
    <s v="2025-09-22"/>
    <x v="10"/>
    <x v="4"/>
    <n v="0.06"/>
    <n v="0.12"/>
    <n v="0.18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s v="W"/>
    <d v="2025-09-22T00:00:00"/>
    <s v="02"/>
    <x v="1"/>
    <s v="Mon"/>
    <d v="2025-09-22T02:45:10"/>
    <x v="833"/>
    <s v="2025-09-22"/>
    <x v="10"/>
    <x v="4"/>
    <n v="0.06"/>
    <n v="0.12"/>
    <n v="0.18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s v="W"/>
    <d v="2025-09-22T00:00:00"/>
    <s v="02"/>
    <x v="18"/>
    <s v="Mon"/>
    <d v="2025-09-22T02:45:10"/>
    <x v="833"/>
    <s v="2025-09-22"/>
    <x v="10"/>
    <x v="4"/>
    <n v="0.14699999999999999"/>
    <n v="0.29399999999999998"/>
    <n v="0.441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2"/>
    <s v="Mon"/>
    <d v="2025-09-22T02:45:10"/>
    <x v="833"/>
    <s v="2025-09-22"/>
    <x v="10"/>
    <x v="4"/>
    <n v="0.06"/>
    <n v="0.12"/>
    <n v="0.18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s v="W"/>
    <d v="2025-09-22T00:00:00"/>
    <s v="02"/>
    <x v="10"/>
    <s v="Mon"/>
    <d v="2025-09-22T02:45:11"/>
    <x v="834"/>
    <s v="2025-09-22"/>
    <x v="10"/>
    <x v="4"/>
    <n v="0.14699999999999999"/>
    <n v="0.29399999999999998"/>
    <n v="0.441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s v="W"/>
    <d v="2025-09-22T00:00:00"/>
    <s v="02"/>
    <x v="6"/>
    <s v="Mon"/>
    <d v="2025-09-22T02:45:11"/>
    <x v="834"/>
    <s v="2025-09-22"/>
    <x v="10"/>
    <x v="4"/>
    <n v="0.14899999999999999"/>
    <n v="0.29799999999999999"/>
    <n v="0.44700000000000001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s v="W"/>
    <d v="2025-09-22T00:00:00"/>
    <s v="03"/>
    <x v="3"/>
    <s v="Mon"/>
    <d v="2025-09-22T03:01:59"/>
    <x v="835"/>
    <s v="2025-09-22"/>
    <x v="11"/>
    <x v="4"/>
    <n v="0.47500000000000003"/>
    <n v="0.95000000000000007"/>
    <n v="1.42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s v="W"/>
    <d v="2025-09-22T00:00:00"/>
    <s v="03"/>
    <x v="16"/>
    <s v="Mon"/>
    <d v="2025-09-22T03:15:39"/>
    <x v="836"/>
    <s v="2025-09-22"/>
    <x v="11"/>
    <x v="4"/>
    <n v="7.9000000000000015E-2"/>
    <n v="0.15800000000000003"/>
    <n v="0.23699999999999999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s v="W"/>
    <d v="2025-09-22T00:00:00"/>
    <s v="03"/>
    <x v="14"/>
    <s v="Mon"/>
    <d v="2025-09-22T03:15:39"/>
    <x v="836"/>
    <s v="2025-09-22"/>
    <x v="11"/>
    <x v="4"/>
    <n v="8.0000000000000016E-2"/>
    <n v="0.16000000000000003"/>
    <n v="0.24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s v="W"/>
    <d v="2025-09-22T00:00:00"/>
    <s v="03"/>
    <x v="2"/>
    <s v="Mon"/>
    <d v="2025-09-22T03:17:19"/>
    <x v="837"/>
    <s v="2025-09-22"/>
    <x v="11"/>
    <x v="4"/>
    <n v="0.30400000000000005"/>
    <n v="0.6080000000000001"/>
    <n v="0.91199999999999992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s v="W"/>
    <d v="2025-09-22T00:00:00"/>
    <s v="03"/>
    <x v="20"/>
    <s v="Mon"/>
    <d v="2025-09-22T03:17:19"/>
    <x v="837"/>
    <s v="2025-09-22"/>
    <x v="11"/>
    <x v="4"/>
    <n v="0.15900000000000003"/>
    <n v="0.31800000000000006"/>
    <n v="0.47699999999999998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s v="L"/>
    <d v="2025-09-22T00:00:00"/>
    <s v="03"/>
    <x v="11"/>
    <s v="Mon"/>
    <d v="2025-09-22T03:17:19"/>
    <x v="837"/>
    <s v="2025-09-22"/>
    <x v="11"/>
    <x v="4"/>
    <n v="-0.16400000000000001"/>
    <n v="-0.32800000000000001"/>
    <n v="-0.49199999999999994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s v="W"/>
    <d v="2025-09-22T00:00:00"/>
    <s v="03"/>
    <x v="17"/>
    <s v="Mon"/>
    <d v="2025-09-22T03:17:20"/>
    <x v="838"/>
    <s v="2025-09-22"/>
    <x v="11"/>
    <x v="4"/>
    <n v="0.23700000000000002"/>
    <n v="0.47400000000000003"/>
    <n v="0.71099999999999997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s v="W"/>
    <d v="2025-09-22T00:00:00"/>
    <s v="03"/>
    <x v="1"/>
    <s v="Mon"/>
    <d v="2025-09-22T03:17:20"/>
    <x v="838"/>
    <s v="2025-09-22"/>
    <x v="11"/>
    <x v="4"/>
    <n v="0.35000000000000003"/>
    <n v="0.70000000000000007"/>
    <n v="1.0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s v="L"/>
    <d v="2025-09-22T00:00:00"/>
    <s v="03"/>
    <x v="18"/>
    <s v="Mon"/>
    <d v="2025-09-22T03:17:20"/>
    <x v="838"/>
    <s v="2025-09-22"/>
    <x v="11"/>
    <x v="4"/>
    <n v="-0.223"/>
    <n v="-0.44600000000000001"/>
    <n v="-0.6689999999999999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s v="W"/>
    <d v="2025-09-22T00:00:00"/>
    <s v="03"/>
    <x v="0"/>
    <s v="Mon"/>
    <d v="2025-09-22T03:17:20"/>
    <x v="838"/>
    <s v="2025-09-22"/>
    <x v="11"/>
    <x v="4"/>
    <n v="0.30099999999999999"/>
    <n v="0.60199999999999998"/>
    <n v="0.9029999999999999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s v="W"/>
    <d v="2025-09-22T00:00:00"/>
    <s v="03"/>
    <x v="6"/>
    <s v="Mon"/>
    <d v="2025-09-22T03:17:21"/>
    <x v="839"/>
    <s v="2025-09-22"/>
    <x v="11"/>
    <x v="4"/>
    <n v="0.15600000000000003"/>
    <n v="0.31200000000000006"/>
    <n v="0.46799999999999997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s v="L"/>
    <d v="2025-09-22T00:00:00"/>
    <s v="03"/>
    <x v="19"/>
    <s v="Mon"/>
    <d v="2025-09-22T03:17:21"/>
    <x v="839"/>
    <s v="2025-09-22"/>
    <x v="11"/>
    <x v="4"/>
    <n v="-0.223"/>
    <n v="-0.44600000000000001"/>
    <n v="-0.6689999999999999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s v="W"/>
    <d v="2025-09-22T00:00:00"/>
    <s v="03"/>
    <x v="10"/>
    <s v="Mon"/>
    <d v="2025-09-22T03:17:21"/>
    <x v="839"/>
    <s v="2025-09-22"/>
    <x v="11"/>
    <x v="4"/>
    <n v="0.15800000000000003"/>
    <n v="0.31600000000000006"/>
    <n v="0.47399999999999998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s v="L"/>
    <d v="2025-09-22T00:00:00"/>
    <s v="03"/>
    <x v="18"/>
    <s v="Mon"/>
    <d v="2025-09-22T03:33:09"/>
    <x v="840"/>
    <s v="2025-09-22"/>
    <x v="11"/>
    <x v="4"/>
    <n v="-0.22500000000000001"/>
    <n v="-0.45"/>
    <n v="-0.6749999999999999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s v="L"/>
    <d v="2025-09-22T00:00:00"/>
    <s v="03"/>
    <x v="19"/>
    <s v="Mon"/>
    <d v="2025-09-22T03:33:09"/>
    <x v="840"/>
    <s v="2025-09-22"/>
    <x v="11"/>
    <x v="4"/>
    <n v="-0.22500000000000001"/>
    <n v="-0.45"/>
    <n v="-0.6749999999999999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s v="W"/>
    <d v="2025-09-22T00:00:00"/>
    <s v="03"/>
    <x v="9"/>
    <s v="Mon"/>
    <d v="2025-09-22T03:34:09"/>
    <x v="841"/>
    <s v="2025-09-22"/>
    <x v="11"/>
    <x v="4"/>
    <n v="0.36099999999999999"/>
    <n v="0.72199999999999998"/>
    <n v="1.083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s v="L"/>
    <d v="2025-09-22T00:00:00"/>
    <s v="03"/>
    <x v="18"/>
    <s v="Mon"/>
    <d v="2025-09-22T03:57:39"/>
    <x v="842"/>
    <s v="2025-09-22"/>
    <x v="11"/>
    <x v="4"/>
    <n v="-0.22000000000000003"/>
    <n v="-0.44000000000000006"/>
    <n v="-0.66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s v="L"/>
    <d v="2025-09-22T00:00:00"/>
    <s v="03"/>
    <x v="19"/>
    <s v="Mon"/>
    <d v="2025-09-22T03:57:39"/>
    <x v="842"/>
    <s v="2025-09-22"/>
    <x v="11"/>
    <x v="4"/>
    <n v="-0.22000000000000003"/>
    <n v="-0.44000000000000006"/>
    <n v="-0.66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s v="W"/>
    <d v="2025-09-22T00:00:00"/>
    <s v="04"/>
    <x v="16"/>
    <s v="Mon"/>
    <d v="2025-09-22T04:01:19"/>
    <x v="843"/>
    <s v="2025-09-22"/>
    <x v="12"/>
    <x v="4"/>
    <n v="6.3E-2"/>
    <n v="0.126"/>
    <n v="0.189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s v="W"/>
    <d v="2025-09-22T00:00:00"/>
    <s v="04"/>
    <x v="14"/>
    <s v="Mon"/>
    <d v="2025-09-22T04:01:19"/>
    <x v="843"/>
    <s v="2025-09-22"/>
    <x v="12"/>
    <x v="4"/>
    <n v="7.2999999999999995E-2"/>
    <n v="0.14599999999999999"/>
    <n v="0.219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s v="L"/>
    <d v="2025-09-22T00:00:00"/>
    <s v="04"/>
    <x v="15"/>
    <s v="Mon"/>
    <d v="2025-09-22T04:01:19"/>
    <x v="843"/>
    <s v="2025-09-22"/>
    <x v="12"/>
    <x v="4"/>
    <n v="-0.30099999999999999"/>
    <n v="-0.60199999999999998"/>
    <n v="-0.90299999999999991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s v="W"/>
    <d v="2025-09-22T00:00:00"/>
    <s v="04"/>
    <x v="9"/>
    <s v="Mon"/>
    <d v="2025-09-22T04:01:29"/>
    <x v="844"/>
    <s v="2025-09-22"/>
    <x v="12"/>
    <x v="4"/>
    <n v="0.35299999999999998"/>
    <n v="0.70599999999999996"/>
    <n v="1.0589999999999999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s v="W"/>
    <d v="2025-09-22T00:00:00"/>
    <s v="04"/>
    <x v="9"/>
    <s v="Mon"/>
    <d v="2025-09-22T04:03:09"/>
    <x v="845"/>
    <s v="2025-09-22"/>
    <x v="12"/>
    <x v="4"/>
    <n v="0.34700000000000003"/>
    <n v="0.69400000000000006"/>
    <n v="1.0409999999999999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s v="W"/>
    <d v="2025-09-22T00:00:00"/>
    <s v="04"/>
    <x v="14"/>
    <s v="Mon"/>
    <d v="2025-09-22T04:12:19"/>
    <x v="846"/>
    <s v="2025-09-22"/>
    <x v="12"/>
    <x v="4"/>
    <n v="0.19400000000000001"/>
    <n v="0.38800000000000001"/>
    <n v="0.58199999999999996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s v="W"/>
    <d v="2025-09-22T00:00:00"/>
    <s v="04"/>
    <x v="15"/>
    <s v="Mon"/>
    <d v="2025-09-22T04:12:19"/>
    <x v="846"/>
    <s v="2025-09-22"/>
    <x v="12"/>
    <x v="4"/>
    <n v="0.191"/>
    <n v="0.38200000000000001"/>
    <n v="0.57299999999999995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s v="W"/>
    <d v="2025-09-22T00:00:00"/>
    <s v="04"/>
    <x v="16"/>
    <s v="Mon"/>
    <d v="2025-09-22T04:12:19"/>
    <x v="846"/>
    <s v="2025-09-22"/>
    <x v="12"/>
    <x v="4"/>
    <n v="0.18100000000000002"/>
    <n v="0.36200000000000004"/>
    <n v="0.54300000000000004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s v="L"/>
    <d v="2025-09-22T00:00:00"/>
    <s v="04"/>
    <x v="16"/>
    <s v="Mon"/>
    <d v="2025-09-22T04:16:39"/>
    <x v="847"/>
    <s v="2025-09-22"/>
    <x v="12"/>
    <x v="4"/>
    <n v="-0.30200000000000005"/>
    <n v="-0.60400000000000009"/>
    <n v="-0.90599999999999992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s v="L"/>
    <d v="2025-09-22T00:00:00"/>
    <s v="04"/>
    <x v="14"/>
    <s v="Mon"/>
    <d v="2025-09-22T04:16:39"/>
    <x v="847"/>
    <s v="2025-09-22"/>
    <x v="12"/>
    <x v="4"/>
    <n v="-0.30000000000000004"/>
    <n v="-0.60000000000000009"/>
    <n v="-0.89999999999999991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s v="L"/>
    <d v="2025-09-22T00:00:00"/>
    <s v="04"/>
    <x v="15"/>
    <s v="Mon"/>
    <d v="2025-09-22T04:16:39"/>
    <x v="847"/>
    <s v="2025-09-22"/>
    <x v="12"/>
    <x v="4"/>
    <n v="-0.30099999999999999"/>
    <n v="-0.60199999999999998"/>
    <n v="-0.90299999999999991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s v="L"/>
    <d v="2025-09-22T00:00:00"/>
    <s v="04"/>
    <x v="20"/>
    <s v="Mon"/>
    <d v="2025-09-22T04:17:09"/>
    <x v="848"/>
    <s v="2025-09-22"/>
    <x v="12"/>
    <x v="4"/>
    <n v="-0.29799999999999999"/>
    <n v="-0.59599999999999997"/>
    <n v="-0.89400000000000002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s v="L"/>
    <d v="2025-09-22T00:00:00"/>
    <s v="04"/>
    <x v="2"/>
    <s v="Mon"/>
    <d v="2025-09-22T04:17:09"/>
    <x v="848"/>
    <s v="2025-09-22"/>
    <x v="12"/>
    <x v="4"/>
    <n v="-0.23100000000000001"/>
    <n v="-0.46200000000000002"/>
    <n v="-0.69299999999999995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s v="L"/>
    <d v="2025-09-22T00:00:00"/>
    <s v="04"/>
    <x v="19"/>
    <s v="Mon"/>
    <d v="2025-09-22T04:17:09"/>
    <x v="848"/>
    <s v="2025-09-22"/>
    <x v="12"/>
    <x v="4"/>
    <n v="-0.19900000000000001"/>
    <n v="-0.39800000000000002"/>
    <n v="-0.59699999999999998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s v="L"/>
    <d v="2025-09-22T00:00:00"/>
    <s v="04"/>
    <x v="10"/>
    <s v="Mon"/>
    <d v="2025-09-22T04:17:09"/>
    <x v="848"/>
    <s v="2025-09-22"/>
    <x v="12"/>
    <x v="4"/>
    <n v="-0.27900000000000003"/>
    <n v="-0.55800000000000005"/>
    <n v="-0.83699999999999997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s v="L"/>
    <d v="2025-09-22T00:00:00"/>
    <s v="04"/>
    <x v="1"/>
    <s v="Mon"/>
    <d v="2025-09-22T04:17:10"/>
    <x v="849"/>
    <s v="2025-09-22"/>
    <x v="12"/>
    <x v="4"/>
    <n v="-0.26600000000000001"/>
    <n v="-0.53200000000000003"/>
    <n v="-0.79800000000000004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s v="L"/>
    <d v="2025-09-22T00:00:00"/>
    <s v="04"/>
    <x v="0"/>
    <s v="Mon"/>
    <d v="2025-09-22T04:17:10"/>
    <x v="849"/>
    <s v="2025-09-22"/>
    <x v="12"/>
    <x v="4"/>
    <n v="-0.26700000000000002"/>
    <n v="-0.53400000000000003"/>
    <n v="-0.8009999999999999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s v="L"/>
    <d v="2025-09-22T00:00:00"/>
    <s v="04"/>
    <x v="17"/>
    <s v="Mon"/>
    <d v="2025-09-22T04:17:10"/>
    <x v="849"/>
    <s v="2025-09-22"/>
    <x v="12"/>
    <x v="4"/>
    <n v="-0.26700000000000002"/>
    <n v="-0.53400000000000003"/>
    <n v="-0.8009999999999999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s v="L"/>
    <d v="2025-09-22T00:00:00"/>
    <s v="04"/>
    <x v="6"/>
    <s v="Mon"/>
    <d v="2025-09-22T04:17:10"/>
    <x v="849"/>
    <s v="2025-09-22"/>
    <x v="12"/>
    <x v="4"/>
    <n v="-0.26900000000000002"/>
    <n v="-0.53800000000000003"/>
    <n v="-0.80699999999999994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s v="L"/>
    <d v="2025-09-22T00:00:00"/>
    <s v="04"/>
    <x v="11"/>
    <s v="Mon"/>
    <d v="2025-09-22T04:17:11"/>
    <x v="850"/>
    <s v="2025-09-22"/>
    <x v="12"/>
    <x v="4"/>
    <n v="-0.123"/>
    <n v="-0.246"/>
    <n v="-0.36899999999999999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s v="L"/>
    <d v="2025-09-22T00:00:00"/>
    <s v="04"/>
    <x v="12"/>
    <s v="Mon"/>
    <d v="2025-09-22T04:17:11"/>
    <x v="850"/>
    <s v="2025-09-22"/>
    <x v="12"/>
    <x v="4"/>
    <n v="-0.25600000000000001"/>
    <n v="-0.51200000000000001"/>
    <n v="-0.76800000000000002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s v="L"/>
    <d v="2025-09-22T00:00:00"/>
    <s v="04"/>
    <x v="18"/>
    <s v="Mon"/>
    <d v="2025-09-22T04:17:11"/>
    <x v="850"/>
    <s v="2025-09-22"/>
    <x v="12"/>
    <x v="4"/>
    <n v="-0.17700000000000002"/>
    <n v="-0.35400000000000004"/>
    <n v="-0.5310000000000000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s v="L"/>
    <d v="2025-09-22T00:00:00"/>
    <s v="04"/>
    <x v="9"/>
    <s v="Mon"/>
    <d v="2025-09-22T04:18:39"/>
    <x v="851"/>
    <s v="2025-09-22"/>
    <x v="12"/>
    <x v="4"/>
    <n v="-0.30600000000000005"/>
    <n v="-0.6120000000000001"/>
    <n v="-0.9179999999999999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s v="L"/>
    <d v="2025-09-22T00:00:00"/>
    <s v="04"/>
    <x v="19"/>
    <s v="Mon"/>
    <d v="2025-09-22T04:20:59"/>
    <x v="852"/>
    <s v="2025-09-22"/>
    <x v="12"/>
    <x v="4"/>
    <n v="-0.22700000000000001"/>
    <n v="-0.45400000000000001"/>
    <n v="-0.68099999999999994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s v="L"/>
    <d v="2025-09-22T00:00:00"/>
    <s v="04"/>
    <x v="18"/>
    <s v="Mon"/>
    <d v="2025-09-22T04:20:59"/>
    <x v="852"/>
    <s v="2025-09-22"/>
    <x v="12"/>
    <x v="4"/>
    <n v="-0.21400000000000002"/>
    <n v="-0.42800000000000005"/>
    <n v="-0.64200000000000002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s v="L"/>
    <d v="2025-09-22T00:00:00"/>
    <s v="04"/>
    <x v="8"/>
    <s v="Mon"/>
    <d v="2025-09-22T04:24:29"/>
    <x v="853"/>
    <s v="2025-09-22"/>
    <x v="12"/>
    <x v="4"/>
    <n v="-0.30200000000000005"/>
    <n v="-0.60400000000000009"/>
    <n v="-0.90599999999999992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s v="L"/>
    <d v="2025-09-22T00:00:00"/>
    <s v="04"/>
    <x v="3"/>
    <s v="Mon"/>
    <d v="2025-09-22T04:27:59"/>
    <x v="854"/>
    <s v="2025-09-22"/>
    <x v="12"/>
    <x v="4"/>
    <n v="-0.309"/>
    <n v="-0.61799999999999999"/>
    <n v="-0.92699999999999994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s v="W"/>
    <d v="2025-09-22T00:00:00"/>
    <s v="04"/>
    <x v="14"/>
    <s v="Mon"/>
    <d v="2025-09-22T04:28:09"/>
    <x v="855"/>
    <s v="2025-09-22"/>
    <x v="12"/>
    <x v="4"/>
    <n v="0.127"/>
    <n v="0.254"/>
    <n v="0.38100000000000001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s v="W"/>
    <d v="2025-09-22T00:00:00"/>
    <s v="04"/>
    <x v="15"/>
    <s v="Mon"/>
    <d v="2025-09-22T04:28:09"/>
    <x v="855"/>
    <s v="2025-09-22"/>
    <x v="12"/>
    <x v="4"/>
    <n v="0.23199999999999998"/>
    <n v="0.46399999999999997"/>
    <n v="0.69599999999999995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s v="L"/>
    <d v="2025-09-22T00:00:00"/>
    <s v="04"/>
    <x v="14"/>
    <s v="Mon"/>
    <d v="2025-09-22T04:30:49"/>
    <x v="856"/>
    <s v="2025-09-22"/>
    <x v="12"/>
    <x v="4"/>
    <n v="-0.30400000000000005"/>
    <n v="-0.6080000000000001"/>
    <n v="-0.91199999999999992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s v="W"/>
    <d v="2025-09-22T00:00:00"/>
    <s v="04"/>
    <x v="17"/>
    <s v="Mon"/>
    <d v="2025-09-22T04:32:19"/>
    <x v="857"/>
    <s v="2025-09-22"/>
    <x v="12"/>
    <x v="4"/>
    <n v="0.20499999999999999"/>
    <n v="0.41"/>
    <n v="0.61499999999999988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s v="L"/>
    <d v="2025-09-22T00:00:00"/>
    <s v="04"/>
    <x v="11"/>
    <s v="Mon"/>
    <d v="2025-09-22T04:32:19"/>
    <x v="857"/>
    <s v="2025-09-22"/>
    <x v="12"/>
    <x v="4"/>
    <n v="-0.15000000000000002"/>
    <n v="-0.30000000000000004"/>
    <n v="-0.44999999999999996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s v="L"/>
    <d v="2025-09-22T00:00:00"/>
    <s v="04"/>
    <x v="2"/>
    <s v="Mon"/>
    <d v="2025-09-22T04:32:19"/>
    <x v="857"/>
    <s v="2025-09-22"/>
    <x v="12"/>
    <x v="4"/>
    <n v="-0.25800000000000001"/>
    <n v="-0.51600000000000001"/>
    <n v="-0.77400000000000002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s v="W"/>
    <d v="2025-09-22T00:00:00"/>
    <s v="04"/>
    <x v="6"/>
    <s v="Mon"/>
    <d v="2025-09-22T04:32:19"/>
    <x v="857"/>
    <s v="2025-09-22"/>
    <x v="12"/>
    <x v="4"/>
    <n v="0.15900000000000003"/>
    <n v="0.31800000000000006"/>
    <n v="0.47699999999999998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s v="W"/>
    <d v="2025-09-22T00:00:00"/>
    <s v="04"/>
    <x v="12"/>
    <s v="Mon"/>
    <d v="2025-09-22T04:32:20"/>
    <x v="858"/>
    <s v="2025-09-22"/>
    <x v="12"/>
    <x v="4"/>
    <n v="0.35000000000000003"/>
    <n v="0.70000000000000007"/>
    <n v="1.0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s v="W"/>
    <d v="2025-09-22T00:00:00"/>
    <s v="04"/>
    <x v="10"/>
    <s v="Mon"/>
    <d v="2025-09-22T04:32:20"/>
    <x v="858"/>
    <s v="2025-09-22"/>
    <x v="12"/>
    <x v="4"/>
    <n v="0.16000000000000003"/>
    <n v="0.32000000000000006"/>
    <n v="0.48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s v="L"/>
    <d v="2025-09-22T00:00:00"/>
    <s v="04"/>
    <x v="18"/>
    <s v="Mon"/>
    <d v="2025-09-22T04:32:20"/>
    <x v="858"/>
    <s v="2025-09-22"/>
    <x v="12"/>
    <x v="4"/>
    <n v="-0.22900000000000001"/>
    <n v="-0.45800000000000002"/>
    <n v="-0.68699999999999994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s v="L"/>
    <d v="2025-09-22T00:00:00"/>
    <s v="04"/>
    <x v="19"/>
    <s v="Mon"/>
    <d v="2025-09-22T04:32:20"/>
    <x v="858"/>
    <s v="2025-09-22"/>
    <x v="12"/>
    <x v="4"/>
    <n v="-0.24300000000000002"/>
    <n v="-0.48600000000000004"/>
    <n v="-0.72899999999999998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s v="W"/>
    <d v="2025-09-22T00:00:00"/>
    <s v="04"/>
    <x v="20"/>
    <s v="Mon"/>
    <d v="2025-09-22T04:32:21"/>
    <x v="859"/>
    <s v="2025-09-22"/>
    <x v="12"/>
    <x v="4"/>
    <n v="0.13799999999999998"/>
    <n v="0.27599999999999997"/>
    <n v="0.41399999999999998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s v="W"/>
    <d v="2025-09-22T00:00:00"/>
    <s v="04"/>
    <x v="1"/>
    <s v="Mon"/>
    <d v="2025-09-22T04:32:21"/>
    <x v="859"/>
    <s v="2025-09-22"/>
    <x v="12"/>
    <x v="4"/>
    <n v="4.6000000000000006E-2"/>
    <n v="9.2000000000000012E-2"/>
    <n v="0.13800000000000001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s v="W"/>
    <d v="2025-09-22T00:00:00"/>
    <s v="04"/>
    <x v="0"/>
    <s v="Mon"/>
    <d v="2025-09-22T04:32:21"/>
    <x v="859"/>
    <s v="2025-09-22"/>
    <x v="12"/>
    <x v="4"/>
    <n v="4.6000000000000006E-2"/>
    <n v="9.2000000000000012E-2"/>
    <n v="0.13800000000000001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s v="L"/>
    <d v="2025-09-22T00:00:00"/>
    <s v="04"/>
    <x v="4"/>
    <s v="Mon"/>
    <d v="2025-09-22T04:33:59"/>
    <x v="860"/>
    <s v="2025-09-22"/>
    <x v="12"/>
    <x v="4"/>
    <n v="-0.29700000000000004"/>
    <n v="-0.59400000000000008"/>
    <n v="-0.89100000000000001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s v="L"/>
    <d v="2025-09-22T00:00:00"/>
    <s v="04"/>
    <x v="5"/>
    <s v="Mon"/>
    <d v="2025-09-22T04:34:00"/>
    <x v="861"/>
    <s v="2025-09-22"/>
    <x v="12"/>
    <x v="4"/>
    <n v="-0.30299999999999999"/>
    <n v="-0.60599999999999998"/>
    <n v="-0.90899999999999992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s v="W"/>
    <d v="2025-09-22T00:00:00"/>
    <s v="04"/>
    <x v="16"/>
    <s v="Mon"/>
    <d v="2025-09-22T04:42:19"/>
    <x v="862"/>
    <s v="2025-09-22"/>
    <x v="12"/>
    <x v="4"/>
    <n v="9.6000000000000002E-2"/>
    <n v="0.192"/>
    <n v="0.28799999999999998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s v="L"/>
    <d v="2025-09-22T00:00:00"/>
    <s v="04"/>
    <x v="15"/>
    <s v="Mon"/>
    <d v="2025-09-22T04:42:19"/>
    <x v="862"/>
    <s v="2025-09-22"/>
    <x v="12"/>
    <x v="4"/>
    <n v="-0.30000000000000004"/>
    <n v="-0.60000000000000009"/>
    <n v="-0.89999999999999991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s v="W"/>
    <d v="2025-09-22T00:00:00"/>
    <s v="04"/>
    <x v="14"/>
    <s v="Mon"/>
    <d v="2025-09-22T04:42:19"/>
    <x v="862"/>
    <s v="2025-09-22"/>
    <x v="12"/>
    <x v="4"/>
    <n v="0.10400000000000001"/>
    <n v="0.20800000000000002"/>
    <n v="0.312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s v="W"/>
    <d v="2025-09-22T00:00:00"/>
    <s v="04"/>
    <x v="18"/>
    <s v="Mon"/>
    <d v="2025-09-22T04:43:09"/>
    <x v="863"/>
    <s v="2025-09-22"/>
    <x v="12"/>
    <x v="4"/>
    <n v="0.15100000000000002"/>
    <n v="0.30200000000000005"/>
    <n v="0.45299999999999996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s v="W"/>
    <d v="2025-09-22T00:00:00"/>
    <s v="04"/>
    <x v="19"/>
    <s v="Mon"/>
    <d v="2025-09-22T04:43:09"/>
    <x v="863"/>
    <s v="2025-09-22"/>
    <x v="12"/>
    <x v="4"/>
    <n v="0.30000000000000004"/>
    <n v="0.60000000000000009"/>
    <n v="0.89999999999999991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s v="W"/>
    <d v="2025-09-22T00:00:00"/>
    <s v="04"/>
    <x v="20"/>
    <s v="Mon"/>
    <d v="2025-09-22T04:43:09"/>
    <x v="863"/>
    <s v="2025-09-22"/>
    <x v="12"/>
    <x v="4"/>
    <n v="0.15000000000000002"/>
    <n v="0.30000000000000004"/>
    <n v="0.44999999999999996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s v="W"/>
    <d v="2025-09-22T00:00:00"/>
    <s v="04"/>
    <x v="17"/>
    <s v="Mon"/>
    <d v="2025-09-22T04:43:09"/>
    <x v="863"/>
    <s v="2025-09-22"/>
    <x v="12"/>
    <x v="4"/>
    <n v="0.22599999999999998"/>
    <n v="0.45199999999999996"/>
    <n v="0.67799999999999994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s v="W"/>
    <d v="2025-09-22T00:00:00"/>
    <s v="04"/>
    <x v="2"/>
    <s v="Mon"/>
    <d v="2025-09-22T04:43:10"/>
    <x v="864"/>
    <s v="2025-09-22"/>
    <x v="12"/>
    <x v="4"/>
    <n v="8.9999999999999993E-3"/>
    <n v="1.7999999999999999E-2"/>
    <n v="2.7E-2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s v="W"/>
    <d v="2025-09-22T00:00:00"/>
    <s v="04"/>
    <x v="6"/>
    <s v="Mon"/>
    <d v="2025-09-22T04:43:10"/>
    <x v="864"/>
    <s v="2025-09-22"/>
    <x v="12"/>
    <x v="4"/>
    <n v="0.15100000000000002"/>
    <n v="0.30200000000000005"/>
    <n v="0.45299999999999996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s v="W"/>
    <d v="2025-09-22T00:00:00"/>
    <s v="04"/>
    <x v="1"/>
    <s v="Mon"/>
    <d v="2025-09-22T04:45:59"/>
    <x v="865"/>
    <s v="2025-09-22"/>
    <x v="12"/>
    <x v="4"/>
    <n v="0.13400000000000001"/>
    <n v="0.26800000000000002"/>
    <n v="0.40200000000000002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s v="W"/>
    <d v="2025-09-22T00:00:00"/>
    <s v="04"/>
    <x v="2"/>
    <s v="Mon"/>
    <d v="2025-09-22T04:45:59"/>
    <x v="865"/>
    <s v="2025-09-22"/>
    <x v="12"/>
    <x v="4"/>
    <n v="0.14599999999999999"/>
    <n v="0.29199999999999998"/>
    <n v="0.438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20"/>
    <s v="Mon"/>
    <d v="2025-09-22T04:45:59"/>
    <x v="865"/>
    <s v="2025-09-22"/>
    <x v="12"/>
    <x v="4"/>
    <n v="0.16700000000000001"/>
    <n v="0.33400000000000002"/>
    <n v="0.501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6"/>
    <s v="Mon"/>
    <d v="2025-09-22T04:45:59"/>
    <x v="865"/>
    <s v="2025-09-22"/>
    <x v="12"/>
    <x v="4"/>
    <n v="0.16700000000000001"/>
    <n v="0.33400000000000002"/>
    <n v="0.501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s v="W"/>
    <d v="2025-09-22T00:00:00"/>
    <s v="04"/>
    <x v="18"/>
    <s v="Mon"/>
    <d v="2025-09-22T04:46:00"/>
    <x v="866"/>
    <s v="2025-09-22"/>
    <x v="12"/>
    <x v="4"/>
    <n v="0.16700000000000001"/>
    <n v="0.33400000000000002"/>
    <n v="0.501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s v="W"/>
    <d v="2025-09-22T00:00:00"/>
    <s v="04"/>
    <x v="0"/>
    <s v="Mon"/>
    <d v="2025-09-22T04:46:00"/>
    <x v="866"/>
    <s v="2025-09-22"/>
    <x v="12"/>
    <x v="4"/>
    <n v="0.13899999999999998"/>
    <n v="0.27799999999999997"/>
    <n v="0.41699999999999998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s v="W"/>
    <d v="2025-09-22T00:00:00"/>
    <s v="04"/>
    <x v="11"/>
    <s v="Mon"/>
    <d v="2025-09-22T04:46:00"/>
    <x v="866"/>
    <s v="2025-09-22"/>
    <x v="12"/>
    <x v="4"/>
    <n v="0.16000000000000003"/>
    <n v="0.32000000000000006"/>
    <n v="0.48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s v="W"/>
    <d v="2025-09-22T00:00:00"/>
    <s v="04"/>
    <x v="10"/>
    <s v="Mon"/>
    <d v="2025-09-22T04:46:00"/>
    <x v="866"/>
    <s v="2025-09-22"/>
    <x v="12"/>
    <x v="4"/>
    <n v="0.16200000000000003"/>
    <n v="0.32400000000000007"/>
    <n v="0.48599999999999999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s v="L"/>
    <d v="2025-09-22T00:00:00"/>
    <s v="04"/>
    <x v="14"/>
    <s v="Mon"/>
    <d v="2025-09-22T04:49:09"/>
    <x v="867"/>
    <s v="2025-09-22"/>
    <x v="12"/>
    <x v="4"/>
    <n v="-0.30499999999999999"/>
    <n v="-0.61"/>
    <n v="-0.91499999999999992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s v="L"/>
    <d v="2025-09-22T00:00:00"/>
    <s v="04"/>
    <x v="16"/>
    <s v="Mon"/>
    <d v="2025-09-22T04:49:29"/>
    <x v="868"/>
    <s v="2025-09-22"/>
    <x v="12"/>
    <x v="4"/>
    <n v="-0.32000000000000006"/>
    <n v="-0.64000000000000012"/>
    <n v="-0.96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s v="L"/>
    <d v="2025-09-22T00:00:00"/>
    <s v="04"/>
    <x v="17"/>
    <s v="Mon"/>
    <d v="2025-09-22T04:51:29"/>
    <x v="869"/>
    <s v="2025-09-22"/>
    <x v="12"/>
    <x v="4"/>
    <n v="-0.30099999999999999"/>
    <n v="-0.60199999999999998"/>
    <n v="-0.90299999999999991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s v="L"/>
    <d v="2025-09-22T00:00:00"/>
    <s v="04"/>
    <x v="11"/>
    <s v="Mon"/>
    <d v="2025-09-22T04:51:29"/>
    <x v="869"/>
    <s v="2025-09-22"/>
    <x v="12"/>
    <x v="4"/>
    <n v="-0.15000000000000002"/>
    <n v="-0.30000000000000004"/>
    <n v="-0.44999999999999996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s v="L"/>
    <d v="2025-09-22T00:00:00"/>
    <s v="04"/>
    <x v="18"/>
    <s v="Mon"/>
    <d v="2025-09-22T04:51:29"/>
    <x v="869"/>
    <s v="2025-09-22"/>
    <x v="12"/>
    <x v="4"/>
    <n v="-0.22200000000000003"/>
    <n v="-0.44400000000000006"/>
    <n v="-0.66600000000000004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s v="L"/>
    <d v="2025-09-22T00:00:00"/>
    <s v="04"/>
    <x v="1"/>
    <s v="Mon"/>
    <d v="2025-09-22T04:51:29"/>
    <x v="869"/>
    <s v="2025-09-22"/>
    <x v="12"/>
    <x v="4"/>
    <n v="-0.30400000000000005"/>
    <n v="-0.6080000000000001"/>
    <n v="-0.91199999999999992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s v="L"/>
    <d v="2025-09-22T00:00:00"/>
    <s v="04"/>
    <x v="20"/>
    <s v="Mon"/>
    <d v="2025-09-22T04:51:30"/>
    <x v="870"/>
    <s v="2025-09-22"/>
    <x v="12"/>
    <x v="4"/>
    <n v="-0.30600000000000005"/>
    <n v="-0.6120000000000001"/>
    <n v="-0.9179999999999999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s v="L"/>
    <d v="2025-09-22T00:00:00"/>
    <s v="04"/>
    <x v="19"/>
    <s v="Mon"/>
    <d v="2025-09-22T04:51:30"/>
    <x v="870"/>
    <s v="2025-09-22"/>
    <x v="12"/>
    <x v="4"/>
    <n v="-0.221"/>
    <n v="-0.442"/>
    <n v="-0.66299999999999992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s v="L"/>
    <d v="2025-09-22T00:00:00"/>
    <s v="04"/>
    <x v="12"/>
    <s v="Mon"/>
    <d v="2025-09-22T04:51:30"/>
    <x v="870"/>
    <s v="2025-09-22"/>
    <x v="12"/>
    <x v="4"/>
    <n v="-0.30000000000000004"/>
    <n v="-0.60000000000000009"/>
    <n v="-0.89999999999999991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s v="L"/>
    <d v="2025-09-22T00:00:00"/>
    <s v="04"/>
    <x v="10"/>
    <s v="Mon"/>
    <d v="2025-09-22T04:51:30"/>
    <x v="870"/>
    <s v="2025-09-22"/>
    <x v="12"/>
    <x v="4"/>
    <n v="-0.29900000000000004"/>
    <n v="-0.59800000000000009"/>
    <n v="-0.89700000000000002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s v="L"/>
    <d v="2025-09-22T00:00:00"/>
    <s v="04"/>
    <x v="2"/>
    <s v="Mon"/>
    <d v="2025-09-22T04:51:30"/>
    <x v="870"/>
    <s v="2025-09-22"/>
    <x v="12"/>
    <x v="4"/>
    <n v="-0.24900000000000003"/>
    <n v="-0.49800000000000005"/>
    <n v="-0.747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s v="L"/>
    <d v="2025-09-22T00:00:00"/>
    <s v="04"/>
    <x v="0"/>
    <s v="Mon"/>
    <d v="2025-09-22T04:51:31"/>
    <x v="871"/>
    <s v="2025-09-22"/>
    <x v="12"/>
    <x v="4"/>
    <n v="-0.29300000000000004"/>
    <n v="-0.58600000000000008"/>
    <n v="-0.879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s v="L"/>
    <d v="2025-09-22T00:00:00"/>
    <s v="04"/>
    <x v="6"/>
    <s v="Mon"/>
    <d v="2025-09-22T04:51:31"/>
    <x v="871"/>
    <s v="2025-09-22"/>
    <x v="12"/>
    <x v="4"/>
    <n v="-0.29500000000000004"/>
    <n v="-0.59000000000000008"/>
    <n v="-0.88500000000000001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s v="L"/>
    <d v="2025-09-22T00:00:00"/>
    <s v="05"/>
    <x v="3"/>
    <s v="Mon"/>
    <d v="2025-09-22T05:04:59"/>
    <x v="872"/>
    <s v="2025-09-22"/>
    <x v="13"/>
    <x v="4"/>
    <n v="-0.29700000000000004"/>
    <n v="-0.59400000000000008"/>
    <n v="-0.89100000000000001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s v="L"/>
    <d v="2025-09-22T00:00:00"/>
    <s v="05"/>
    <x v="5"/>
    <s v="Mon"/>
    <d v="2025-09-22T05:05:59"/>
    <x v="873"/>
    <s v="2025-09-22"/>
    <x v="13"/>
    <x v="4"/>
    <n v="-0.30299999999999999"/>
    <n v="-0.60599999999999998"/>
    <n v="-0.90899999999999992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s v="L"/>
    <d v="2025-09-22T00:00:00"/>
    <s v="05"/>
    <x v="4"/>
    <s v="Mon"/>
    <d v="2025-09-22T05:05:59"/>
    <x v="873"/>
    <s v="2025-09-22"/>
    <x v="13"/>
    <x v="4"/>
    <n v="-0.30099999999999999"/>
    <n v="-0.60199999999999998"/>
    <n v="-0.90299999999999991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s v="L"/>
    <d v="2025-09-22T00:00:00"/>
    <s v="05"/>
    <x v="3"/>
    <s v="Mon"/>
    <d v="2025-09-22T05:10:59"/>
    <x v="874"/>
    <s v="2025-09-22"/>
    <x v="13"/>
    <x v="4"/>
    <n v="-0.30099999999999999"/>
    <n v="-0.60199999999999998"/>
    <n v="-0.90299999999999991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s v="W"/>
    <d v="2025-09-22T00:00:00"/>
    <s v="05"/>
    <x v="5"/>
    <s v="Mon"/>
    <d v="2025-09-22T05:17:59"/>
    <x v="875"/>
    <s v="2025-09-22"/>
    <x v="13"/>
    <x v="4"/>
    <n v="0.11799999999999999"/>
    <n v="0.23599999999999999"/>
    <n v="0.35399999999999998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s v="W"/>
    <d v="2025-09-22T00:00:00"/>
    <s v="05"/>
    <x v="4"/>
    <s v="Mon"/>
    <d v="2025-09-22T05:17:59"/>
    <x v="875"/>
    <s v="2025-09-22"/>
    <x v="13"/>
    <x v="4"/>
    <n v="0.122"/>
    <n v="0.24399999999999999"/>
    <n v="0.36599999999999999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6"/>
    <s v="Mon"/>
    <d v="2025-09-22T05:22:09"/>
    <x v="876"/>
    <s v="2025-09-22"/>
    <x v="13"/>
    <x v="4"/>
    <n v="-0.31000000000000005"/>
    <n v="-0.62000000000000011"/>
    <n v="-0.92999999999999994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4"/>
    <s v="Mon"/>
    <d v="2025-09-22T05:22:09"/>
    <x v="876"/>
    <s v="2025-09-22"/>
    <x v="13"/>
    <x v="4"/>
    <n v="-0.31000000000000005"/>
    <n v="-0.62000000000000011"/>
    <n v="-0.92999999999999994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s v="L"/>
    <d v="2025-09-22T00:00:00"/>
    <s v="05"/>
    <x v="15"/>
    <s v="Mon"/>
    <d v="2025-09-22T05:32:39"/>
    <x v="877"/>
    <s v="2025-09-22"/>
    <x v="13"/>
    <x v="4"/>
    <n v="-0.30200000000000005"/>
    <n v="-0.60400000000000009"/>
    <n v="-0.90599999999999992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s v="L"/>
    <d v="2025-09-22T00:00:00"/>
    <s v="05"/>
    <x v="14"/>
    <s v="Mon"/>
    <d v="2025-09-22T05:32:39"/>
    <x v="877"/>
    <s v="2025-09-22"/>
    <x v="13"/>
    <x v="4"/>
    <n v="-0.29799999999999999"/>
    <n v="-0.59599999999999997"/>
    <n v="-0.89400000000000002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s v="L"/>
    <d v="2025-09-22T00:00:00"/>
    <s v="05"/>
    <x v="16"/>
    <s v="Mon"/>
    <d v="2025-09-22T05:32:39"/>
    <x v="877"/>
    <s v="2025-09-22"/>
    <x v="13"/>
    <x v="4"/>
    <n v="-0.29700000000000004"/>
    <n v="-0.59400000000000008"/>
    <n v="-0.89100000000000001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s v="L"/>
    <d v="2025-09-22T00:00:00"/>
    <s v="05"/>
    <x v="17"/>
    <s v="Mon"/>
    <d v="2025-09-22T05:33:18"/>
    <x v="878"/>
    <s v="2025-09-22"/>
    <x v="13"/>
    <x v="4"/>
    <n v="-0.30499999999999999"/>
    <n v="-0.61"/>
    <n v="-0.91499999999999992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s v="L"/>
    <d v="2025-09-22T00:00:00"/>
    <s v="05"/>
    <x v="1"/>
    <s v="Mon"/>
    <d v="2025-09-22T05:33:19"/>
    <x v="879"/>
    <s v="2025-09-22"/>
    <x v="13"/>
    <x v="4"/>
    <n v="-0.30499999999999999"/>
    <n v="-0.61"/>
    <n v="-0.91499999999999992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s v="L"/>
    <d v="2025-09-22T00:00:00"/>
    <s v="05"/>
    <x v="11"/>
    <s v="Mon"/>
    <d v="2025-09-22T05:33:19"/>
    <x v="879"/>
    <s v="2025-09-22"/>
    <x v="13"/>
    <x v="4"/>
    <n v="-0.15900000000000003"/>
    <n v="-0.31800000000000006"/>
    <n v="-0.47699999999999998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s v="L"/>
    <d v="2025-09-22T00:00:00"/>
    <s v="05"/>
    <x v="6"/>
    <s v="Mon"/>
    <d v="2025-09-22T05:33:19"/>
    <x v="879"/>
    <s v="2025-09-22"/>
    <x v="13"/>
    <x v="4"/>
    <n v="-0.313"/>
    <n v="-0.626"/>
    <n v="-0.93899999999999995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s v="L"/>
    <d v="2025-09-22T00:00:00"/>
    <s v="05"/>
    <x v="0"/>
    <s v="Mon"/>
    <d v="2025-09-22T05:33:19"/>
    <x v="879"/>
    <s v="2025-09-22"/>
    <x v="13"/>
    <x v="4"/>
    <n v="-0.313"/>
    <n v="-0.626"/>
    <n v="-0.93899999999999995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s v="L"/>
    <d v="2025-09-22T00:00:00"/>
    <s v="05"/>
    <x v="12"/>
    <s v="Mon"/>
    <d v="2025-09-22T05:33:20"/>
    <x v="880"/>
    <s v="2025-09-22"/>
    <x v="13"/>
    <x v="4"/>
    <n v="-0.31900000000000001"/>
    <n v="-0.63800000000000001"/>
    <n v="-0.95699999999999996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s v="L"/>
    <d v="2025-09-22T00:00:00"/>
    <s v="05"/>
    <x v="2"/>
    <s v="Mon"/>
    <d v="2025-09-22T05:33:20"/>
    <x v="880"/>
    <s v="2025-09-22"/>
    <x v="13"/>
    <x v="4"/>
    <n v="-0.248"/>
    <n v="-0.496"/>
    <n v="-0.74399999999999999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s v="L"/>
    <d v="2025-09-22T00:00:00"/>
    <s v="05"/>
    <x v="18"/>
    <s v="Mon"/>
    <d v="2025-09-22T05:33:20"/>
    <x v="880"/>
    <s v="2025-09-22"/>
    <x v="13"/>
    <x v="4"/>
    <n v="-0.21200000000000002"/>
    <n v="-0.42400000000000004"/>
    <n v="-0.63600000000000001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s v="L"/>
    <d v="2025-09-22T00:00:00"/>
    <s v="05"/>
    <x v="10"/>
    <s v="Mon"/>
    <d v="2025-09-22T05:33:20"/>
    <x v="880"/>
    <s v="2025-09-22"/>
    <x v="13"/>
    <x v="4"/>
    <n v="-0.30600000000000005"/>
    <n v="-0.6120000000000001"/>
    <n v="-0.9179999999999999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s v="L"/>
    <d v="2025-09-22T00:00:00"/>
    <s v="05"/>
    <x v="19"/>
    <s v="Mon"/>
    <d v="2025-09-22T05:33:21"/>
    <x v="881"/>
    <s v="2025-09-22"/>
    <x v="13"/>
    <x v="4"/>
    <n v="-0.20400000000000001"/>
    <n v="-0.40800000000000003"/>
    <n v="-0.61199999999999999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s v="L"/>
    <d v="2025-09-22T00:00:00"/>
    <s v="05"/>
    <x v="20"/>
    <s v="Mon"/>
    <d v="2025-09-22T05:33:21"/>
    <x v="881"/>
    <s v="2025-09-22"/>
    <x v="13"/>
    <x v="4"/>
    <n v="-0.28599999999999998"/>
    <n v="-0.57199999999999995"/>
    <n v="-0.85799999999999998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s v="L"/>
    <d v="2025-09-22T00:00:00"/>
    <s v="05"/>
    <x v="4"/>
    <s v="Mon"/>
    <d v="2025-09-22T05:33:59"/>
    <x v="882"/>
    <s v="2025-09-22"/>
    <x v="13"/>
    <x v="4"/>
    <n v="-0.309"/>
    <n v="-0.61799999999999999"/>
    <n v="-0.92699999999999994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s v="L"/>
    <d v="2025-09-22T00:00:00"/>
    <s v="05"/>
    <x v="5"/>
    <s v="Mon"/>
    <d v="2025-09-22T05:33:59"/>
    <x v="882"/>
    <s v="2025-09-22"/>
    <x v="13"/>
    <x v="4"/>
    <n v="-0.307"/>
    <n v="-0.61399999999999999"/>
    <n v="-0.9209999999999999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s v="W"/>
    <d v="2025-09-22T00:00:00"/>
    <s v="05"/>
    <x v="16"/>
    <s v="Mon"/>
    <d v="2025-09-22T05:37:09"/>
    <x v="883"/>
    <s v="2025-09-22"/>
    <x v="13"/>
    <x v="4"/>
    <n v="7.2999999999999995E-2"/>
    <n v="0.14599999999999999"/>
    <n v="0.219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s v="W"/>
    <d v="2025-09-22T00:00:00"/>
    <s v="05"/>
    <x v="14"/>
    <s v="Mon"/>
    <d v="2025-09-22T05:37:09"/>
    <x v="883"/>
    <s v="2025-09-22"/>
    <x v="13"/>
    <x v="4"/>
    <n v="7.2999999999999995E-2"/>
    <n v="0.14599999999999999"/>
    <n v="0.219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s v="L"/>
    <d v="2025-09-22T00:00:00"/>
    <s v="05"/>
    <x v="15"/>
    <s v="Mon"/>
    <d v="2025-09-22T05:37:09"/>
    <x v="883"/>
    <s v="2025-09-22"/>
    <x v="13"/>
    <x v="4"/>
    <n v="-0.30099999999999999"/>
    <n v="-0.60199999999999998"/>
    <n v="-0.90299999999999991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s v="W"/>
    <d v="2025-09-22T00:00:00"/>
    <s v="05"/>
    <x v="1"/>
    <s v="Mon"/>
    <d v="2025-09-22T05:40:18"/>
    <x v="884"/>
    <s v="2025-09-22"/>
    <x v="13"/>
    <x v="4"/>
    <n v="0.11499999999999999"/>
    <n v="0.22999999999999998"/>
    <n v="0.34499999999999997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s v="W"/>
    <d v="2025-09-22T00:00:00"/>
    <s v="05"/>
    <x v="2"/>
    <s v="Mon"/>
    <d v="2025-09-22T05:40:19"/>
    <x v="885"/>
    <s v="2025-09-22"/>
    <x v="13"/>
    <x v="4"/>
    <n v="0.11699999999999999"/>
    <n v="0.23399999999999999"/>
    <n v="0.35099999999999998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s v="W"/>
    <d v="2025-09-22T00:00:00"/>
    <s v="05"/>
    <x v="6"/>
    <s v="Mon"/>
    <d v="2025-09-22T05:40:19"/>
    <x v="885"/>
    <s v="2025-09-22"/>
    <x v="13"/>
    <x v="4"/>
    <n v="0.16100000000000003"/>
    <n v="0.32200000000000006"/>
    <n v="0.48299999999999998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s v="W"/>
    <d v="2025-09-22T00:00:00"/>
    <s v="05"/>
    <x v="18"/>
    <s v="Mon"/>
    <d v="2025-09-22T05:40:19"/>
    <x v="885"/>
    <s v="2025-09-22"/>
    <x v="13"/>
    <x v="4"/>
    <n v="0.14299999999999999"/>
    <n v="0.28599999999999998"/>
    <n v="0.42899999999999999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s v="W"/>
    <d v="2025-09-22T00:00:00"/>
    <s v="05"/>
    <x v="10"/>
    <s v="Mon"/>
    <d v="2025-09-22T05:40:19"/>
    <x v="885"/>
    <s v="2025-09-22"/>
    <x v="13"/>
    <x v="4"/>
    <n v="0.14299999999999999"/>
    <n v="0.28599999999999998"/>
    <n v="0.42899999999999999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s v="W"/>
    <d v="2025-09-22T00:00:00"/>
    <s v="05"/>
    <x v="17"/>
    <s v="Mon"/>
    <d v="2025-09-22T05:40:20"/>
    <x v="886"/>
    <s v="2025-09-22"/>
    <x v="13"/>
    <x v="4"/>
    <n v="0.20299999999999999"/>
    <n v="0.40599999999999997"/>
    <n v="0.60899999999999987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s v="W"/>
    <d v="2025-09-22T00:00:00"/>
    <s v="05"/>
    <x v="20"/>
    <s v="Mon"/>
    <d v="2025-09-22T05:40:20"/>
    <x v="886"/>
    <s v="2025-09-22"/>
    <x v="13"/>
    <x v="4"/>
    <n v="0.13899999999999998"/>
    <n v="0.27799999999999997"/>
    <n v="0.41699999999999998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s v="L"/>
    <d v="2025-09-22T00:00:00"/>
    <s v="05"/>
    <x v="12"/>
    <s v="Mon"/>
    <d v="2025-09-22T05:40:20"/>
    <x v="886"/>
    <s v="2025-09-22"/>
    <x v="13"/>
    <x v="4"/>
    <n v="-0.32400000000000007"/>
    <n v="-0.64800000000000013"/>
    <n v="-0.97199999999999998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s v="W"/>
    <d v="2025-09-22T00:00:00"/>
    <s v="05"/>
    <x v="11"/>
    <s v="Mon"/>
    <d v="2025-09-22T05:40:20"/>
    <x v="886"/>
    <s v="2025-09-22"/>
    <x v="13"/>
    <x v="4"/>
    <n v="0.14099999999999999"/>
    <n v="0.28199999999999997"/>
    <n v="0.42299999999999999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s v="W"/>
    <d v="2025-09-22T00:00:00"/>
    <s v="05"/>
    <x v="0"/>
    <s v="Mon"/>
    <d v="2025-09-22T05:40:21"/>
    <x v="887"/>
    <s v="2025-09-22"/>
    <x v="13"/>
    <x v="4"/>
    <n v="0.10300000000000001"/>
    <n v="0.20600000000000002"/>
    <n v="0.309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s v="W"/>
    <d v="2025-09-22T00:00:00"/>
    <s v="05"/>
    <x v="19"/>
    <s v="Mon"/>
    <d v="2025-09-22T05:40:21"/>
    <x v="887"/>
    <s v="2025-09-22"/>
    <x v="13"/>
    <x v="4"/>
    <n v="9.5000000000000001E-2"/>
    <n v="0.19"/>
    <n v="0.28499999999999998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6"/>
    <s v="Mon"/>
    <d v="2025-09-22T05:45:38"/>
    <x v="888"/>
    <s v="2025-09-22"/>
    <x v="13"/>
    <x v="4"/>
    <n v="0.15500000000000003"/>
    <n v="0.31000000000000005"/>
    <n v="0.46499999999999997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10"/>
    <s v="Mon"/>
    <d v="2025-09-22T05:45:39"/>
    <x v="889"/>
    <s v="2025-09-22"/>
    <x v="13"/>
    <x v="4"/>
    <n v="0.15500000000000003"/>
    <n v="0.31000000000000005"/>
    <n v="0.46499999999999997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20"/>
    <s v="Mon"/>
    <d v="2025-09-22T05:45:39"/>
    <x v="889"/>
    <s v="2025-09-22"/>
    <x v="13"/>
    <x v="4"/>
    <n v="0.15500000000000003"/>
    <n v="0.31000000000000005"/>
    <n v="0.46499999999999997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s v="W"/>
    <d v="2025-09-22T00:00:00"/>
    <s v="05"/>
    <x v="11"/>
    <s v="Mon"/>
    <d v="2025-09-22T05:45:39"/>
    <x v="889"/>
    <s v="2025-09-22"/>
    <x v="13"/>
    <x v="4"/>
    <n v="0.15600000000000003"/>
    <n v="0.31200000000000006"/>
    <n v="0.46799999999999997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s v="W"/>
    <d v="2025-09-22T00:00:00"/>
    <s v="05"/>
    <x v="18"/>
    <s v="Mon"/>
    <d v="2025-09-22T05:45:39"/>
    <x v="889"/>
    <s v="2025-09-22"/>
    <x v="13"/>
    <x v="4"/>
    <n v="0.15700000000000003"/>
    <n v="0.31400000000000006"/>
    <n v="0.47099999999999997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s v="L"/>
    <d v="2025-09-22T00:00:00"/>
    <s v="05"/>
    <x v="17"/>
    <s v="Mon"/>
    <d v="2025-09-22T05:47:28"/>
    <x v="890"/>
    <s v="2025-09-22"/>
    <x v="13"/>
    <x v="4"/>
    <n v="-0.32600000000000001"/>
    <n v="-0.65200000000000002"/>
    <n v="-0.97799999999999987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s v="L"/>
    <d v="2025-09-22T00:00:00"/>
    <s v="05"/>
    <x v="18"/>
    <s v="Mon"/>
    <d v="2025-09-22T05:47:29"/>
    <x v="891"/>
    <s v="2025-09-22"/>
    <x v="13"/>
    <x v="4"/>
    <n v="-0.24"/>
    <n v="-0.48"/>
    <n v="-0.72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s v="L"/>
    <d v="2025-09-22T00:00:00"/>
    <s v="05"/>
    <x v="16"/>
    <s v="Mon"/>
    <d v="2025-09-22T05:47:29"/>
    <x v="891"/>
    <s v="2025-09-22"/>
    <x v="13"/>
    <x v="4"/>
    <n v="-0.317"/>
    <n v="-0.63400000000000001"/>
    <n v="-0.95099999999999996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s v="L"/>
    <d v="2025-09-22T00:00:00"/>
    <s v="05"/>
    <x v="6"/>
    <s v="Mon"/>
    <d v="2025-09-22T05:47:29"/>
    <x v="891"/>
    <s v="2025-09-22"/>
    <x v="13"/>
    <x v="4"/>
    <n v="-0.317"/>
    <n v="-0.63400000000000001"/>
    <n v="-0.95099999999999996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s v="L"/>
    <d v="2025-09-22T00:00:00"/>
    <s v="05"/>
    <x v="20"/>
    <s v="Mon"/>
    <d v="2025-09-22T05:47:29"/>
    <x v="891"/>
    <s v="2025-09-22"/>
    <x v="13"/>
    <x v="4"/>
    <n v="-0.31900000000000001"/>
    <n v="-0.63800000000000001"/>
    <n v="-0.95699999999999996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s v="L"/>
    <d v="2025-09-22T00:00:00"/>
    <s v="05"/>
    <x v="11"/>
    <s v="Mon"/>
    <d v="2025-09-22T05:47:30"/>
    <x v="892"/>
    <s v="2025-09-22"/>
    <x v="13"/>
    <x v="4"/>
    <n v="-0.13999999999999999"/>
    <n v="-0.27999999999999997"/>
    <n v="-0.42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s v="L"/>
    <d v="2025-09-22T00:00:00"/>
    <s v="05"/>
    <x v="14"/>
    <s v="Mon"/>
    <d v="2025-09-22T05:47:30"/>
    <x v="892"/>
    <s v="2025-09-22"/>
    <x v="13"/>
    <x v="4"/>
    <n v="-0.30400000000000005"/>
    <n v="-0.6080000000000001"/>
    <n v="-0.91199999999999992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s v="L"/>
    <d v="2025-09-22T00:00:00"/>
    <s v="05"/>
    <x v="10"/>
    <s v="Mon"/>
    <d v="2025-09-22T05:47:30"/>
    <x v="892"/>
    <s v="2025-09-22"/>
    <x v="13"/>
    <x v="4"/>
    <n v="-0.30400000000000005"/>
    <n v="-0.6080000000000001"/>
    <n v="-0.91199999999999992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s v="L"/>
    <d v="2025-09-22T00:00:00"/>
    <s v="05"/>
    <x v="0"/>
    <s v="Mon"/>
    <d v="2025-09-22T05:47:38"/>
    <x v="893"/>
    <s v="2025-09-22"/>
    <x v="13"/>
    <x v="4"/>
    <n v="-0.313"/>
    <n v="-0.626"/>
    <n v="-0.93899999999999995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s v="L"/>
    <d v="2025-09-22T00:00:00"/>
    <s v="05"/>
    <x v="1"/>
    <s v="Mon"/>
    <d v="2025-09-22T05:47:39"/>
    <x v="894"/>
    <s v="2025-09-22"/>
    <x v="13"/>
    <x v="4"/>
    <n v="-0.31200000000000006"/>
    <n v="-0.62400000000000011"/>
    <n v="-0.93599999999999994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s v="L"/>
    <d v="2025-09-22T00:00:00"/>
    <s v="05"/>
    <x v="2"/>
    <s v="Mon"/>
    <d v="2025-09-22T05:47:39"/>
    <x v="894"/>
    <s v="2025-09-22"/>
    <x v="13"/>
    <x v="4"/>
    <n v="-0.254"/>
    <n v="-0.50800000000000001"/>
    <n v="-0.76200000000000001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s v="L"/>
    <d v="2025-09-22T00:00:00"/>
    <s v="05"/>
    <x v="19"/>
    <s v="Mon"/>
    <d v="2025-09-22T05:50:08"/>
    <x v="895"/>
    <s v="2025-09-22"/>
    <x v="13"/>
    <x v="4"/>
    <n v="-0.223"/>
    <n v="-0.44600000000000001"/>
    <n v="-0.6689999999999999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s v="L"/>
    <d v="2025-09-22T00:00:00"/>
    <s v="05"/>
    <x v="11"/>
    <s v="Mon"/>
    <d v="2025-09-22T05:59:08"/>
    <x v="896"/>
    <s v="2025-09-22"/>
    <x v="13"/>
    <x v="4"/>
    <n v="-0.14099999999999999"/>
    <n v="-0.28199999999999997"/>
    <n v="-0.42299999999999999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s v="W"/>
    <d v="2025-09-22T00:00:00"/>
    <s v="06"/>
    <x v="16"/>
    <s v="Mon"/>
    <d v="2025-09-22T06:06:28"/>
    <x v="897"/>
    <s v="2025-09-22"/>
    <x v="14"/>
    <x v="4"/>
    <n v="4.3000000000000003E-2"/>
    <n v="8.6000000000000007E-2"/>
    <n v="0.129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s v="W"/>
    <d v="2025-09-22T00:00:00"/>
    <s v="06"/>
    <x v="14"/>
    <s v="Mon"/>
    <d v="2025-09-22T06:06:29"/>
    <x v="898"/>
    <s v="2025-09-22"/>
    <x v="14"/>
    <x v="4"/>
    <n v="4.3000000000000003E-2"/>
    <n v="8.6000000000000007E-2"/>
    <n v="0.129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s v="W"/>
    <d v="2025-09-22T00:00:00"/>
    <s v="06"/>
    <x v="5"/>
    <s v="Mon"/>
    <d v="2025-09-22T06:07:59"/>
    <x v="899"/>
    <s v="2025-09-22"/>
    <x v="14"/>
    <x v="4"/>
    <n v="0.60499999999999998"/>
    <n v="1.21"/>
    <n v="1.8149999999999999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s v="W"/>
    <d v="2025-09-22T00:00:00"/>
    <s v="06"/>
    <x v="4"/>
    <s v="Mon"/>
    <d v="2025-09-22T06:07:59"/>
    <x v="899"/>
    <s v="2025-09-22"/>
    <x v="14"/>
    <x v="4"/>
    <n v="0.56500000000000006"/>
    <n v="1.1300000000000001"/>
    <n v="1.6950000000000001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s v="W"/>
    <d v="2025-09-22T00:00:00"/>
    <s v="06"/>
    <x v="17"/>
    <s v="Mon"/>
    <d v="2025-09-22T06:09:28"/>
    <x v="900"/>
    <s v="2025-09-22"/>
    <x v="14"/>
    <x v="4"/>
    <n v="0.22200000000000003"/>
    <n v="0.44400000000000006"/>
    <n v="0.66600000000000004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s v="W"/>
    <d v="2025-09-22T00:00:00"/>
    <s v="06"/>
    <x v="11"/>
    <s v="Mon"/>
    <d v="2025-09-22T06:09:29"/>
    <x v="901"/>
    <s v="2025-09-22"/>
    <x v="14"/>
    <x v="4"/>
    <n v="0.14899999999999999"/>
    <n v="0.29799999999999999"/>
    <n v="0.44700000000000001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s v="W"/>
    <d v="2025-09-22T00:00:00"/>
    <s v="06"/>
    <x v="18"/>
    <s v="Mon"/>
    <d v="2025-09-22T06:09:29"/>
    <x v="901"/>
    <s v="2025-09-22"/>
    <x v="14"/>
    <x v="4"/>
    <n v="0.14299999999999999"/>
    <n v="0.28599999999999998"/>
    <n v="0.42899999999999999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s v="W"/>
    <d v="2025-09-22T00:00:00"/>
    <s v="06"/>
    <x v="1"/>
    <s v="Mon"/>
    <d v="2025-09-22T06:09:29"/>
    <x v="901"/>
    <s v="2025-09-22"/>
    <x v="14"/>
    <x v="4"/>
    <n v="4.7E-2"/>
    <n v="9.4E-2"/>
    <n v="0.14099999999999999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10"/>
    <s v="Mon"/>
    <d v="2025-09-22T06:09:29"/>
    <x v="901"/>
    <s v="2025-09-22"/>
    <x v="14"/>
    <x v="4"/>
    <n v="0.14399999999999999"/>
    <n v="0.28799999999999998"/>
    <n v="0.432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20"/>
    <s v="Mon"/>
    <d v="2025-09-22T06:09:30"/>
    <x v="902"/>
    <s v="2025-09-22"/>
    <x v="14"/>
    <x v="4"/>
    <n v="0.14399999999999999"/>
    <n v="0.28799999999999998"/>
    <n v="0.432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s v="W"/>
    <d v="2025-09-22T00:00:00"/>
    <s v="06"/>
    <x v="2"/>
    <s v="Mon"/>
    <d v="2025-09-22T06:09:30"/>
    <x v="902"/>
    <s v="2025-09-22"/>
    <x v="14"/>
    <x v="4"/>
    <n v="4.5000000000000005E-2"/>
    <n v="9.0000000000000011E-2"/>
    <n v="0.13500000000000001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s v="W"/>
    <d v="2025-09-22T00:00:00"/>
    <s v="06"/>
    <x v="6"/>
    <s v="Mon"/>
    <d v="2025-09-22T06:09:30"/>
    <x v="902"/>
    <s v="2025-09-22"/>
    <x v="14"/>
    <x v="4"/>
    <n v="0.14299999999999999"/>
    <n v="0.28599999999999998"/>
    <n v="0.42899999999999999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s v="W"/>
    <d v="2025-09-22T00:00:00"/>
    <s v="06"/>
    <x v="0"/>
    <s v="Mon"/>
    <d v="2025-09-22T06:09:30"/>
    <x v="902"/>
    <s v="2025-09-22"/>
    <x v="14"/>
    <x v="4"/>
    <n v="4.1000000000000002E-2"/>
    <n v="8.2000000000000003E-2"/>
    <n v="0.12299999999999998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s v="W"/>
    <d v="2025-09-22T00:00:00"/>
    <s v="06"/>
    <x v="19"/>
    <s v="Mon"/>
    <d v="2025-09-22T06:09:31"/>
    <x v="903"/>
    <s v="2025-09-22"/>
    <x v="14"/>
    <x v="4"/>
    <n v="0.14899999999999999"/>
    <n v="0.29799999999999999"/>
    <n v="0.44700000000000001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s v="W"/>
    <d v="2025-09-22T00:00:00"/>
    <s v="06"/>
    <x v="15"/>
    <s v="Mon"/>
    <d v="2025-09-22T06:14:08"/>
    <x v="904"/>
    <s v="2025-09-22"/>
    <x v="14"/>
    <x v="4"/>
    <n v="0.56100000000000005"/>
    <n v="1.1220000000000001"/>
    <n v="1.683000000000000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s v="L"/>
    <d v="2025-09-22T00:00:00"/>
    <s v="06"/>
    <x v="11"/>
    <s v="Mon"/>
    <d v="2025-09-22T06:17:38"/>
    <x v="905"/>
    <s v="2025-09-22"/>
    <x v="14"/>
    <x v="4"/>
    <n v="-0.15200000000000002"/>
    <n v="-0.30400000000000005"/>
    <n v="-0.45599999999999996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s v="W"/>
    <d v="2025-09-22T00:00:00"/>
    <s v="06"/>
    <x v="18"/>
    <s v="Mon"/>
    <d v="2025-09-22T06:17:39"/>
    <x v="906"/>
    <s v="2025-09-22"/>
    <x v="14"/>
    <x v="4"/>
    <n v="0.16700000000000001"/>
    <n v="0.33400000000000002"/>
    <n v="0.501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s v="W"/>
    <d v="2025-09-22T00:00:00"/>
    <s v="06"/>
    <x v="20"/>
    <s v="Mon"/>
    <d v="2025-09-22T06:17:39"/>
    <x v="906"/>
    <s v="2025-09-22"/>
    <x v="14"/>
    <x v="4"/>
    <n v="0.16700000000000001"/>
    <n v="0.33400000000000002"/>
    <n v="0.501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6"/>
    <s v="Mon"/>
    <d v="2025-09-22T06:17:39"/>
    <x v="906"/>
    <s v="2025-09-22"/>
    <x v="14"/>
    <x v="4"/>
    <n v="0.16500000000000001"/>
    <n v="0.33"/>
    <n v="0.49499999999999994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10"/>
    <s v="Mon"/>
    <d v="2025-09-22T06:17:39"/>
    <x v="906"/>
    <s v="2025-09-22"/>
    <x v="14"/>
    <x v="4"/>
    <n v="0.16500000000000001"/>
    <n v="0.33"/>
    <n v="0.49499999999999994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s v="W"/>
    <d v="2025-09-22T00:00:00"/>
    <s v="06"/>
    <x v="1"/>
    <s v="Mon"/>
    <d v="2025-09-22T06:17:48"/>
    <x v="907"/>
    <s v="2025-09-22"/>
    <x v="14"/>
    <x v="4"/>
    <n v="9.7000000000000003E-2"/>
    <n v="0.19400000000000001"/>
    <n v="0.29099999999999998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s v="W"/>
    <d v="2025-09-22T00:00:00"/>
    <s v="06"/>
    <x v="0"/>
    <s v="Mon"/>
    <d v="2025-09-22T06:17:49"/>
    <x v="908"/>
    <s v="2025-09-22"/>
    <x v="14"/>
    <x v="4"/>
    <n v="9.3000000000000013E-2"/>
    <n v="0.18600000000000003"/>
    <n v="0.2790000000000000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s v="W"/>
    <d v="2025-09-22T00:00:00"/>
    <s v="06"/>
    <x v="2"/>
    <s v="Mon"/>
    <d v="2025-09-22T06:18:18"/>
    <x v="909"/>
    <s v="2025-09-22"/>
    <x v="14"/>
    <x v="4"/>
    <n v="0.10100000000000001"/>
    <n v="0.20200000000000001"/>
    <n v="0.30299999999999999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s v="W"/>
    <d v="2025-09-22T00:00:00"/>
    <s v="06"/>
    <x v="16"/>
    <s v="Mon"/>
    <d v="2025-09-22T06:23:08"/>
    <x v="910"/>
    <s v="2025-09-22"/>
    <x v="14"/>
    <x v="4"/>
    <n v="0.47599999999999998"/>
    <n v="0.95199999999999996"/>
    <n v="1.4279999999999999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s v="W"/>
    <d v="2025-09-22T00:00:00"/>
    <s v="06"/>
    <x v="14"/>
    <s v="Mon"/>
    <d v="2025-09-22T06:23:09"/>
    <x v="911"/>
    <s v="2025-09-22"/>
    <x v="14"/>
    <x v="4"/>
    <n v="0.25600000000000001"/>
    <n v="0.51200000000000001"/>
    <n v="0.76800000000000002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s v="W"/>
    <d v="2025-09-22T00:00:00"/>
    <s v="06"/>
    <x v="17"/>
    <s v="Mon"/>
    <d v="2025-09-22T06:25:38"/>
    <x v="912"/>
    <s v="2025-09-22"/>
    <x v="14"/>
    <x v="4"/>
    <n v="0.21800000000000003"/>
    <n v="0.43600000000000005"/>
    <n v="0.6540000000000000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s v="W"/>
    <d v="2025-09-22T00:00:00"/>
    <s v="06"/>
    <x v="11"/>
    <s v="Mon"/>
    <d v="2025-09-22T06:25:39"/>
    <x v="913"/>
    <s v="2025-09-22"/>
    <x v="14"/>
    <x v="4"/>
    <n v="0.16000000000000003"/>
    <n v="0.32000000000000006"/>
    <n v="0.48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s v="W"/>
    <d v="2025-09-22T00:00:00"/>
    <s v="06"/>
    <x v="12"/>
    <s v="Mon"/>
    <d v="2025-09-22T06:25:39"/>
    <x v="913"/>
    <s v="2025-09-22"/>
    <x v="14"/>
    <x v="4"/>
    <n v="0.35200000000000004"/>
    <n v="0.70400000000000007"/>
    <n v="1.056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s v="W"/>
    <d v="2025-09-22T00:00:00"/>
    <s v="06"/>
    <x v="20"/>
    <s v="Mon"/>
    <d v="2025-09-22T06:28:18"/>
    <x v="914"/>
    <s v="2025-09-22"/>
    <x v="14"/>
    <x v="4"/>
    <n v="0.15700000000000003"/>
    <n v="0.31400000000000006"/>
    <n v="0.47099999999999997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10"/>
    <s v="Mon"/>
    <d v="2025-09-22T06:28:19"/>
    <x v="915"/>
    <s v="2025-09-22"/>
    <x v="14"/>
    <x v="4"/>
    <n v="0.15300000000000002"/>
    <n v="0.30600000000000005"/>
    <n v="0.45899999999999996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6"/>
    <s v="Mon"/>
    <d v="2025-09-22T06:28:19"/>
    <x v="915"/>
    <s v="2025-09-22"/>
    <x v="14"/>
    <x v="4"/>
    <n v="0.15300000000000002"/>
    <n v="0.30600000000000005"/>
    <n v="0.45899999999999996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s v="W"/>
    <d v="2025-09-22T00:00:00"/>
    <s v="06"/>
    <x v="18"/>
    <s v="Mon"/>
    <d v="2025-09-22T06:28:19"/>
    <x v="915"/>
    <s v="2025-09-22"/>
    <x v="14"/>
    <x v="4"/>
    <n v="0.15300000000000002"/>
    <n v="0.30600000000000005"/>
    <n v="0.45899999999999996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s v="W"/>
    <d v="2025-09-22T00:00:00"/>
    <s v="06"/>
    <x v="0"/>
    <s v="Mon"/>
    <d v="2025-09-22T06:29:38"/>
    <x v="916"/>
    <s v="2025-09-22"/>
    <x v="14"/>
    <x v="4"/>
    <n v="0.32100000000000001"/>
    <n v="0.64200000000000002"/>
    <n v="0.96299999999999997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s v="W"/>
    <d v="2025-09-22T00:00:00"/>
    <s v="06"/>
    <x v="2"/>
    <s v="Mon"/>
    <d v="2025-09-22T06:29:39"/>
    <x v="917"/>
    <s v="2025-09-22"/>
    <x v="14"/>
    <x v="4"/>
    <n v="0.32100000000000001"/>
    <n v="0.64200000000000002"/>
    <n v="0.96299999999999997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s v="W"/>
    <d v="2025-09-22T00:00:00"/>
    <s v="06"/>
    <x v="19"/>
    <s v="Mon"/>
    <d v="2025-09-22T06:29:39"/>
    <x v="917"/>
    <s v="2025-09-22"/>
    <x v="14"/>
    <x v="4"/>
    <n v="0.32100000000000001"/>
    <n v="0.64200000000000002"/>
    <n v="0.96299999999999997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s v="W"/>
    <d v="2025-09-22T00:00:00"/>
    <s v="06"/>
    <x v="1"/>
    <s v="Mon"/>
    <d v="2025-09-22T06:29:39"/>
    <x v="917"/>
    <s v="2025-09-22"/>
    <x v="14"/>
    <x v="4"/>
    <n v="0.35099999999999998"/>
    <n v="0.70199999999999996"/>
    <n v="1.0529999999999999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s v="W"/>
    <d v="2025-09-22T00:00:00"/>
    <s v="06"/>
    <x v="9"/>
    <s v="Mon"/>
    <d v="2025-09-22T06:30:28"/>
    <x v="918"/>
    <s v="2025-09-22"/>
    <x v="14"/>
    <x v="4"/>
    <n v="0.35099999999999998"/>
    <n v="0.70199999999999996"/>
    <n v="1.0529999999999999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s v="W"/>
    <d v="2025-09-22T00:00:00"/>
    <s v="06"/>
    <x v="14"/>
    <s v="Mon"/>
    <d v="2025-09-22T06:42:08"/>
    <x v="919"/>
    <s v="2025-09-22"/>
    <x v="14"/>
    <x v="4"/>
    <n v="0.16900000000000001"/>
    <n v="0.33800000000000002"/>
    <n v="0.50700000000000001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4"/>
    <s v="Mon"/>
    <d v="2025-09-22T06:49:19"/>
    <x v="920"/>
    <s v="2025-09-22"/>
    <x v="14"/>
    <x v="4"/>
    <n v="-0.31900000000000001"/>
    <n v="-0.63800000000000001"/>
    <n v="-0.95699999999999996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5"/>
    <s v="Mon"/>
    <d v="2025-09-22T06:49:19"/>
    <x v="920"/>
    <s v="2025-09-22"/>
    <x v="14"/>
    <x v="4"/>
    <n v="-0.31900000000000001"/>
    <n v="-0.63800000000000001"/>
    <n v="-0.95699999999999996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6"/>
    <s v="Mon"/>
    <d v="2025-09-22T06:49:19"/>
    <x v="920"/>
    <s v="2025-09-22"/>
    <x v="14"/>
    <x v="4"/>
    <n v="-0.31900000000000001"/>
    <n v="-0.63800000000000001"/>
    <n v="-0.95699999999999996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s v="L"/>
    <d v="2025-09-22T00:00:00"/>
    <s v="06"/>
    <x v="11"/>
    <s v="Mon"/>
    <d v="2025-09-22T06:54:18"/>
    <x v="921"/>
    <s v="2025-09-22"/>
    <x v="14"/>
    <x v="4"/>
    <n v="-0.15100000000000002"/>
    <n v="-0.30200000000000005"/>
    <n v="-0.45299999999999996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s v="L"/>
    <d v="2025-09-22T00:00:00"/>
    <s v="06"/>
    <x v="19"/>
    <s v="Mon"/>
    <d v="2025-09-22T06:54:19"/>
    <x v="922"/>
    <s v="2025-09-22"/>
    <x v="14"/>
    <x v="4"/>
    <n v="-0.223"/>
    <n v="-0.44600000000000001"/>
    <n v="-0.6689999999999999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s v="L"/>
    <d v="2025-09-22T00:00:00"/>
    <s v="06"/>
    <x v="17"/>
    <s v="Mon"/>
    <d v="2025-09-22T06:54:19"/>
    <x v="922"/>
    <s v="2025-09-22"/>
    <x v="14"/>
    <x v="4"/>
    <n v="-0.30600000000000005"/>
    <n v="-0.6120000000000001"/>
    <n v="-0.9179999999999999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20"/>
    <s v="Mon"/>
    <d v="2025-09-22T06:54:19"/>
    <x v="922"/>
    <s v="2025-09-22"/>
    <x v="14"/>
    <x v="4"/>
    <n v="-0.30600000000000005"/>
    <n v="-0.6120000000000001"/>
    <n v="-0.9179999999999999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s v="L"/>
    <d v="2025-09-22T00:00:00"/>
    <s v="06"/>
    <x v="2"/>
    <s v="Mon"/>
    <d v="2025-09-22T06:54:19"/>
    <x v="922"/>
    <s v="2025-09-22"/>
    <x v="14"/>
    <x v="4"/>
    <n v="-0.253"/>
    <n v="-0.50600000000000001"/>
    <n v="-0.7589999999999999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2"/>
    <s v="Mon"/>
    <d v="2025-09-22T06:54:20"/>
    <x v="923"/>
    <s v="2025-09-22"/>
    <x v="14"/>
    <x v="4"/>
    <n v="-0.30600000000000005"/>
    <n v="-0.6120000000000001"/>
    <n v="-0.9179999999999999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"/>
    <s v="Mon"/>
    <d v="2025-09-22T06:54:20"/>
    <x v="923"/>
    <s v="2025-09-22"/>
    <x v="14"/>
    <x v="4"/>
    <n v="-0.30600000000000005"/>
    <n v="-0.6120000000000001"/>
    <n v="-0.9179999999999999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s v="L"/>
    <d v="2025-09-22T00:00:00"/>
    <s v="06"/>
    <x v="0"/>
    <s v="Mon"/>
    <d v="2025-09-22T06:54:20"/>
    <x v="923"/>
    <s v="2025-09-22"/>
    <x v="14"/>
    <x v="4"/>
    <n v="-0.30600000000000005"/>
    <n v="-0.6120000000000001"/>
    <n v="-0.9179999999999999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6"/>
    <s v="Mon"/>
    <d v="2025-09-22T06:54:20"/>
    <x v="923"/>
    <s v="2025-09-22"/>
    <x v="14"/>
    <x v="4"/>
    <n v="-0.30600000000000005"/>
    <n v="-0.6120000000000001"/>
    <n v="-0.9179999999999999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10"/>
    <s v="Mon"/>
    <d v="2025-09-22T06:54:21"/>
    <x v="924"/>
    <s v="2025-09-22"/>
    <x v="14"/>
    <x v="4"/>
    <n v="-0.30600000000000005"/>
    <n v="-0.6120000000000001"/>
    <n v="-0.9179999999999999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s v="L"/>
    <d v="2025-09-22T00:00:00"/>
    <s v="06"/>
    <x v="18"/>
    <s v="Mon"/>
    <d v="2025-09-22T06:54:21"/>
    <x v="924"/>
    <s v="2025-09-22"/>
    <x v="14"/>
    <x v="4"/>
    <n v="-0.221"/>
    <n v="-0.442"/>
    <n v="-0.66299999999999992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s v="L"/>
    <d v="2025-09-22T00:00:00"/>
    <s v="06"/>
    <x v="9"/>
    <s v="Mon"/>
    <d v="2025-09-22T06:55:48"/>
    <x v="925"/>
    <s v="2025-09-22"/>
    <x v="14"/>
    <x v="4"/>
    <n v="-0.30800000000000005"/>
    <n v="-0.6160000000000001"/>
    <n v="-0.9239999999999999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s v="L"/>
    <d v="2025-09-22T00:00:00"/>
    <s v="07"/>
    <x v="3"/>
    <s v="Mon"/>
    <d v="2025-09-22T07:00:01"/>
    <x v="926"/>
    <s v="2025-09-22"/>
    <x v="15"/>
    <x v="4"/>
    <n v="-0.29399999999999998"/>
    <n v="-0.58799999999999997"/>
    <n v="-0.88200000000000001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s v="L"/>
    <d v="2025-09-22T00:00:00"/>
    <s v="07"/>
    <x v="8"/>
    <s v="Mon"/>
    <d v="2025-09-22T07:00:08"/>
    <x v="927"/>
    <s v="2025-09-22"/>
    <x v="15"/>
    <x v="4"/>
    <n v="-0.30299999999999999"/>
    <n v="-0.60599999999999998"/>
    <n v="-0.90899999999999992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s v="L"/>
    <d v="2025-09-22T00:00:00"/>
    <s v="07"/>
    <x v="4"/>
    <s v="Mon"/>
    <d v="2025-09-22T07:03:58"/>
    <x v="928"/>
    <s v="2025-09-22"/>
    <x v="15"/>
    <x v="4"/>
    <n v="-0.30000000000000004"/>
    <n v="-0.60000000000000009"/>
    <n v="-0.89999999999999991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s v="L"/>
    <d v="2025-09-22T00:00:00"/>
    <s v="07"/>
    <x v="5"/>
    <s v="Mon"/>
    <d v="2025-09-22T07:03:59"/>
    <x v="929"/>
    <s v="2025-09-22"/>
    <x v="15"/>
    <x v="4"/>
    <n v="-0.30000000000000004"/>
    <n v="-0.60000000000000009"/>
    <n v="-0.89999999999999991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s v="W"/>
    <d v="2025-09-22T00:00:00"/>
    <s v="07"/>
    <x v="14"/>
    <s v="Mon"/>
    <d v="2025-09-22T07:08:18"/>
    <x v="930"/>
    <s v="2025-09-22"/>
    <x v="15"/>
    <x v="4"/>
    <n v="9.4E-2"/>
    <n v="0.188"/>
    <n v="0.28199999999999997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s v="W"/>
    <d v="2025-09-22T00:00:00"/>
    <s v="07"/>
    <x v="15"/>
    <s v="Mon"/>
    <d v="2025-09-22T07:08:19"/>
    <x v="931"/>
    <s v="2025-09-22"/>
    <x v="15"/>
    <x v="4"/>
    <n v="0.22200000000000003"/>
    <n v="0.44400000000000006"/>
    <n v="0.66600000000000004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s v="W"/>
    <d v="2025-09-22T00:00:00"/>
    <s v="07"/>
    <x v="16"/>
    <s v="Mon"/>
    <d v="2025-09-22T07:12:18"/>
    <x v="932"/>
    <s v="2025-09-22"/>
    <x v="15"/>
    <x v="4"/>
    <n v="0.10300000000000001"/>
    <n v="0.20600000000000002"/>
    <n v="0.309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s v="W"/>
    <d v="2025-09-22T00:00:00"/>
    <s v="07"/>
    <x v="17"/>
    <s v="Mon"/>
    <d v="2025-09-22T07:18:28"/>
    <x v="933"/>
    <s v="2025-09-22"/>
    <x v="15"/>
    <x v="4"/>
    <n v="6.9999999999999993E-2"/>
    <n v="0.13999999999999999"/>
    <n v="0.21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s v="W"/>
    <d v="2025-09-22T00:00:00"/>
    <s v="07"/>
    <x v="1"/>
    <s v="Mon"/>
    <d v="2025-09-22T07:18:29"/>
    <x v="934"/>
    <s v="2025-09-22"/>
    <x v="15"/>
    <x v="4"/>
    <n v="7.2999999999999995E-2"/>
    <n v="0.14599999999999999"/>
    <n v="0.219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s v="W"/>
    <d v="2025-09-22T00:00:00"/>
    <s v="07"/>
    <x v="18"/>
    <s v="Mon"/>
    <d v="2025-09-22T07:18:29"/>
    <x v="934"/>
    <s v="2025-09-22"/>
    <x v="15"/>
    <x v="4"/>
    <n v="0.15700000000000003"/>
    <n v="0.31400000000000006"/>
    <n v="0.47099999999999997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s v="W"/>
    <d v="2025-09-22T00:00:00"/>
    <s v="07"/>
    <x v="2"/>
    <s v="Mon"/>
    <d v="2025-09-22T07:18:29"/>
    <x v="934"/>
    <s v="2025-09-22"/>
    <x v="15"/>
    <x v="4"/>
    <n v="6.6000000000000003E-2"/>
    <n v="0.13200000000000001"/>
    <n v="0.19800000000000001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20"/>
    <s v="Mon"/>
    <d v="2025-09-22T07:18:29"/>
    <x v="934"/>
    <s v="2025-09-22"/>
    <x v="15"/>
    <x v="4"/>
    <n v="0.14799999999999999"/>
    <n v="0.29599999999999999"/>
    <n v="0.44400000000000001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s v="W"/>
    <d v="2025-09-22T00:00:00"/>
    <s v="07"/>
    <x v="11"/>
    <s v="Mon"/>
    <d v="2025-09-22T07:18:30"/>
    <x v="935"/>
    <s v="2025-09-22"/>
    <x v="15"/>
    <x v="4"/>
    <n v="0.14799999999999999"/>
    <n v="0.29599999999999999"/>
    <n v="0.44400000000000001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10"/>
    <s v="Mon"/>
    <d v="2025-09-22T07:18:30"/>
    <x v="935"/>
    <s v="2025-09-22"/>
    <x v="15"/>
    <x v="4"/>
    <n v="0.14799999999999999"/>
    <n v="0.29599999999999999"/>
    <n v="0.44400000000000001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6"/>
    <s v="Mon"/>
    <d v="2025-09-22T07:18:30"/>
    <x v="935"/>
    <s v="2025-09-22"/>
    <x v="15"/>
    <x v="4"/>
    <n v="0.14799999999999999"/>
    <n v="0.29599999999999999"/>
    <n v="0.44400000000000001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s v="L"/>
    <d v="2025-09-22T00:00:00"/>
    <s v="07"/>
    <x v="19"/>
    <s v="Mon"/>
    <d v="2025-09-22T07:18:30"/>
    <x v="935"/>
    <s v="2025-09-22"/>
    <x v="15"/>
    <x v="4"/>
    <n v="-0.23199999999999998"/>
    <n v="-0.46399999999999997"/>
    <n v="-0.69599999999999995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s v="W"/>
    <d v="2025-09-22T00:00:00"/>
    <s v="07"/>
    <x v="0"/>
    <s v="Mon"/>
    <d v="2025-09-22T07:18:31"/>
    <x v="936"/>
    <s v="2025-09-22"/>
    <x v="15"/>
    <x v="4"/>
    <n v="7.1999999999999995E-2"/>
    <n v="0.14399999999999999"/>
    <n v="0.216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s v="L"/>
    <d v="2025-09-22T00:00:00"/>
    <s v="07"/>
    <x v="12"/>
    <s v="Mon"/>
    <d v="2025-09-22T07:18:31"/>
    <x v="936"/>
    <s v="2025-09-22"/>
    <x v="15"/>
    <x v="4"/>
    <n v="-0.32500000000000001"/>
    <n v="-0.65"/>
    <n v="-0.97499999999999998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s v="W"/>
    <d v="2025-09-22T00:00:00"/>
    <s v="07"/>
    <x v="14"/>
    <s v="Mon"/>
    <d v="2025-09-22T07:18:48"/>
    <x v="937"/>
    <s v="2025-09-22"/>
    <x v="15"/>
    <x v="4"/>
    <n v="0.10400000000000001"/>
    <n v="0.20800000000000002"/>
    <n v="0.312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s v="L"/>
    <d v="2025-09-22T00:00:00"/>
    <s v="07"/>
    <x v="15"/>
    <s v="Mon"/>
    <d v="2025-09-22T07:38:48"/>
    <x v="938"/>
    <s v="2025-09-22"/>
    <x v="15"/>
    <x v="4"/>
    <n v="-0.29900000000000004"/>
    <n v="-0.59800000000000009"/>
    <n v="-0.89700000000000002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4"/>
    <s v="Mon"/>
    <d v="2025-09-22T07:38:48"/>
    <x v="938"/>
    <s v="2025-09-22"/>
    <x v="15"/>
    <x v="4"/>
    <n v="-0.30000000000000004"/>
    <n v="-0.60000000000000009"/>
    <n v="-0.89999999999999991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6"/>
    <s v="Mon"/>
    <d v="2025-09-22T07:38:49"/>
    <x v="939"/>
    <s v="2025-09-22"/>
    <x v="15"/>
    <x v="4"/>
    <n v="-0.30000000000000004"/>
    <n v="-0.60000000000000009"/>
    <n v="-0.89999999999999991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20"/>
    <s v="Mon"/>
    <d v="2025-09-22T07:39:08"/>
    <x v="940"/>
    <s v="2025-09-22"/>
    <x v="15"/>
    <x v="4"/>
    <n v="-0.30099999999999999"/>
    <n v="-0.60199999999999998"/>
    <n v="-0.90299999999999991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s v="L"/>
    <d v="2025-09-22T00:00:00"/>
    <s v="07"/>
    <x v="18"/>
    <s v="Mon"/>
    <d v="2025-09-22T07:39:08"/>
    <x v="940"/>
    <s v="2025-09-22"/>
    <x v="15"/>
    <x v="4"/>
    <n v="-0.22500000000000001"/>
    <n v="-0.45"/>
    <n v="-0.6749999999999999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6"/>
    <s v="Mon"/>
    <d v="2025-09-22T07:39:09"/>
    <x v="941"/>
    <s v="2025-09-22"/>
    <x v="15"/>
    <x v="4"/>
    <n v="-0.30099999999999999"/>
    <n v="-0.60199999999999998"/>
    <n v="-0.90299999999999991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s v="L"/>
    <d v="2025-09-22T00:00:00"/>
    <s v="07"/>
    <x v="0"/>
    <s v="Mon"/>
    <d v="2025-09-22T07:39:18"/>
    <x v="942"/>
    <s v="2025-09-22"/>
    <x v="15"/>
    <x v="4"/>
    <n v="-0.30000000000000004"/>
    <n v="-0.60000000000000009"/>
    <n v="-0.89999999999999991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s v="L"/>
    <d v="2025-09-22T00:00:00"/>
    <s v="07"/>
    <x v="17"/>
    <s v="Mon"/>
    <d v="2025-09-22T07:40:28"/>
    <x v="943"/>
    <s v="2025-09-22"/>
    <x v="15"/>
    <x v="4"/>
    <n v="-0.30200000000000005"/>
    <n v="-0.60400000000000009"/>
    <n v="-0.90599999999999992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s v="L"/>
    <d v="2025-09-22T00:00:00"/>
    <s v="07"/>
    <x v="1"/>
    <s v="Mon"/>
    <d v="2025-09-22T07:40:28"/>
    <x v="943"/>
    <s v="2025-09-22"/>
    <x v="15"/>
    <x v="4"/>
    <n v="-0.30200000000000005"/>
    <n v="-0.60400000000000009"/>
    <n v="-0.90599999999999992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s v="L"/>
    <d v="2025-09-22T00:00:00"/>
    <s v="07"/>
    <x v="2"/>
    <s v="Mon"/>
    <d v="2025-09-22T07:40:29"/>
    <x v="944"/>
    <s v="2025-09-22"/>
    <x v="15"/>
    <x v="4"/>
    <n v="-0.255"/>
    <n v="-0.51"/>
    <n v="-0.7649999999999999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s v="W"/>
    <d v="2025-09-22T00:00:00"/>
    <s v="07"/>
    <x v="4"/>
    <s v="Mon"/>
    <d v="2025-09-22T07:45:59"/>
    <x v="945"/>
    <s v="2025-09-22"/>
    <x v="15"/>
    <x v="4"/>
    <n v="0.38300000000000001"/>
    <n v="0.76600000000000001"/>
    <n v="1.149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s v="W"/>
    <d v="2025-09-22T00:00:00"/>
    <s v="07"/>
    <x v="5"/>
    <s v="Mon"/>
    <d v="2025-09-22T07:45:59"/>
    <x v="945"/>
    <s v="2025-09-22"/>
    <x v="15"/>
    <x v="4"/>
    <n v="0.38300000000000001"/>
    <n v="0.76600000000000001"/>
    <n v="1.149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s v="W"/>
    <d v="2025-09-22T00:00:00"/>
    <s v="08"/>
    <x v="18"/>
    <s v="Mon"/>
    <d v="2025-09-22T08:06:08"/>
    <x v="946"/>
    <s v="2025-09-22"/>
    <x v="16"/>
    <x v="4"/>
    <n v="0.15900000000000003"/>
    <n v="0.31800000000000006"/>
    <n v="0.47699999999999998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1"/>
    <s v="Mon"/>
    <d v="2025-09-22T08:06:08"/>
    <x v="946"/>
    <s v="2025-09-22"/>
    <x v="16"/>
    <x v="4"/>
    <n v="0.15900000000000003"/>
    <n v="0.31800000000000006"/>
    <n v="0.47699999999999998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0"/>
    <s v="Mon"/>
    <d v="2025-09-22T08:06:09"/>
    <x v="947"/>
    <s v="2025-09-22"/>
    <x v="16"/>
    <x v="4"/>
    <n v="0.15900000000000003"/>
    <n v="0.31800000000000006"/>
    <n v="0.47699999999999998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s v="W"/>
    <d v="2025-09-22T00:00:00"/>
    <s v="08"/>
    <x v="15"/>
    <s v="Mon"/>
    <d v="2025-09-22T08:07:08"/>
    <x v="948"/>
    <s v="2025-09-22"/>
    <x v="16"/>
    <x v="4"/>
    <n v="0.30299999999999999"/>
    <n v="0.60599999999999998"/>
    <n v="0.90899999999999992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4"/>
    <s v="Mon"/>
    <d v="2025-09-22T08:07:08"/>
    <x v="948"/>
    <s v="2025-09-22"/>
    <x v="16"/>
    <x v="4"/>
    <n v="0.19600000000000001"/>
    <n v="0.39200000000000002"/>
    <n v="0.58799999999999997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6"/>
    <s v="Mon"/>
    <d v="2025-09-22T08:07:09"/>
    <x v="949"/>
    <s v="2025-09-22"/>
    <x v="16"/>
    <x v="4"/>
    <n v="0.19600000000000001"/>
    <n v="0.39200000000000002"/>
    <n v="0.58799999999999997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s v="W"/>
    <d v="2025-09-22T00:00:00"/>
    <s v="08"/>
    <x v="17"/>
    <s v="Mon"/>
    <d v="2025-09-22T08:07:28"/>
    <x v="950"/>
    <s v="2025-09-22"/>
    <x v="16"/>
    <x v="4"/>
    <n v="0.23300000000000001"/>
    <n v="0.46600000000000003"/>
    <n v="0.69899999999999995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20"/>
    <s v="Mon"/>
    <d v="2025-09-22T08:07:28"/>
    <x v="950"/>
    <s v="2025-09-22"/>
    <x v="16"/>
    <x v="4"/>
    <n v="0.17400000000000002"/>
    <n v="0.34800000000000003"/>
    <n v="0.52200000000000002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6"/>
    <s v="Mon"/>
    <d v="2025-09-22T08:07:29"/>
    <x v="951"/>
    <s v="2025-09-22"/>
    <x v="16"/>
    <x v="4"/>
    <n v="0.17400000000000002"/>
    <n v="0.34800000000000003"/>
    <n v="0.52200000000000002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s v="W"/>
    <d v="2025-09-22T00:00:00"/>
    <s v="08"/>
    <x v="1"/>
    <s v="Mon"/>
    <d v="2025-09-22T08:07:29"/>
    <x v="951"/>
    <s v="2025-09-22"/>
    <x v="16"/>
    <x v="4"/>
    <n v="0.35499999999999998"/>
    <n v="0.71"/>
    <n v="1.0649999999999999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2"/>
    <s v="Mon"/>
    <d v="2025-09-22T08:07:29"/>
    <x v="951"/>
    <s v="2025-09-22"/>
    <x v="16"/>
    <x v="4"/>
    <n v="0.307"/>
    <n v="0.61399999999999999"/>
    <n v="0.92099999999999993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0"/>
    <s v="Mon"/>
    <d v="2025-09-22T08:07:29"/>
    <x v="951"/>
    <s v="2025-09-22"/>
    <x v="16"/>
    <x v="4"/>
    <n v="0.307"/>
    <n v="0.61399999999999999"/>
    <n v="0.92099999999999993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s v="W"/>
    <d v="2025-09-22T00:00:00"/>
    <s v="08"/>
    <x v="19"/>
    <s v="Mon"/>
    <d v="2025-09-22T08:14:08"/>
    <x v="952"/>
    <s v="2025-09-22"/>
    <x v="16"/>
    <x v="4"/>
    <n v="0.30000000000000004"/>
    <n v="0.60000000000000009"/>
    <n v="0.89999999999999991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s v="W"/>
    <d v="2025-09-22T00:00:00"/>
    <s v="08"/>
    <x v="16"/>
    <s v="Mon"/>
    <d v="2025-09-22T08:20:08"/>
    <x v="953"/>
    <s v="2025-09-22"/>
    <x v="16"/>
    <x v="4"/>
    <n v="6.8999999999999992E-2"/>
    <n v="0.13799999999999998"/>
    <n v="0.20699999999999999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s v="W"/>
    <d v="2025-09-22T00:00:00"/>
    <s v="08"/>
    <x v="14"/>
    <s v="Mon"/>
    <d v="2025-09-22T08:20:08"/>
    <x v="953"/>
    <s v="2025-09-22"/>
    <x v="16"/>
    <x v="4"/>
    <n v="6.8999999999999992E-2"/>
    <n v="0.13799999999999998"/>
    <n v="0.20699999999999999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s v="W"/>
    <d v="2025-09-22T00:00:00"/>
    <s v="08"/>
    <x v="14"/>
    <s v="Mon"/>
    <d v="2025-09-22T08:26:48"/>
    <x v="954"/>
    <s v="2025-09-22"/>
    <x v="16"/>
    <x v="4"/>
    <n v="6.3E-2"/>
    <n v="0.126"/>
    <n v="0.189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s v="W"/>
    <d v="2025-09-22T00:00:00"/>
    <s v="08"/>
    <x v="15"/>
    <s v="Mon"/>
    <d v="2025-09-22T08:26:48"/>
    <x v="954"/>
    <s v="2025-09-22"/>
    <x v="16"/>
    <x v="4"/>
    <n v="0.23700000000000002"/>
    <n v="0.47400000000000003"/>
    <n v="0.71099999999999997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s v="W"/>
    <d v="2025-09-22T00:00:00"/>
    <s v="08"/>
    <x v="16"/>
    <s v="Mon"/>
    <d v="2025-09-22T08:26:49"/>
    <x v="955"/>
    <s v="2025-09-22"/>
    <x v="16"/>
    <x v="4"/>
    <n v="6.4000000000000001E-2"/>
    <n v="0.128"/>
    <n v="0.192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s v="W"/>
    <d v="2025-09-22T00:00:00"/>
    <s v="08"/>
    <x v="18"/>
    <s v="Mon"/>
    <d v="2025-09-22T08:26:58"/>
    <x v="956"/>
    <s v="2025-09-22"/>
    <x v="16"/>
    <x v="4"/>
    <n v="0.15000000000000002"/>
    <n v="0.30000000000000004"/>
    <n v="0.44999999999999996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s v="W"/>
    <d v="2025-09-22T00:00:00"/>
    <s v="08"/>
    <x v="12"/>
    <s v="Mon"/>
    <d v="2025-09-22T08:26:58"/>
    <x v="956"/>
    <s v="2025-09-22"/>
    <x v="16"/>
    <x v="4"/>
    <n v="0.13899999999999998"/>
    <n v="0.27799999999999997"/>
    <n v="0.41699999999999998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s v="W"/>
    <d v="2025-09-22T00:00:00"/>
    <s v="08"/>
    <x v="2"/>
    <s v="Mon"/>
    <d v="2025-09-22T08:26:59"/>
    <x v="957"/>
    <s v="2025-09-22"/>
    <x v="16"/>
    <x v="4"/>
    <n v="4.3000000000000003E-2"/>
    <n v="8.6000000000000007E-2"/>
    <n v="0.129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s v="W"/>
    <d v="2025-09-22T00:00:00"/>
    <s v="08"/>
    <x v="17"/>
    <s v="Mon"/>
    <d v="2025-09-22T08:26:59"/>
    <x v="957"/>
    <s v="2025-09-22"/>
    <x v="16"/>
    <x v="4"/>
    <n v="0.22400000000000003"/>
    <n v="0.44800000000000006"/>
    <n v="0.67200000000000004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s v="W"/>
    <d v="2025-09-22T00:00:00"/>
    <s v="08"/>
    <x v="10"/>
    <s v="Mon"/>
    <d v="2025-09-22T08:26:59"/>
    <x v="957"/>
    <s v="2025-09-22"/>
    <x v="16"/>
    <x v="4"/>
    <n v="0.15200000000000002"/>
    <n v="0.30400000000000005"/>
    <n v="0.45599999999999996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s v="W"/>
    <d v="2025-09-22T00:00:00"/>
    <s v="08"/>
    <x v="1"/>
    <s v="Mon"/>
    <d v="2025-09-22T08:26:59"/>
    <x v="957"/>
    <s v="2025-09-22"/>
    <x v="16"/>
    <x v="4"/>
    <n v="4.2000000000000003E-2"/>
    <n v="8.4000000000000005E-2"/>
    <n v="0.126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s v="W"/>
    <d v="2025-09-22T00:00:00"/>
    <s v="08"/>
    <x v="0"/>
    <s v="Mon"/>
    <d v="2025-09-22T08:26:59"/>
    <x v="957"/>
    <s v="2025-09-22"/>
    <x v="16"/>
    <x v="4"/>
    <n v="4.2000000000000003E-2"/>
    <n v="8.4000000000000005E-2"/>
    <n v="0.126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6"/>
    <s v="Mon"/>
    <d v="2025-09-22T08:27:00"/>
    <x v="958"/>
    <s v="2025-09-22"/>
    <x v="16"/>
    <x v="4"/>
    <n v="0.15400000000000003"/>
    <n v="0.30800000000000005"/>
    <n v="0.46199999999999997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s v="W"/>
    <d v="2025-09-22T00:00:00"/>
    <s v="08"/>
    <x v="20"/>
    <s v="Mon"/>
    <d v="2025-09-22T08:27:00"/>
    <x v="958"/>
    <s v="2025-09-22"/>
    <x v="16"/>
    <x v="4"/>
    <n v="0.15400000000000003"/>
    <n v="0.30800000000000005"/>
    <n v="0.46199999999999997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11"/>
    <s v="Mon"/>
    <d v="2025-09-22T08:27:00"/>
    <x v="958"/>
    <s v="2025-09-22"/>
    <x v="16"/>
    <x v="4"/>
    <n v="0.15400000000000003"/>
    <n v="0.30800000000000005"/>
    <n v="0.46199999999999997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s v="W"/>
    <d v="2025-09-22T00:00:00"/>
    <s v="08"/>
    <x v="19"/>
    <s v="Mon"/>
    <d v="2025-09-22T08:27:00"/>
    <x v="958"/>
    <s v="2025-09-22"/>
    <x v="16"/>
    <x v="4"/>
    <n v="0.30099999999999999"/>
    <n v="0.60199999999999998"/>
    <n v="0.9029999999999999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s v="W"/>
    <d v="2025-09-22T00:00:00"/>
    <s v="08"/>
    <x v="8"/>
    <s v="Mon"/>
    <d v="2025-09-22T08:29:18"/>
    <x v="959"/>
    <s v="2025-09-22"/>
    <x v="16"/>
    <x v="4"/>
    <n v="0.128"/>
    <n v="0.25600000000000001"/>
    <n v="0.38400000000000001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s v="W"/>
    <d v="2025-09-22T00:00:00"/>
    <s v="08"/>
    <x v="9"/>
    <s v="Mon"/>
    <d v="2025-09-22T08:29:18"/>
    <x v="959"/>
    <s v="2025-09-22"/>
    <x v="16"/>
    <x v="4"/>
    <n v="0.16500000000000001"/>
    <n v="0.33"/>
    <n v="0.49499999999999994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s v="W"/>
    <d v="2025-09-22T00:00:00"/>
    <s v="08"/>
    <x v="16"/>
    <s v="Mon"/>
    <d v="2025-09-22T08:35:58"/>
    <x v="960"/>
    <s v="2025-09-22"/>
    <x v="16"/>
    <x v="4"/>
    <n v="5.8999999999999997E-2"/>
    <n v="0.11799999999999999"/>
    <n v="0.17699999999999999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s v="W"/>
    <d v="2025-09-22T00:00:00"/>
    <s v="08"/>
    <x v="14"/>
    <s v="Mon"/>
    <d v="2025-09-22T08:35:58"/>
    <x v="960"/>
    <s v="2025-09-22"/>
    <x v="16"/>
    <x v="4"/>
    <n v="5.7999999999999996E-2"/>
    <n v="0.11599999999999999"/>
    <n v="0.17399999999999999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s v="W"/>
    <d v="2025-09-22T00:00:00"/>
    <s v="08"/>
    <x v="20"/>
    <s v="Mon"/>
    <d v="2025-09-22T08:36:08"/>
    <x v="961"/>
    <s v="2025-09-22"/>
    <x v="16"/>
    <x v="4"/>
    <n v="0.15000000000000002"/>
    <n v="0.30000000000000004"/>
    <n v="0.44999999999999996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s v="W"/>
    <d v="2025-09-22T00:00:00"/>
    <s v="08"/>
    <x v="18"/>
    <s v="Mon"/>
    <d v="2025-09-22T08:36:08"/>
    <x v="961"/>
    <s v="2025-09-22"/>
    <x v="16"/>
    <x v="4"/>
    <n v="0.15100000000000002"/>
    <n v="0.30200000000000005"/>
    <n v="0.45299999999999996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s v="W"/>
    <d v="2025-09-22T00:00:00"/>
    <s v="08"/>
    <x v="10"/>
    <s v="Mon"/>
    <d v="2025-09-22T08:36:08"/>
    <x v="961"/>
    <s v="2025-09-22"/>
    <x v="16"/>
    <x v="4"/>
    <n v="0.15500000000000003"/>
    <n v="0.31000000000000005"/>
    <n v="0.46499999999999997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s v="W"/>
    <d v="2025-09-22T00:00:00"/>
    <s v="08"/>
    <x v="1"/>
    <s v="Mon"/>
    <d v="2025-09-22T08:36:09"/>
    <x v="962"/>
    <s v="2025-09-22"/>
    <x v="16"/>
    <x v="4"/>
    <n v="2.5000000000000001E-2"/>
    <n v="0.05"/>
    <n v="7.4999999999999997E-2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s v="W"/>
    <d v="2025-09-22T00:00:00"/>
    <s v="08"/>
    <x v="2"/>
    <s v="Mon"/>
    <d v="2025-09-22T08:36:09"/>
    <x v="962"/>
    <s v="2025-09-22"/>
    <x v="16"/>
    <x v="4"/>
    <n v="2.8999999999999998E-2"/>
    <n v="5.7999999999999996E-2"/>
    <n v="8.6999999999999994E-2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s v="W"/>
    <d v="2025-09-22T00:00:00"/>
    <s v="08"/>
    <x v="6"/>
    <s v="Mon"/>
    <d v="2025-09-22T08:36:09"/>
    <x v="962"/>
    <s v="2025-09-22"/>
    <x v="16"/>
    <x v="4"/>
    <n v="0.15800000000000003"/>
    <n v="0.31600000000000006"/>
    <n v="0.47399999999999998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s v="W"/>
    <d v="2025-09-22T00:00:00"/>
    <s v="08"/>
    <x v="11"/>
    <s v="Mon"/>
    <d v="2025-09-22T08:36:09"/>
    <x v="962"/>
    <s v="2025-09-22"/>
    <x v="16"/>
    <x v="4"/>
    <n v="0.15900000000000003"/>
    <n v="0.31800000000000006"/>
    <n v="0.47699999999999998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s v="W"/>
    <d v="2025-09-22T00:00:00"/>
    <s v="08"/>
    <x v="0"/>
    <s v="Mon"/>
    <d v="2025-09-22T08:36:10"/>
    <x v="963"/>
    <s v="2025-09-22"/>
    <x v="16"/>
    <x v="4"/>
    <n v="2.7000000000000003E-2"/>
    <n v="5.4000000000000006E-2"/>
    <n v="8.1000000000000003E-2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s v="L"/>
    <d v="2025-09-22T00:00:00"/>
    <s v="08"/>
    <x v="17"/>
    <s v="Mon"/>
    <d v="2025-09-22T08:43:28"/>
    <x v="964"/>
    <s v="2025-09-22"/>
    <x v="16"/>
    <x v="4"/>
    <n v="-0.29199999999999998"/>
    <n v="-0.58399999999999996"/>
    <n v="-0.876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s v="W"/>
    <d v="2025-09-22T00:00:00"/>
    <s v="08"/>
    <x v="6"/>
    <s v="Mon"/>
    <d v="2025-09-22T08:43:28"/>
    <x v="964"/>
    <s v="2025-09-22"/>
    <x v="16"/>
    <x v="4"/>
    <n v="0.16000000000000003"/>
    <n v="0.32000000000000006"/>
    <n v="0.48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s v="W"/>
    <d v="2025-09-22T00:00:00"/>
    <s v="08"/>
    <x v="18"/>
    <s v="Mon"/>
    <d v="2025-09-22T08:43:28"/>
    <x v="964"/>
    <s v="2025-09-22"/>
    <x v="16"/>
    <x v="4"/>
    <n v="0.15800000000000003"/>
    <n v="0.31600000000000006"/>
    <n v="0.47399999999999998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s v="W"/>
    <d v="2025-09-22T00:00:00"/>
    <s v="08"/>
    <x v="20"/>
    <s v="Mon"/>
    <d v="2025-09-22T08:43:29"/>
    <x v="965"/>
    <s v="2025-09-22"/>
    <x v="16"/>
    <x v="4"/>
    <n v="0.16400000000000001"/>
    <n v="0.32800000000000001"/>
    <n v="0.49199999999999994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s v="L"/>
    <d v="2025-09-22T00:00:00"/>
    <s v="08"/>
    <x v="0"/>
    <s v="Mon"/>
    <d v="2025-09-22T08:43:48"/>
    <x v="966"/>
    <s v="2025-09-22"/>
    <x v="16"/>
    <x v="4"/>
    <n v="-0.30400000000000005"/>
    <n v="-0.6080000000000001"/>
    <n v="-0.91199999999999992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s v="L"/>
    <d v="2025-09-22T00:00:00"/>
    <s v="08"/>
    <x v="1"/>
    <s v="Mon"/>
    <d v="2025-09-22T08:43:48"/>
    <x v="966"/>
    <s v="2025-09-22"/>
    <x v="16"/>
    <x v="4"/>
    <n v="-0.29900000000000004"/>
    <n v="-0.59800000000000009"/>
    <n v="-0.89700000000000002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s v="L"/>
    <d v="2025-09-22T00:00:00"/>
    <s v="08"/>
    <x v="2"/>
    <s v="Mon"/>
    <d v="2025-09-22T08:43:48"/>
    <x v="966"/>
    <s v="2025-09-22"/>
    <x v="16"/>
    <x v="4"/>
    <n v="-0.24500000000000002"/>
    <n v="-0.49000000000000005"/>
    <n v="-0.73499999999999999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20"/>
    <s v="Mon"/>
    <d v="2025-09-22T08:51:58"/>
    <x v="967"/>
    <s v="2025-09-22"/>
    <x v="16"/>
    <x v="4"/>
    <n v="-0.30800000000000005"/>
    <n v="-0.6160000000000001"/>
    <n v="-0.9239999999999999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6"/>
    <s v="Mon"/>
    <d v="2025-09-22T08:51:58"/>
    <x v="967"/>
    <s v="2025-09-22"/>
    <x v="16"/>
    <x v="4"/>
    <n v="-0.30800000000000005"/>
    <n v="-0.6160000000000001"/>
    <n v="-0.9239999999999999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s v="L"/>
    <d v="2025-09-22T00:00:00"/>
    <s v="08"/>
    <x v="18"/>
    <s v="Mon"/>
    <d v="2025-09-22T08:51:58"/>
    <x v="967"/>
    <s v="2025-09-22"/>
    <x v="16"/>
    <x v="4"/>
    <n v="-0.22200000000000003"/>
    <n v="-0.44400000000000006"/>
    <n v="-0.66600000000000004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s v="L"/>
    <d v="2025-09-22T00:00:00"/>
    <s v="08"/>
    <x v="19"/>
    <s v="Mon"/>
    <d v="2025-09-22T08:51:59"/>
    <x v="968"/>
    <s v="2025-09-22"/>
    <x v="16"/>
    <x v="4"/>
    <n v="-0.219"/>
    <n v="-0.438"/>
    <n v="-0.65699999999999992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s v="W"/>
    <d v="2025-09-22T00:00:00"/>
    <s v="08"/>
    <x v="9"/>
    <s v="Mon"/>
    <d v="2025-09-22T08:52:28"/>
    <x v="969"/>
    <s v="2025-09-22"/>
    <x v="16"/>
    <x v="4"/>
    <n v="0.35400000000000004"/>
    <n v="0.70800000000000007"/>
    <n v="1.0620000000000001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s v="W"/>
    <d v="2025-09-22T00:00:00"/>
    <s v="08"/>
    <x v="8"/>
    <s v="Mon"/>
    <d v="2025-09-22T08:52:28"/>
    <x v="969"/>
    <s v="2025-09-22"/>
    <x v="16"/>
    <x v="4"/>
    <n v="0.35400000000000004"/>
    <n v="0.70800000000000007"/>
    <n v="1.0620000000000001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s v="L"/>
    <d v="2025-09-22T00:00:00"/>
    <s v="08"/>
    <x v="14"/>
    <s v="Mon"/>
    <d v="2025-09-22T08:58:48"/>
    <x v="970"/>
    <s v="2025-09-22"/>
    <x v="16"/>
    <x v="4"/>
    <n v="-0.30000000000000004"/>
    <n v="-0.60000000000000009"/>
    <n v="-0.89999999999999991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s v="W"/>
    <d v="2025-09-22T00:00:00"/>
    <s v="09"/>
    <x v="16"/>
    <s v="Mon"/>
    <d v="2025-09-22T09:09:48"/>
    <x v="971"/>
    <s v="2025-09-22"/>
    <x v="17"/>
    <x v="4"/>
    <n v="0.17900000000000002"/>
    <n v="0.35800000000000004"/>
    <n v="0.5370000000000000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s v="W"/>
    <d v="2025-09-22T00:00:00"/>
    <s v="09"/>
    <x v="14"/>
    <s v="Mon"/>
    <d v="2025-09-22T09:09:48"/>
    <x v="971"/>
    <s v="2025-09-22"/>
    <x v="17"/>
    <x v="4"/>
    <n v="0.18600000000000003"/>
    <n v="0.37200000000000005"/>
    <n v="0.55800000000000005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s v="W"/>
    <d v="2025-09-22T00:00:00"/>
    <s v="09"/>
    <x v="17"/>
    <s v="Mon"/>
    <d v="2025-09-22T09:11:48"/>
    <x v="972"/>
    <s v="2025-09-22"/>
    <x v="17"/>
    <x v="4"/>
    <n v="0.221"/>
    <n v="0.442"/>
    <n v="0.66299999999999992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s v="W"/>
    <d v="2025-09-22T00:00:00"/>
    <s v="09"/>
    <x v="1"/>
    <s v="Mon"/>
    <d v="2025-09-22T09:11:48"/>
    <x v="972"/>
    <s v="2025-09-22"/>
    <x v="17"/>
    <x v="4"/>
    <n v="0.36600000000000005"/>
    <n v="0.7320000000000001"/>
    <n v="1.0980000000000001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s v="W"/>
    <d v="2025-09-22T00:00:00"/>
    <s v="09"/>
    <x v="2"/>
    <s v="Mon"/>
    <d v="2025-09-22T09:11:48"/>
    <x v="972"/>
    <s v="2025-09-22"/>
    <x v="17"/>
    <x v="4"/>
    <n v="0.31400000000000006"/>
    <n v="0.62800000000000011"/>
    <n v="0.94199999999999995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s v="W"/>
    <d v="2025-09-22T00:00:00"/>
    <s v="09"/>
    <x v="12"/>
    <s v="Mon"/>
    <d v="2025-09-22T09:11:49"/>
    <x v="973"/>
    <s v="2025-09-22"/>
    <x v="17"/>
    <x v="4"/>
    <n v="0.36499999999999999"/>
    <n v="0.73"/>
    <n v="1.09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s v="W"/>
    <d v="2025-09-22T00:00:00"/>
    <s v="09"/>
    <x v="18"/>
    <s v="Mon"/>
    <d v="2025-09-22T09:11:49"/>
    <x v="973"/>
    <s v="2025-09-22"/>
    <x v="17"/>
    <x v="4"/>
    <n v="0.15700000000000003"/>
    <n v="0.31400000000000006"/>
    <n v="0.47099999999999997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20"/>
    <s v="Mon"/>
    <d v="2025-09-22T09:11:49"/>
    <x v="973"/>
    <s v="2025-09-22"/>
    <x v="17"/>
    <x v="4"/>
    <n v="0.15800000000000003"/>
    <n v="0.31600000000000006"/>
    <n v="0.47399999999999998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6"/>
    <s v="Mon"/>
    <d v="2025-09-22T09:11:49"/>
    <x v="973"/>
    <s v="2025-09-22"/>
    <x v="17"/>
    <x v="4"/>
    <n v="0.15800000000000003"/>
    <n v="0.31600000000000006"/>
    <n v="0.47399999999999998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s v="W"/>
    <d v="2025-09-22T00:00:00"/>
    <s v="09"/>
    <x v="19"/>
    <s v="Mon"/>
    <d v="2025-09-22T09:11:50"/>
    <x v="974"/>
    <s v="2025-09-22"/>
    <x v="17"/>
    <x v="4"/>
    <n v="0.309"/>
    <n v="0.61799999999999999"/>
    <n v="0.92699999999999994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s v="W"/>
    <d v="2025-09-22T00:00:00"/>
    <s v="09"/>
    <x v="10"/>
    <s v="Mon"/>
    <d v="2025-09-22T09:11:50"/>
    <x v="974"/>
    <s v="2025-09-22"/>
    <x v="17"/>
    <x v="4"/>
    <n v="0.15700000000000003"/>
    <n v="0.31400000000000006"/>
    <n v="0.47099999999999997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11"/>
    <s v="Mon"/>
    <d v="2025-09-22T09:11:50"/>
    <x v="974"/>
    <s v="2025-09-22"/>
    <x v="17"/>
    <x v="4"/>
    <n v="0.15800000000000003"/>
    <n v="0.31600000000000006"/>
    <n v="0.47399999999999998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s v="W"/>
    <d v="2025-09-22T00:00:00"/>
    <s v="09"/>
    <x v="0"/>
    <s v="Mon"/>
    <d v="2025-09-22T09:11:50"/>
    <x v="974"/>
    <s v="2025-09-22"/>
    <x v="17"/>
    <x v="4"/>
    <n v="0.311"/>
    <n v="0.622"/>
    <n v="0.93299999999999994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s v="W"/>
    <d v="2025-09-22T00:00:00"/>
    <s v="09"/>
    <x v="15"/>
    <s v="Mon"/>
    <d v="2025-09-22T09:11:58"/>
    <x v="975"/>
    <s v="2025-09-22"/>
    <x v="17"/>
    <x v="4"/>
    <n v="0.57199999999999995"/>
    <n v="1.1439999999999999"/>
    <n v="1.716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s v="W"/>
    <d v="2025-09-22T00:00:00"/>
    <s v="09"/>
    <x v="14"/>
    <s v="Mon"/>
    <d v="2025-09-22T09:24:08"/>
    <x v="976"/>
    <s v="2025-09-22"/>
    <x v="17"/>
    <x v="4"/>
    <n v="0.32400000000000007"/>
    <n v="0.64800000000000013"/>
    <n v="0.97199999999999998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s v="W"/>
    <d v="2025-09-22T00:00:00"/>
    <s v="09"/>
    <x v="16"/>
    <s v="Mon"/>
    <d v="2025-09-22T09:24:08"/>
    <x v="976"/>
    <s v="2025-09-22"/>
    <x v="17"/>
    <x v="4"/>
    <n v="0.32500000000000001"/>
    <n v="0.65"/>
    <n v="0.97499999999999998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s v="W"/>
    <d v="2025-09-22T00:00:00"/>
    <s v="09"/>
    <x v="14"/>
    <s v="Mon"/>
    <d v="2025-09-22T09:30:48"/>
    <x v="977"/>
    <s v="2025-09-22"/>
    <x v="17"/>
    <x v="4"/>
    <n v="0.8"/>
    <n v="1.6"/>
    <n v="2.4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s v="W"/>
    <d v="2025-09-22T00:00:00"/>
    <s v="09"/>
    <x v="15"/>
    <s v="Mon"/>
    <d v="2025-09-22T09:30:48"/>
    <x v="977"/>
    <s v="2025-09-22"/>
    <x v="17"/>
    <x v="4"/>
    <n v="0.79200000000000004"/>
    <n v="1.5840000000000001"/>
    <n v="2.3759999999999999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s v="W"/>
    <d v="2025-09-22T00:00:00"/>
    <s v="09"/>
    <x v="16"/>
    <s v="Mon"/>
    <d v="2025-09-22T09:30:48"/>
    <x v="977"/>
    <s v="2025-09-22"/>
    <x v="17"/>
    <x v="4"/>
    <n v="0.61699999999999999"/>
    <n v="1.234"/>
    <n v="1.851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s v="W"/>
    <d v="2025-09-22T00:00:00"/>
    <s v="09"/>
    <x v="17"/>
    <s v="Mon"/>
    <d v="2025-09-22T09:33:08"/>
    <x v="978"/>
    <s v="2025-09-22"/>
    <x v="17"/>
    <x v="4"/>
    <n v="0.23199999999999998"/>
    <n v="0.46399999999999997"/>
    <n v="0.69599999999999995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s v="W"/>
    <d v="2025-09-22T00:00:00"/>
    <s v="09"/>
    <x v="20"/>
    <s v="Mon"/>
    <d v="2025-09-22T09:33:08"/>
    <x v="978"/>
    <s v="2025-09-22"/>
    <x v="17"/>
    <x v="4"/>
    <n v="0.16000000000000003"/>
    <n v="0.32000000000000006"/>
    <n v="0.48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s v="W"/>
    <d v="2025-09-22T00:00:00"/>
    <s v="09"/>
    <x v="11"/>
    <s v="Mon"/>
    <d v="2025-09-22T09:33:08"/>
    <x v="978"/>
    <s v="2025-09-22"/>
    <x v="17"/>
    <x v="4"/>
    <n v="0.17100000000000001"/>
    <n v="0.34200000000000003"/>
    <n v="0.51300000000000001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s v="W"/>
    <d v="2025-09-22T00:00:00"/>
    <s v="09"/>
    <x v="6"/>
    <s v="Mon"/>
    <d v="2025-09-22T09:33:09"/>
    <x v="979"/>
    <s v="2025-09-22"/>
    <x v="17"/>
    <x v="4"/>
    <n v="0.17100000000000001"/>
    <n v="0.34200000000000003"/>
    <n v="0.51300000000000001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s v="W"/>
    <d v="2025-09-22T00:00:00"/>
    <s v="09"/>
    <x v="1"/>
    <s v="Mon"/>
    <d v="2025-09-22T09:33:09"/>
    <x v="979"/>
    <s v="2025-09-22"/>
    <x v="17"/>
    <x v="4"/>
    <n v="0.37400000000000005"/>
    <n v="0.74800000000000011"/>
    <n v="1.1220000000000001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s v="W"/>
    <d v="2025-09-22T00:00:00"/>
    <s v="09"/>
    <x v="10"/>
    <s v="Mon"/>
    <d v="2025-09-22T09:33:09"/>
    <x v="979"/>
    <s v="2025-09-22"/>
    <x v="17"/>
    <x v="4"/>
    <n v="0.17300000000000001"/>
    <n v="0.34600000000000003"/>
    <n v="0.51900000000000002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0"/>
    <s v="Mon"/>
    <d v="2025-09-22T09:33:09"/>
    <x v="979"/>
    <s v="2025-09-22"/>
    <x v="17"/>
    <x v="4"/>
    <n v="0.32300000000000001"/>
    <n v="0.64600000000000002"/>
    <n v="0.96899999999999997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s v="W"/>
    <d v="2025-09-22T00:00:00"/>
    <s v="09"/>
    <x v="2"/>
    <s v="Mon"/>
    <d v="2025-09-22T09:33:10"/>
    <x v="980"/>
    <s v="2025-09-22"/>
    <x v="17"/>
    <x v="4"/>
    <n v="0.32300000000000001"/>
    <n v="0.64600000000000002"/>
    <n v="0.96899999999999997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19"/>
    <s v="Mon"/>
    <d v="2025-09-22T09:33:10"/>
    <x v="980"/>
    <s v="2025-09-22"/>
    <x v="17"/>
    <x v="4"/>
    <n v="0.32300000000000001"/>
    <n v="0.64600000000000002"/>
    <n v="0.96899999999999997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s v="W"/>
    <d v="2025-09-22T00:00:00"/>
    <s v="09"/>
    <x v="18"/>
    <s v="Mon"/>
    <d v="2025-09-22T09:33:10"/>
    <x v="980"/>
    <s v="2025-09-22"/>
    <x v="17"/>
    <x v="4"/>
    <n v="0.17200000000000001"/>
    <n v="0.34400000000000003"/>
    <n v="0.51600000000000001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s v="W"/>
    <d v="2025-09-22T00:00:00"/>
    <s v="09"/>
    <x v="12"/>
    <s v="Mon"/>
    <d v="2025-09-22T09:33:10"/>
    <x v="980"/>
    <s v="2025-09-22"/>
    <x v="17"/>
    <x v="4"/>
    <n v="0.37000000000000005"/>
    <n v="0.7400000000000001"/>
    <n v="1.1100000000000001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s v="W"/>
    <d v="2025-09-22T00:00:00"/>
    <s v="09"/>
    <x v="16"/>
    <s v="Mon"/>
    <d v="2025-09-22T09:41:28"/>
    <x v="981"/>
    <s v="2025-09-22"/>
    <x v="17"/>
    <x v="4"/>
    <n v="0.14099999999999999"/>
    <n v="0.28199999999999997"/>
    <n v="0.42299999999999999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s v="W"/>
    <d v="2025-09-22T00:00:00"/>
    <s v="09"/>
    <x v="15"/>
    <s v="Mon"/>
    <d v="2025-09-22T09:41:28"/>
    <x v="981"/>
    <s v="2025-09-22"/>
    <x v="17"/>
    <x v="4"/>
    <n v="0.21099999999999999"/>
    <n v="0.42199999999999999"/>
    <n v="0.6329999999999999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s v="W"/>
    <d v="2025-09-22T00:00:00"/>
    <s v="09"/>
    <x v="14"/>
    <s v="Mon"/>
    <d v="2025-09-22T09:41:28"/>
    <x v="981"/>
    <s v="2025-09-22"/>
    <x v="17"/>
    <x v="4"/>
    <n v="0.12"/>
    <n v="0.24"/>
    <n v="0.36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s v="W"/>
    <d v="2025-09-22T00:00:00"/>
    <s v="09"/>
    <x v="16"/>
    <s v="Mon"/>
    <d v="2025-09-22T09:44:18"/>
    <x v="982"/>
    <s v="2025-09-22"/>
    <x v="17"/>
    <x v="4"/>
    <n v="8.1000000000000016E-2"/>
    <n v="0.16200000000000003"/>
    <n v="0.24299999999999999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s v="W"/>
    <d v="2025-09-22T00:00:00"/>
    <s v="09"/>
    <x v="14"/>
    <s v="Mon"/>
    <d v="2025-09-22T09:44:18"/>
    <x v="982"/>
    <s v="2025-09-22"/>
    <x v="17"/>
    <x v="4"/>
    <n v="7.2999999999999995E-2"/>
    <n v="0.14599999999999999"/>
    <n v="0.219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s v="W"/>
    <d v="2025-09-22T00:00:00"/>
    <s v="09"/>
    <x v="15"/>
    <s v="Mon"/>
    <d v="2025-09-22T09:45:18"/>
    <x v="983"/>
    <s v="2025-09-22"/>
    <x v="17"/>
    <x v="4"/>
    <n v="0.22200000000000003"/>
    <n v="0.44400000000000006"/>
    <n v="0.66600000000000004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s v="W"/>
    <d v="2025-09-22T00:00:00"/>
    <s v="09"/>
    <x v="14"/>
    <s v="Mon"/>
    <d v="2025-09-22T09:45:18"/>
    <x v="983"/>
    <s v="2025-09-22"/>
    <x v="17"/>
    <x v="4"/>
    <n v="4.8000000000000001E-2"/>
    <n v="9.6000000000000002E-2"/>
    <n v="0.14399999999999999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s v="W"/>
    <d v="2025-09-22T00:00:00"/>
    <s v="09"/>
    <x v="16"/>
    <s v="Mon"/>
    <d v="2025-09-22T09:45:18"/>
    <x v="983"/>
    <s v="2025-09-22"/>
    <x v="17"/>
    <x v="4"/>
    <n v="3.4999999999999996E-2"/>
    <n v="6.9999999999999993E-2"/>
    <n v="0.105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s v="W"/>
    <d v="2025-09-22T00:00:00"/>
    <s v="09"/>
    <x v="14"/>
    <s v="Mon"/>
    <d v="2025-09-22T09:47:28"/>
    <x v="984"/>
    <s v="2025-09-22"/>
    <x v="17"/>
    <x v="4"/>
    <n v="0.10800000000000001"/>
    <n v="0.21600000000000003"/>
    <n v="0.32400000000000001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s v="W"/>
    <d v="2025-09-22T00:00:00"/>
    <s v="09"/>
    <x v="16"/>
    <s v="Mon"/>
    <d v="2025-09-22T09:47:28"/>
    <x v="984"/>
    <s v="2025-09-22"/>
    <x v="17"/>
    <x v="4"/>
    <n v="0.10800000000000001"/>
    <n v="0.21600000000000003"/>
    <n v="0.32400000000000001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s v="L"/>
    <d v="2025-09-22T00:00:00"/>
    <s v="09"/>
    <x v="14"/>
    <s v="Mon"/>
    <d v="2025-09-22T09:51:08"/>
    <x v="985"/>
    <s v="2025-09-22"/>
    <x v="17"/>
    <x v="4"/>
    <n v="-0.28900000000000003"/>
    <n v="-0.57800000000000007"/>
    <n v="-0.86699999999999999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s v="L"/>
    <d v="2025-09-22T00:00:00"/>
    <s v="09"/>
    <x v="16"/>
    <s v="Mon"/>
    <d v="2025-09-22T09:51:08"/>
    <x v="985"/>
    <s v="2025-09-22"/>
    <x v="17"/>
    <x v="4"/>
    <n v="-0.29300000000000004"/>
    <n v="-0.58600000000000008"/>
    <n v="-0.879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s v="L"/>
    <d v="2025-09-22T00:00:00"/>
    <s v="09"/>
    <x v="15"/>
    <s v="Mon"/>
    <d v="2025-09-22T09:51:08"/>
    <x v="985"/>
    <s v="2025-09-22"/>
    <x v="17"/>
    <x v="4"/>
    <n v="-0.32200000000000006"/>
    <n v="-0.64400000000000013"/>
    <n v="-0.96599999999999997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s v="L"/>
    <d v="2025-09-22T00:00:00"/>
    <s v="09"/>
    <x v="17"/>
    <s v="Mon"/>
    <d v="2025-09-22T09:51:28"/>
    <x v="986"/>
    <s v="2025-09-22"/>
    <x v="17"/>
    <x v="4"/>
    <n v="-0.30299999999999999"/>
    <n v="-0.60599999999999998"/>
    <n v="-0.90899999999999992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s v="L"/>
    <d v="2025-09-22T00:00:00"/>
    <s v="09"/>
    <x v="19"/>
    <s v="Mon"/>
    <d v="2025-09-22T09:51:28"/>
    <x v="986"/>
    <s v="2025-09-22"/>
    <x v="17"/>
    <x v="4"/>
    <n v="-0.23599999999999999"/>
    <n v="-0.47199999999999998"/>
    <n v="-0.70799999999999996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s v="L"/>
    <d v="2025-09-22T00:00:00"/>
    <s v="09"/>
    <x v="2"/>
    <s v="Mon"/>
    <d v="2025-09-22T09:51:28"/>
    <x v="986"/>
    <s v="2025-09-22"/>
    <x v="17"/>
    <x v="4"/>
    <n v="-0.26100000000000001"/>
    <n v="-0.52200000000000002"/>
    <n v="-0.78299999999999992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s v="L"/>
    <d v="2025-09-22T00:00:00"/>
    <s v="09"/>
    <x v="18"/>
    <s v="Mon"/>
    <d v="2025-09-22T09:51:29"/>
    <x v="987"/>
    <s v="2025-09-22"/>
    <x v="17"/>
    <x v="4"/>
    <n v="-0.23599999999999999"/>
    <n v="-0.47199999999999998"/>
    <n v="-0.70799999999999996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s v="L"/>
    <d v="2025-09-22T00:00:00"/>
    <s v="09"/>
    <x v="10"/>
    <s v="Mon"/>
    <d v="2025-09-22T09:51:29"/>
    <x v="987"/>
    <s v="2025-09-22"/>
    <x v="17"/>
    <x v="4"/>
    <n v="-0.31000000000000005"/>
    <n v="-0.62000000000000011"/>
    <n v="-0.92999999999999994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s v="L"/>
    <d v="2025-09-22T00:00:00"/>
    <s v="09"/>
    <x v="12"/>
    <s v="Mon"/>
    <d v="2025-09-22T09:51:29"/>
    <x v="987"/>
    <s v="2025-09-22"/>
    <x v="17"/>
    <x v="4"/>
    <n v="-0.31000000000000005"/>
    <n v="-0.62000000000000011"/>
    <n v="-0.92999999999999994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s v="L"/>
    <d v="2025-09-22T00:00:00"/>
    <s v="09"/>
    <x v="1"/>
    <s v="Mon"/>
    <d v="2025-09-22T09:51:29"/>
    <x v="987"/>
    <s v="2025-09-22"/>
    <x v="17"/>
    <x v="4"/>
    <n v="-0.313"/>
    <n v="-0.626"/>
    <n v="-0.93899999999999995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s v="L"/>
    <d v="2025-09-22T00:00:00"/>
    <s v="09"/>
    <x v="0"/>
    <s v="Mon"/>
    <d v="2025-09-22T09:51:29"/>
    <x v="987"/>
    <s v="2025-09-22"/>
    <x v="17"/>
    <x v="4"/>
    <n v="-0.313"/>
    <n v="-0.626"/>
    <n v="-0.93899999999999995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20"/>
    <s v="Mon"/>
    <d v="2025-09-22T09:51:30"/>
    <x v="988"/>
    <s v="2025-09-22"/>
    <x v="17"/>
    <x v="4"/>
    <n v="-0.31400000000000006"/>
    <n v="-0.62800000000000011"/>
    <n v="-0.94199999999999995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6"/>
    <s v="Mon"/>
    <d v="2025-09-22T09:51:30"/>
    <x v="988"/>
    <s v="2025-09-22"/>
    <x v="17"/>
    <x v="4"/>
    <n v="-0.31400000000000006"/>
    <n v="-0.62800000000000011"/>
    <n v="-0.94199999999999995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s v="L"/>
    <d v="2025-09-22T00:00:00"/>
    <s v="09"/>
    <x v="11"/>
    <s v="Mon"/>
    <d v="2025-09-22T09:51:30"/>
    <x v="988"/>
    <s v="2025-09-22"/>
    <x v="17"/>
    <x v="4"/>
    <n v="-0.16100000000000003"/>
    <n v="-0.32200000000000006"/>
    <n v="-0.48299999999999998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s v="L"/>
    <d v="2025-09-22T00:00:00"/>
    <s v="09"/>
    <x v="9"/>
    <s v="Mon"/>
    <d v="2025-09-22T09:55:38"/>
    <x v="989"/>
    <s v="2025-09-22"/>
    <x v="17"/>
    <x v="4"/>
    <n v="-0.30200000000000005"/>
    <n v="-0.60400000000000009"/>
    <n v="-0.90599999999999992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s v="W"/>
    <d v="2025-09-22T00:00:00"/>
    <s v="09"/>
    <x v="14"/>
    <s v="Mon"/>
    <d v="2025-09-22T09:59:38"/>
    <x v="990"/>
    <s v="2025-09-22"/>
    <x v="17"/>
    <x v="4"/>
    <n v="1.9000000000000003E-2"/>
    <n v="3.8000000000000006E-2"/>
    <n v="5.6999999999999995E-2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s v="W"/>
    <d v="2025-09-22T00:00:00"/>
    <s v="09"/>
    <x v="15"/>
    <s v="Mon"/>
    <d v="2025-09-22T09:59:38"/>
    <x v="990"/>
    <s v="2025-09-22"/>
    <x v="17"/>
    <x v="4"/>
    <n v="0.23199999999999998"/>
    <n v="0.46399999999999997"/>
    <n v="0.69599999999999995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s v="W"/>
    <d v="2025-09-22T00:00:00"/>
    <s v="10"/>
    <x v="14"/>
    <s v="Mon"/>
    <d v="2025-09-22T10:02:39"/>
    <x v="991"/>
    <s v="2025-09-22"/>
    <x v="18"/>
    <x v="4"/>
    <n v="8.0000000000000016E-2"/>
    <n v="0.16000000000000003"/>
    <n v="0.24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s v="L"/>
    <d v="2025-09-22T00:00:00"/>
    <s v="10"/>
    <x v="9"/>
    <s v="Mon"/>
    <d v="2025-09-22T10:03:08"/>
    <x v="992"/>
    <s v="2025-09-22"/>
    <x v="18"/>
    <x v="4"/>
    <n v="-0.30000000000000004"/>
    <n v="-0.60000000000000009"/>
    <n v="-0.89999999999999991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s v="W"/>
    <d v="2025-09-22T00:00:00"/>
    <s v="10"/>
    <x v="14"/>
    <s v="Mon"/>
    <d v="2025-09-22T10:09:19"/>
    <x v="993"/>
    <s v="2025-09-22"/>
    <x v="18"/>
    <x v="4"/>
    <n v="0.14499999999999999"/>
    <n v="0.28999999999999998"/>
    <n v="0.435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s v="W"/>
    <d v="2025-09-22T00:00:00"/>
    <s v="10"/>
    <x v="14"/>
    <s v="Mon"/>
    <d v="2025-09-22T10:12:18"/>
    <x v="994"/>
    <s v="2025-09-22"/>
    <x v="18"/>
    <x v="4"/>
    <n v="0.11000000000000001"/>
    <n v="0.22000000000000003"/>
    <n v="0.3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s v="L"/>
    <d v="2025-09-22T00:00:00"/>
    <s v="10"/>
    <x v="15"/>
    <s v="Mon"/>
    <d v="2025-09-22T10:12:18"/>
    <x v="994"/>
    <s v="2025-09-22"/>
    <x v="18"/>
    <x v="4"/>
    <n v="-0.30600000000000005"/>
    <n v="-0.6120000000000001"/>
    <n v="-0.9179999999999999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s v="W"/>
    <d v="2025-09-22T00:00:00"/>
    <s v="10"/>
    <x v="17"/>
    <s v="Mon"/>
    <d v="2025-09-22T10:14:58"/>
    <x v="995"/>
    <s v="2025-09-22"/>
    <x v="18"/>
    <x v="4"/>
    <n v="0.22599999999999998"/>
    <n v="0.45199999999999996"/>
    <n v="0.67799999999999994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s v="W"/>
    <d v="2025-09-22T00:00:00"/>
    <s v="10"/>
    <x v="20"/>
    <s v="Mon"/>
    <d v="2025-09-22T10:14:58"/>
    <x v="995"/>
    <s v="2025-09-22"/>
    <x v="18"/>
    <x v="4"/>
    <n v="1.7999999999999999E-2"/>
    <n v="3.5999999999999997E-2"/>
    <n v="5.3999999999999999E-2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s v="L"/>
    <d v="2025-09-22T00:00:00"/>
    <s v="10"/>
    <x v="12"/>
    <s v="Mon"/>
    <d v="2025-09-22T10:14:58"/>
    <x v="995"/>
    <s v="2025-09-22"/>
    <x v="18"/>
    <x v="4"/>
    <n v="-0.309"/>
    <n v="-0.61799999999999999"/>
    <n v="-0.92699999999999994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s v="W"/>
    <d v="2025-09-22T00:00:00"/>
    <s v="10"/>
    <x v="11"/>
    <s v="Mon"/>
    <d v="2025-09-22T10:14:59"/>
    <x v="996"/>
    <s v="2025-09-22"/>
    <x v="18"/>
    <x v="4"/>
    <n v="0.13200000000000001"/>
    <n v="0.26400000000000001"/>
    <n v="0.39600000000000002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s v="W"/>
    <d v="2025-09-22T00:00:00"/>
    <s v="10"/>
    <x v="2"/>
    <s v="Mon"/>
    <d v="2025-09-22T10:14:59"/>
    <x v="996"/>
    <s v="2025-09-22"/>
    <x v="18"/>
    <x v="4"/>
    <n v="8.3000000000000004E-2"/>
    <n v="0.16600000000000001"/>
    <n v="0.24899999999999997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6"/>
    <s v="Mon"/>
    <d v="2025-09-22T10:14:59"/>
    <x v="996"/>
    <s v="2025-09-22"/>
    <x v="18"/>
    <x v="4"/>
    <n v="0.13200000000000001"/>
    <n v="0.26400000000000001"/>
    <n v="0.39600000000000002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s v="W"/>
    <d v="2025-09-22T00:00:00"/>
    <s v="10"/>
    <x v="1"/>
    <s v="Mon"/>
    <d v="2025-09-22T10:14:59"/>
    <x v="996"/>
    <s v="2025-09-22"/>
    <x v="18"/>
    <x v="4"/>
    <n v="8.3000000000000004E-2"/>
    <n v="0.16600000000000001"/>
    <n v="0.24899999999999997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s v="W"/>
    <d v="2025-09-22T00:00:00"/>
    <s v="10"/>
    <x v="19"/>
    <s v="Mon"/>
    <d v="2025-09-22T10:14:59"/>
    <x v="996"/>
    <s v="2025-09-22"/>
    <x v="18"/>
    <x v="4"/>
    <n v="0.13100000000000001"/>
    <n v="0.26200000000000001"/>
    <n v="0.39300000000000002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s v="W"/>
    <d v="2025-09-22T00:00:00"/>
    <s v="10"/>
    <x v="18"/>
    <s v="Mon"/>
    <d v="2025-09-22T10:15:00"/>
    <x v="997"/>
    <s v="2025-09-22"/>
    <x v="18"/>
    <x v="4"/>
    <n v="0.127"/>
    <n v="0.254"/>
    <n v="0.38100000000000001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s v="W"/>
    <d v="2025-09-22T00:00:00"/>
    <s v="10"/>
    <x v="0"/>
    <s v="Mon"/>
    <d v="2025-09-22T10:15:00"/>
    <x v="997"/>
    <s v="2025-09-22"/>
    <x v="18"/>
    <x v="4"/>
    <n v="8.8000000000000009E-2"/>
    <n v="0.17600000000000002"/>
    <n v="0.26400000000000001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10"/>
    <s v="Mon"/>
    <d v="2025-09-22T10:15:00"/>
    <x v="997"/>
    <s v="2025-09-22"/>
    <x v="18"/>
    <x v="4"/>
    <n v="0.13200000000000001"/>
    <n v="0.26400000000000001"/>
    <n v="0.39600000000000002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s v="L"/>
    <d v="2025-09-22T00:00:00"/>
    <s v="10"/>
    <x v="9"/>
    <s v="Mon"/>
    <d v="2025-09-22T10:16:18"/>
    <x v="998"/>
    <s v="2025-09-22"/>
    <x v="18"/>
    <x v="4"/>
    <n v="-0.29300000000000004"/>
    <n v="-0.58600000000000008"/>
    <n v="-0.879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s v="W"/>
    <d v="2025-09-22T00:00:00"/>
    <s v="10"/>
    <x v="20"/>
    <s v="Mon"/>
    <d v="2025-09-22T10:19:48"/>
    <x v="999"/>
    <s v="2025-09-22"/>
    <x v="18"/>
    <x v="4"/>
    <n v="0.15200000000000002"/>
    <n v="0.30400000000000005"/>
    <n v="0.45599999999999996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s v="L"/>
    <d v="2025-09-22T00:00:00"/>
    <s v="10"/>
    <x v="14"/>
    <s v="Mon"/>
    <d v="2025-09-22T10:22:08"/>
    <x v="1000"/>
    <s v="2025-09-22"/>
    <x v="18"/>
    <x v="4"/>
    <n v="-0.30000000000000004"/>
    <n v="-0.60000000000000009"/>
    <n v="-0.89999999999999991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s v="L"/>
    <d v="2025-09-22T00:00:00"/>
    <s v="10"/>
    <x v="16"/>
    <s v="Mon"/>
    <d v="2025-09-22T10:22:08"/>
    <x v="1000"/>
    <s v="2025-09-22"/>
    <x v="18"/>
    <x v="4"/>
    <n v="-0.30000000000000004"/>
    <n v="-0.60000000000000009"/>
    <n v="-0.89999999999999991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s v="L"/>
    <d v="2025-09-22T00:00:00"/>
    <s v="10"/>
    <x v="17"/>
    <s v="Mon"/>
    <d v="2025-09-22T10:22:18"/>
    <x v="1001"/>
    <s v="2025-09-22"/>
    <x v="18"/>
    <x v="4"/>
    <n v="-0.313"/>
    <n v="-0.626"/>
    <n v="-0.93899999999999995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s v="W"/>
    <d v="2025-09-22T00:00:00"/>
    <s v="10"/>
    <x v="0"/>
    <s v="Mon"/>
    <d v="2025-09-22T10:22:18"/>
    <x v="1001"/>
    <s v="2025-09-22"/>
    <x v="18"/>
    <x v="4"/>
    <n v="2.7000000000000003E-2"/>
    <n v="5.4000000000000006E-2"/>
    <n v="8.1000000000000003E-2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s v="W"/>
    <d v="2025-09-22T00:00:00"/>
    <s v="10"/>
    <x v="18"/>
    <s v="Mon"/>
    <d v="2025-09-22T10:22:18"/>
    <x v="1001"/>
    <s v="2025-09-22"/>
    <x v="18"/>
    <x v="4"/>
    <n v="0.15400000000000003"/>
    <n v="0.30800000000000005"/>
    <n v="0.46199999999999997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20"/>
    <s v="Mon"/>
    <d v="2025-09-22T10:22:18"/>
    <x v="1001"/>
    <s v="2025-09-22"/>
    <x v="18"/>
    <x v="4"/>
    <n v="0.15500000000000003"/>
    <n v="0.31000000000000005"/>
    <n v="0.46499999999999997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6"/>
    <s v="Mon"/>
    <d v="2025-09-22T10:22:19"/>
    <x v="1002"/>
    <s v="2025-09-22"/>
    <x v="18"/>
    <x v="4"/>
    <n v="0.15500000000000003"/>
    <n v="0.31000000000000005"/>
    <n v="0.46499999999999997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s v="L"/>
    <d v="2025-09-22T00:00:00"/>
    <s v="10"/>
    <x v="20"/>
    <s v="Mon"/>
    <d v="2025-09-22T10:25:08"/>
    <x v="1003"/>
    <s v="2025-09-22"/>
    <x v="18"/>
    <x v="4"/>
    <n v="-0.30299999999999999"/>
    <n v="-0.60599999999999998"/>
    <n v="-0.90899999999999992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s v="L"/>
    <d v="2025-09-22T00:00:00"/>
    <s v="10"/>
    <x v="2"/>
    <s v="Mon"/>
    <d v="2025-09-22T10:25:08"/>
    <x v="1003"/>
    <s v="2025-09-22"/>
    <x v="18"/>
    <x v="4"/>
    <n v="-0.255"/>
    <n v="-0.51"/>
    <n v="-0.7649999999999999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s v="L"/>
    <d v="2025-09-22T00:00:00"/>
    <s v="10"/>
    <x v="18"/>
    <s v="Mon"/>
    <d v="2025-09-22T10:25:08"/>
    <x v="1003"/>
    <s v="2025-09-22"/>
    <x v="18"/>
    <x v="4"/>
    <n v="-0.22700000000000001"/>
    <n v="-0.45400000000000001"/>
    <n v="-0.68099999999999994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s v="L"/>
    <d v="2025-09-22T00:00:00"/>
    <s v="10"/>
    <x v="1"/>
    <s v="Mon"/>
    <d v="2025-09-22T10:25:08"/>
    <x v="1003"/>
    <s v="2025-09-22"/>
    <x v="18"/>
    <x v="4"/>
    <n v="-0.30400000000000005"/>
    <n v="-0.6080000000000001"/>
    <n v="-0.91199999999999992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s v="L"/>
    <d v="2025-09-22T00:00:00"/>
    <s v="10"/>
    <x v="6"/>
    <s v="Mon"/>
    <d v="2025-09-22T10:25:09"/>
    <x v="1004"/>
    <s v="2025-09-22"/>
    <x v="18"/>
    <x v="4"/>
    <n v="-0.30400000000000005"/>
    <n v="-0.6080000000000001"/>
    <n v="-0.91199999999999992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s v="L"/>
    <d v="2025-09-22T00:00:00"/>
    <s v="10"/>
    <x v="10"/>
    <s v="Mon"/>
    <d v="2025-09-22T10:25:09"/>
    <x v="1004"/>
    <s v="2025-09-22"/>
    <x v="18"/>
    <x v="4"/>
    <n v="-0.30200000000000005"/>
    <n v="-0.60400000000000009"/>
    <n v="-0.90599999999999992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s v="L"/>
    <d v="2025-09-22T00:00:00"/>
    <s v="10"/>
    <x v="11"/>
    <s v="Mon"/>
    <d v="2025-09-22T10:25:09"/>
    <x v="1004"/>
    <s v="2025-09-22"/>
    <x v="18"/>
    <x v="4"/>
    <n v="-0.14899999999999999"/>
    <n v="-0.29799999999999999"/>
    <n v="-0.44700000000000001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s v="L"/>
    <d v="2025-09-22T00:00:00"/>
    <s v="10"/>
    <x v="0"/>
    <s v="Mon"/>
    <d v="2025-09-22T10:25:38"/>
    <x v="1005"/>
    <s v="2025-09-22"/>
    <x v="18"/>
    <x v="4"/>
    <n v="-0.35600000000000004"/>
    <n v="-0.71200000000000008"/>
    <n v="-1.0680000000000001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s v="L"/>
    <d v="2025-09-22T00:00:00"/>
    <s v="10"/>
    <x v="19"/>
    <s v="Mon"/>
    <d v="2025-09-22T10:25:38"/>
    <x v="1005"/>
    <s v="2025-09-22"/>
    <x v="18"/>
    <x v="4"/>
    <n v="-0.22200000000000003"/>
    <n v="-0.44400000000000006"/>
    <n v="-0.66600000000000004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s v="W"/>
    <d v="2025-09-22T00:00:00"/>
    <s v="10"/>
    <x v="9"/>
    <s v="Mon"/>
    <d v="2025-09-22T10:25:48"/>
    <x v="1006"/>
    <s v="2025-09-22"/>
    <x v="18"/>
    <x v="4"/>
    <n v="0.35000000000000003"/>
    <n v="0.70000000000000007"/>
    <n v="1.0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s v="W"/>
    <d v="2025-09-22T00:00:00"/>
    <s v="10"/>
    <x v="21"/>
    <s v="Mon"/>
    <d v="2025-09-22T10:29:58"/>
    <x v="1007"/>
    <s v="2025-09-22"/>
    <x v="18"/>
    <x v="4"/>
    <n v="0.46200000000000002"/>
    <n v="0.92400000000000004"/>
    <n v="1.3859999999999999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s v="W"/>
    <d v="2025-09-22T00:00:00"/>
    <s v="10"/>
    <x v="15"/>
    <s v="Mon"/>
    <d v="2025-09-22T10:32:18"/>
    <x v="1008"/>
    <s v="2025-09-22"/>
    <x v="18"/>
    <x v="4"/>
    <n v="0.315"/>
    <n v="0.63"/>
    <n v="0.9449999999999999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6"/>
    <s v="Mon"/>
    <d v="2025-09-22T10:32:18"/>
    <x v="1008"/>
    <s v="2025-09-22"/>
    <x v="18"/>
    <x v="4"/>
    <n v="8.5000000000000006E-2"/>
    <n v="0.17"/>
    <n v="0.255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4"/>
    <s v="Mon"/>
    <d v="2025-09-22T10:32:18"/>
    <x v="1008"/>
    <s v="2025-09-22"/>
    <x v="18"/>
    <x v="4"/>
    <n v="8.5000000000000006E-2"/>
    <n v="0.17"/>
    <n v="0.255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s v="W"/>
    <d v="2025-09-22T00:00:00"/>
    <s v="10"/>
    <x v="17"/>
    <s v="Mon"/>
    <d v="2025-09-22T10:32:58"/>
    <x v="1009"/>
    <s v="2025-09-22"/>
    <x v="18"/>
    <x v="4"/>
    <n v="0.22999999999999998"/>
    <n v="0.45999999999999996"/>
    <n v="0.69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s v="W"/>
    <d v="2025-09-22T00:00:00"/>
    <s v="10"/>
    <x v="20"/>
    <s v="Mon"/>
    <d v="2025-09-22T10:32:58"/>
    <x v="1009"/>
    <s v="2025-09-22"/>
    <x v="18"/>
    <x v="4"/>
    <n v="0.15200000000000002"/>
    <n v="0.30400000000000005"/>
    <n v="0.45599999999999996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s v="W"/>
    <d v="2025-09-22T00:00:00"/>
    <s v="10"/>
    <x v="19"/>
    <s v="Mon"/>
    <d v="2025-09-22T10:32:58"/>
    <x v="1009"/>
    <s v="2025-09-22"/>
    <x v="18"/>
    <x v="4"/>
    <n v="4.8000000000000001E-2"/>
    <n v="9.6000000000000002E-2"/>
    <n v="0.14399999999999999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s v="W"/>
    <d v="2025-09-22T00:00:00"/>
    <s v="10"/>
    <x v="1"/>
    <s v="Mon"/>
    <d v="2025-09-22T10:32:58"/>
    <x v="1009"/>
    <s v="2025-09-22"/>
    <x v="18"/>
    <x v="4"/>
    <n v="7.9000000000000015E-2"/>
    <n v="0.15800000000000003"/>
    <n v="0.23699999999999999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s v="W"/>
    <d v="2025-09-22T00:00:00"/>
    <s v="10"/>
    <x v="2"/>
    <s v="Mon"/>
    <d v="2025-09-22T10:32:59"/>
    <x v="1010"/>
    <s v="2025-09-22"/>
    <x v="18"/>
    <x v="4"/>
    <n v="7.8000000000000014E-2"/>
    <n v="0.15600000000000003"/>
    <n v="0.23399999999999999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s v="W"/>
    <d v="2025-09-22T00:00:00"/>
    <s v="10"/>
    <x v="6"/>
    <s v="Mon"/>
    <d v="2025-09-22T10:32:59"/>
    <x v="1010"/>
    <s v="2025-09-22"/>
    <x v="18"/>
    <x v="4"/>
    <n v="0.15400000000000003"/>
    <n v="0.30800000000000005"/>
    <n v="0.46199999999999997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s v="W"/>
    <d v="2025-09-22T00:00:00"/>
    <s v="10"/>
    <x v="18"/>
    <s v="Mon"/>
    <d v="2025-09-22T10:32:59"/>
    <x v="1010"/>
    <s v="2025-09-22"/>
    <x v="18"/>
    <x v="4"/>
    <n v="0.15300000000000002"/>
    <n v="0.30600000000000005"/>
    <n v="0.45899999999999996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s v="W"/>
    <d v="2025-09-22T00:00:00"/>
    <s v="10"/>
    <x v="0"/>
    <s v="Mon"/>
    <d v="2025-09-22T10:32:59"/>
    <x v="1010"/>
    <s v="2025-09-22"/>
    <x v="18"/>
    <x v="4"/>
    <n v="7.7000000000000013E-2"/>
    <n v="0.15400000000000003"/>
    <n v="0.23099999999999998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s v="W"/>
    <d v="2025-09-22T00:00:00"/>
    <s v="10"/>
    <x v="11"/>
    <s v="Mon"/>
    <d v="2025-09-22T10:33:18"/>
    <x v="1011"/>
    <s v="2025-09-22"/>
    <x v="18"/>
    <x v="4"/>
    <n v="0.15900000000000003"/>
    <n v="0.31800000000000006"/>
    <n v="0.47699999999999998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s v="W"/>
    <d v="2025-09-22T00:00:00"/>
    <s v="10"/>
    <x v="10"/>
    <s v="Mon"/>
    <d v="2025-09-22T10:33:18"/>
    <x v="1011"/>
    <s v="2025-09-22"/>
    <x v="18"/>
    <x v="4"/>
    <n v="0.16000000000000003"/>
    <n v="0.32000000000000006"/>
    <n v="0.48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s v="W"/>
    <d v="2025-09-22T00:00:00"/>
    <s v="10"/>
    <x v="12"/>
    <s v="Mon"/>
    <d v="2025-09-22T10:33:18"/>
    <x v="1011"/>
    <s v="2025-09-22"/>
    <x v="18"/>
    <x v="4"/>
    <n v="0.35600000000000004"/>
    <n v="0.71200000000000008"/>
    <n v="1.0680000000000001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s v="W"/>
    <d v="2025-09-22T00:00:00"/>
    <s v="10"/>
    <x v="10"/>
    <s v="Mon"/>
    <d v="2025-09-22T10:39:58"/>
    <x v="1012"/>
    <s v="2025-09-22"/>
    <x v="18"/>
    <x v="4"/>
    <n v="0.15000000000000002"/>
    <n v="0.30000000000000004"/>
    <n v="0.44999999999999996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s v="W"/>
    <d v="2025-09-22T00:00:00"/>
    <s v="10"/>
    <x v="20"/>
    <s v="Mon"/>
    <d v="2025-09-22T10:39:58"/>
    <x v="1012"/>
    <s v="2025-09-22"/>
    <x v="18"/>
    <x v="4"/>
    <n v="0.15300000000000002"/>
    <n v="0.30600000000000005"/>
    <n v="0.45899999999999996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s v="W"/>
    <d v="2025-09-22T00:00:00"/>
    <s v="10"/>
    <x v="17"/>
    <s v="Mon"/>
    <d v="2025-09-22T10:39:58"/>
    <x v="1012"/>
    <s v="2025-09-22"/>
    <x v="18"/>
    <x v="4"/>
    <n v="0.219"/>
    <n v="0.438"/>
    <n v="0.65699999999999992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s v="L"/>
    <d v="2025-09-22T00:00:00"/>
    <s v="10"/>
    <x v="11"/>
    <s v="Mon"/>
    <d v="2025-09-22T10:39:58"/>
    <x v="1012"/>
    <s v="2025-09-22"/>
    <x v="18"/>
    <x v="4"/>
    <n v="-0.16300000000000001"/>
    <n v="-0.32600000000000001"/>
    <n v="-0.4889999999999999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s v="W"/>
    <d v="2025-09-22T00:00:00"/>
    <s v="10"/>
    <x v="6"/>
    <s v="Mon"/>
    <d v="2025-09-22T10:39:59"/>
    <x v="1013"/>
    <s v="2025-09-22"/>
    <x v="18"/>
    <x v="4"/>
    <n v="0.14099999999999999"/>
    <n v="0.28199999999999997"/>
    <n v="0.42299999999999999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s v="L"/>
    <d v="2025-09-22T00:00:00"/>
    <s v="10"/>
    <x v="18"/>
    <s v="Mon"/>
    <d v="2025-09-22T10:39:59"/>
    <x v="1013"/>
    <s v="2025-09-22"/>
    <x v="18"/>
    <x v="4"/>
    <n v="-0.22200000000000003"/>
    <n v="-0.44400000000000006"/>
    <n v="-0.66600000000000004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s v="W"/>
    <d v="2025-09-22T00:00:00"/>
    <s v="10"/>
    <x v="0"/>
    <s v="Mon"/>
    <d v="2025-09-22T10:40:08"/>
    <x v="1014"/>
    <s v="2025-09-22"/>
    <x v="18"/>
    <x v="4"/>
    <n v="0.36800000000000005"/>
    <n v="0.7360000000000001"/>
    <n v="1.1040000000000001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s v="W"/>
    <d v="2025-09-22T00:00:00"/>
    <s v="10"/>
    <x v="1"/>
    <s v="Mon"/>
    <d v="2025-09-22T10:40:08"/>
    <x v="1014"/>
    <s v="2025-09-22"/>
    <x v="18"/>
    <x v="4"/>
    <n v="0.36800000000000005"/>
    <n v="0.7360000000000001"/>
    <n v="1.1040000000000001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s v="W"/>
    <d v="2025-09-22T00:00:00"/>
    <s v="10"/>
    <x v="2"/>
    <s v="Mon"/>
    <d v="2025-09-22T10:40:08"/>
    <x v="1014"/>
    <s v="2025-09-22"/>
    <x v="18"/>
    <x v="4"/>
    <n v="0.36600000000000005"/>
    <n v="0.7320000000000001"/>
    <n v="1.0980000000000001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s v="W"/>
    <d v="2025-09-22T00:00:00"/>
    <s v="10"/>
    <x v="19"/>
    <s v="Mon"/>
    <d v="2025-09-22T10:41:18"/>
    <x v="1015"/>
    <s v="2025-09-22"/>
    <x v="18"/>
    <x v="4"/>
    <n v="0.33"/>
    <n v="0.66"/>
    <n v="0.98999999999999988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s v="W"/>
    <d v="2025-09-22T00:00:00"/>
    <s v="10"/>
    <x v="18"/>
    <s v="Mon"/>
    <d v="2025-09-22T10:47:28"/>
    <x v="1016"/>
    <s v="2025-09-22"/>
    <x v="18"/>
    <x v="4"/>
    <n v="0.15300000000000002"/>
    <n v="0.30600000000000005"/>
    <n v="0.45899999999999996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s v="W"/>
    <d v="2025-09-22T00:00:00"/>
    <s v="10"/>
    <x v="22"/>
    <s v="Mon"/>
    <d v="2025-09-22T10:56:58"/>
    <x v="1017"/>
    <s v="2025-09-22"/>
    <x v="18"/>
    <x v="4"/>
    <n v="0.60599999999999998"/>
    <n v="1.212"/>
    <n v="1.8179999999999998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s v="W"/>
    <d v="2025-09-22T00:00:00"/>
    <s v="11"/>
    <x v="23"/>
    <s v="Mon"/>
    <d v="2025-09-22T11:01:58"/>
    <x v="1018"/>
    <s v="2025-09-22"/>
    <x v="19"/>
    <x v="4"/>
    <n v="0.34600000000000003"/>
    <n v="0.69200000000000006"/>
    <n v="1.038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s v="W"/>
    <d v="2025-09-22T00:00:00"/>
    <s v="11"/>
    <x v="24"/>
    <s v="Mon"/>
    <d v="2025-09-22T11:01:58"/>
    <x v="1018"/>
    <s v="2025-09-22"/>
    <x v="19"/>
    <x v="4"/>
    <n v="0.34600000000000003"/>
    <n v="0.69200000000000006"/>
    <n v="1.038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s v="W"/>
    <d v="2025-09-22T00:00:00"/>
    <s v="11"/>
    <x v="14"/>
    <s v="Mon"/>
    <d v="2025-09-22T11:07:18"/>
    <x v="1019"/>
    <s v="2025-09-22"/>
    <x v="19"/>
    <x v="4"/>
    <n v="0.20699999999999999"/>
    <n v="0.41399999999999998"/>
    <n v="0.62099999999999989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s v="W"/>
    <d v="2025-09-22T00:00:00"/>
    <s v="11"/>
    <x v="16"/>
    <s v="Mon"/>
    <d v="2025-09-22T11:07:18"/>
    <x v="1019"/>
    <s v="2025-09-22"/>
    <x v="19"/>
    <x v="4"/>
    <n v="0.20499999999999999"/>
    <n v="0.41"/>
    <n v="0.61499999999999988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s v="W"/>
    <d v="2025-09-22T00:00:00"/>
    <s v="11"/>
    <x v="14"/>
    <s v="Mon"/>
    <d v="2025-09-22T11:09:48"/>
    <x v="1020"/>
    <s v="2025-09-22"/>
    <x v="19"/>
    <x v="4"/>
    <n v="5.3000000000000005E-2"/>
    <n v="0.10600000000000001"/>
    <n v="0.159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s v="W"/>
    <d v="2025-09-22T00:00:00"/>
    <s v="11"/>
    <x v="15"/>
    <s v="Mon"/>
    <d v="2025-09-22T11:09:48"/>
    <x v="1020"/>
    <s v="2025-09-22"/>
    <x v="19"/>
    <x v="4"/>
    <n v="0.315"/>
    <n v="0.63"/>
    <n v="0.9449999999999999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s v="W"/>
    <d v="2025-09-22T00:00:00"/>
    <s v="11"/>
    <x v="16"/>
    <s v="Mon"/>
    <d v="2025-09-22T11:09:48"/>
    <x v="1020"/>
    <s v="2025-09-22"/>
    <x v="19"/>
    <x v="4"/>
    <n v="0.06"/>
    <n v="0.12"/>
    <n v="0.18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s v="W"/>
    <d v="2025-09-22T00:00:00"/>
    <s v="11"/>
    <x v="17"/>
    <s v="Mon"/>
    <d v="2025-09-22T11:10:28"/>
    <x v="1021"/>
    <s v="2025-09-22"/>
    <x v="19"/>
    <x v="4"/>
    <n v="0.22599999999999998"/>
    <n v="0.45199999999999996"/>
    <n v="0.67799999999999994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s v="W"/>
    <d v="2025-09-22T00:00:00"/>
    <s v="11"/>
    <x v="19"/>
    <s v="Mon"/>
    <d v="2025-09-22T11:10:28"/>
    <x v="1021"/>
    <s v="2025-09-22"/>
    <x v="19"/>
    <x v="4"/>
    <n v="0.30200000000000005"/>
    <n v="0.60400000000000009"/>
    <n v="0.9059999999999999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s v="W"/>
    <d v="2025-09-22T00:00:00"/>
    <s v="11"/>
    <x v="12"/>
    <s v="Mon"/>
    <d v="2025-09-22T11:10:28"/>
    <x v="1021"/>
    <s v="2025-09-22"/>
    <x v="19"/>
    <x v="4"/>
    <n v="0.35000000000000003"/>
    <n v="0.70000000000000007"/>
    <n v="1.0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s v="W"/>
    <d v="2025-09-22T00:00:00"/>
    <s v="11"/>
    <x v="1"/>
    <s v="Mon"/>
    <d v="2025-09-22T11:10:28"/>
    <x v="1021"/>
    <s v="2025-09-22"/>
    <x v="19"/>
    <x v="4"/>
    <n v="1.6E-2"/>
    <n v="3.2000000000000001E-2"/>
    <n v="4.8000000000000001E-2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s v="W"/>
    <d v="2025-09-22T00:00:00"/>
    <s v="11"/>
    <x v="11"/>
    <s v="Mon"/>
    <d v="2025-09-22T11:10:29"/>
    <x v="1022"/>
    <s v="2025-09-22"/>
    <x v="19"/>
    <x v="4"/>
    <n v="1.6E-2"/>
    <n v="3.2000000000000001E-2"/>
    <n v="4.8000000000000001E-2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20"/>
    <s v="Mon"/>
    <d v="2025-09-22T11:10:29"/>
    <x v="1022"/>
    <s v="2025-09-22"/>
    <x v="19"/>
    <x v="4"/>
    <n v="1.4999999999999999E-2"/>
    <n v="0.03"/>
    <n v="4.4999999999999998E-2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6"/>
    <s v="Mon"/>
    <d v="2025-09-22T11:10:29"/>
    <x v="1022"/>
    <s v="2025-09-22"/>
    <x v="19"/>
    <x v="4"/>
    <n v="1.4999999999999999E-2"/>
    <n v="0.03"/>
    <n v="4.4999999999999998E-2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s v="W"/>
    <d v="2025-09-22T00:00:00"/>
    <s v="11"/>
    <x v="18"/>
    <s v="Mon"/>
    <d v="2025-09-22T11:10:29"/>
    <x v="1022"/>
    <s v="2025-09-22"/>
    <x v="19"/>
    <x v="4"/>
    <n v="0.16300000000000001"/>
    <n v="0.32600000000000001"/>
    <n v="0.4889999999999999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s v="W"/>
    <d v="2025-09-22T00:00:00"/>
    <s v="11"/>
    <x v="10"/>
    <s v="Mon"/>
    <d v="2025-09-22T11:10:30"/>
    <x v="1023"/>
    <s v="2025-09-22"/>
    <x v="19"/>
    <x v="4"/>
    <n v="7.000000000000001E-3"/>
    <n v="1.4000000000000002E-2"/>
    <n v="2.1000000000000001E-2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2"/>
    <s v="Mon"/>
    <d v="2025-09-22T11:10:30"/>
    <x v="1023"/>
    <s v="2025-09-22"/>
    <x v="19"/>
    <x v="4"/>
    <n v="5.000000000000001E-3"/>
    <n v="1.0000000000000002E-2"/>
    <n v="1.4999999999999999E-2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0"/>
    <s v="Mon"/>
    <d v="2025-09-22T11:10:30"/>
    <x v="1023"/>
    <s v="2025-09-22"/>
    <x v="19"/>
    <x v="4"/>
    <n v="5.000000000000001E-3"/>
    <n v="1.0000000000000002E-2"/>
    <n v="1.4999999999999999E-2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s v="W"/>
    <d v="2025-09-22T00:00:00"/>
    <s v="11"/>
    <x v="2"/>
    <s v="Mon"/>
    <d v="2025-09-22T11:13:38"/>
    <x v="1024"/>
    <s v="2025-09-22"/>
    <x v="19"/>
    <x v="4"/>
    <n v="1.2E-2"/>
    <n v="2.4E-2"/>
    <n v="3.5999999999999997E-2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s v="W"/>
    <d v="2025-09-22T00:00:00"/>
    <s v="11"/>
    <x v="10"/>
    <s v="Mon"/>
    <d v="2025-09-22T11:13:38"/>
    <x v="1024"/>
    <s v="2025-09-22"/>
    <x v="19"/>
    <x v="4"/>
    <n v="0.15300000000000002"/>
    <n v="0.30600000000000005"/>
    <n v="0.45899999999999996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s v="W"/>
    <d v="2025-09-22T00:00:00"/>
    <s v="11"/>
    <x v="0"/>
    <s v="Mon"/>
    <d v="2025-09-22T11:13:38"/>
    <x v="1024"/>
    <s v="2025-09-22"/>
    <x v="19"/>
    <x v="4"/>
    <n v="1.3000000000000001E-2"/>
    <n v="2.6000000000000002E-2"/>
    <n v="3.9E-2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s v="W"/>
    <d v="2025-09-22T00:00:00"/>
    <s v="11"/>
    <x v="9"/>
    <s v="Mon"/>
    <d v="2025-09-22T11:14:18"/>
    <x v="1025"/>
    <s v="2025-09-22"/>
    <x v="19"/>
    <x v="4"/>
    <n v="0.36200000000000004"/>
    <n v="0.72400000000000009"/>
    <n v="1.0860000000000001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s v="W"/>
    <d v="2025-09-22T00:00:00"/>
    <s v="11"/>
    <x v="22"/>
    <s v="Mon"/>
    <d v="2025-09-22T11:19:58"/>
    <x v="1026"/>
    <s v="2025-09-22"/>
    <x v="19"/>
    <x v="4"/>
    <n v="0.35099999999999998"/>
    <n v="0.70199999999999996"/>
    <n v="1.0529999999999999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s v="W"/>
    <d v="2025-09-22T00:00:00"/>
    <s v="11"/>
    <x v="21"/>
    <s v="Mon"/>
    <d v="2025-09-22T11:19:59"/>
    <x v="1027"/>
    <s v="2025-09-22"/>
    <x v="19"/>
    <x v="4"/>
    <n v="0.16300000000000001"/>
    <n v="0.32600000000000001"/>
    <n v="0.4889999999999999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6"/>
    <s v="Mon"/>
    <d v="2025-09-22T11:27:08"/>
    <x v="1028"/>
    <s v="2025-09-22"/>
    <x v="19"/>
    <x v="4"/>
    <n v="0.21200000000000002"/>
    <n v="0.42400000000000004"/>
    <n v="0.63600000000000001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4"/>
    <s v="Mon"/>
    <d v="2025-09-22T11:27:08"/>
    <x v="1028"/>
    <s v="2025-09-22"/>
    <x v="19"/>
    <x v="4"/>
    <n v="0.21200000000000002"/>
    <n v="0.42400000000000004"/>
    <n v="0.63600000000000001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s v="W"/>
    <d v="2025-09-22T00:00:00"/>
    <s v="11"/>
    <x v="20"/>
    <s v="Mon"/>
    <d v="2025-09-22T11:27:28"/>
    <x v="1029"/>
    <s v="2025-09-22"/>
    <x v="19"/>
    <x v="4"/>
    <n v="8.0000000000000002E-3"/>
    <n v="1.6E-2"/>
    <n v="2.4E-2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s v="W"/>
    <d v="2025-09-22T00:00:00"/>
    <s v="11"/>
    <x v="6"/>
    <s v="Mon"/>
    <d v="2025-09-22T11:27:28"/>
    <x v="1029"/>
    <s v="2025-09-22"/>
    <x v="19"/>
    <x v="4"/>
    <n v="8.0000000000000002E-3"/>
    <n v="1.6E-2"/>
    <n v="2.4E-2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s v="W"/>
    <d v="2025-09-22T00:00:00"/>
    <s v="11"/>
    <x v="17"/>
    <s v="Mon"/>
    <d v="2025-09-22T11:27:28"/>
    <x v="1029"/>
    <s v="2025-09-22"/>
    <x v="19"/>
    <x v="4"/>
    <n v="0.20600000000000002"/>
    <n v="0.41200000000000003"/>
    <n v="0.61799999999999999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s v="W"/>
    <d v="2025-09-22T00:00:00"/>
    <s v="11"/>
    <x v="18"/>
    <s v="Mon"/>
    <d v="2025-09-22T11:27:28"/>
    <x v="1029"/>
    <s v="2025-09-22"/>
    <x v="19"/>
    <x v="4"/>
    <n v="0.13600000000000001"/>
    <n v="0.27200000000000002"/>
    <n v="0.4080000000000000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s v="W"/>
    <d v="2025-09-22T00:00:00"/>
    <s v="11"/>
    <x v="1"/>
    <s v="Mon"/>
    <d v="2025-09-22T11:27:28"/>
    <x v="1029"/>
    <s v="2025-09-22"/>
    <x v="19"/>
    <x v="4"/>
    <n v="0.34400000000000003"/>
    <n v="0.68800000000000006"/>
    <n v="1.032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s v="W"/>
    <d v="2025-09-22T00:00:00"/>
    <s v="11"/>
    <x v="2"/>
    <s v="Mon"/>
    <d v="2025-09-22T11:28:48"/>
    <x v="1030"/>
    <s v="2025-09-22"/>
    <x v="19"/>
    <x v="4"/>
    <n v="0.03"/>
    <n v="0.06"/>
    <n v="0.09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s v="W"/>
    <d v="2025-09-22T00:00:00"/>
    <s v="11"/>
    <x v="0"/>
    <s v="Mon"/>
    <d v="2025-09-22T11:28:48"/>
    <x v="1030"/>
    <s v="2025-09-22"/>
    <x v="19"/>
    <x v="4"/>
    <n v="3.2000000000000001E-2"/>
    <n v="6.4000000000000001E-2"/>
    <n v="9.6000000000000002E-2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s v="W"/>
    <d v="2025-09-22T00:00:00"/>
    <s v="11"/>
    <x v="10"/>
    <s v="Mon"/>
    <d v="2025-09-22T11:38:07"/>
    <x v="1031"/>
    <s v="2025-09-22"/>
    <x v="19"/>
    <x v="4"/>
    <n v="0.15300000000000002"/>
    <n v="0.30600000000000005"/>
    <n v="0.45899999999999996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s v="W"/>
    <d v="2025-09-22T00:00:00"/>
    <s v="11"/>
    <x v="11"/>
    <s v="Mon"/>
    <d v="2025-09-22T11:38:08"/>
    <x v="1032"/>
    <s v="2025-09-22"/>
    <x v="19"/>
    <x v="4"/>
    <n v="0.15300000000000002"/>
    <n v="0.30600000000000005"/>
    <n v="0.45899999999999996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s v="W"/>
    <d v="2025-09-22T00:00:00"/>
    <s v="11"/>
    <x v="0"/>
    <s v="Mon"/>
    <d v="2025-09-22T11:38:47"/>
    <x v="1033"/>
    <s v="2025-09-22"/>
    <x v="19"/>
    <x v="4"/>
    <n v="0.31400000000000006"/>
    <n v="0.62800000000000011"/>
    <n v="0.94199999999999995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s v="W"/>
    <d v="2025-09-22T00:00:00"/>
    <s v="11"/>
    <x v="6"/>
    <s v="Mon"/>
    <d v="2025-09-22T11:39:07"/>
    <x v="1034"/>
    <s v="2025-09-22"/>
    <x v="19"/>
    <x v="4"/>
    <n v="0.14599999999999999"/>
    <n v="0.29199999999999998"/>
    <n v="0.438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s v="W"/>
    <d v="2025-09-22T00:00:00"/>
    <s v="11"/>
    <x v="2"/>
    <s v="Mon"/>
    <d v="2025-09-22T11:39:08"/>
    <x v="1035"/>
    <s v="2025-09-22"/>
    <x v="19"/>
    <x v="4"/>
    <n v="0.32100000000000001"/>
    <n v="0.64200000000000002"/>
    <n v="0.96299999999999997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s v="W"/>
    <d v="2025-09-22T00:00:00"/>
    <s v="11"/>
    <x v="20"/>
    <s v="Mon"/>
    <d v="2025-09-22T11:39:08"/>
    <x v="1035"/>
    <s v="2025-09-22"/>
    <x v="19"/>
    <x v="4"/>
    <n v="0.16600000000000001"/>
    <n v="0.33200000000000002"/>
    <n v="0.49799999999999994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s v="W"/>
    <d v="2025-09-22T00:00:00"/>
    <s v="11"/>
    <x v="21"/>
    <s v="Mon"/>
    <d v="2025-09-22T11:39:58"/>
    <x v="1036"/>
    <s v="2025-09-22"/>
    <x v="19"/>
    <x v="4"/>
    <n v="5.5000000000000007E-2"/>
    <n v="0.11000000000000001"/>
    <n v="0.16500000000000001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s v="W"/>
    <d v="2025-09-22T00:00:00"/>
    <s v="11"/>
    <x v="17"/>
    <s v="Mon"/>
    <d v="2025-09-22T11:47:38"/>
    <x v="1037"/>
    <s v="2025-09-22"/>
    <x v="19"/>
    <x v="4"/>
    <n v="0.22599999999999998"/>
    <n v="0.45199999999999996"/>
    <n v="0.67799999999999994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s v="L"/>
    <d v="2025-09-22T00:00:00"/>
    <s v="11"/>
    <x v="11"/>
    <s v="Mon"/>
    <d v="2025-09-22T11:47:38"/>
    <x v="1037"/>
    <s v="2025-09-22"/>
    <x v="19"/>
    <x v="4"/>
    <n v="-0.15400000000000003"/>
    <n v="-0.30800000000000005"/>
    <n v="-0.46199999999999997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s v="W"/>
    <d v="2025-09-22T00:00:00"/>
    <s v="11"/>
    <x v="18"/>
    <s v="Mon"/>
    <d v="2025-09-22T11:47:38"/>
    <x v="1037"/>
    <s v="2025-09-22"/>
    <x v="19"/>
    <x v="4"/>
    <n v="0.15000000000000002"/>
    <n v="0.30000000000000004"/>
    <n v="0.44999999999999996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s v="W"/>
    <d v="2025-09-22T00:00:00"/>
    <s v="11"/>
    <x v="6"/>
    <s v="Mon"/>
    <d v="2025-09-22T11:47:38"/>
    <x v="1037"/>
    <s v="2025-09-22"/>
    <x v="19"/>
    <x v="4"/>
    <n v="0.14799999999999999"/>
    <n v="0.29599999999999999"/>
    <n v="0.44400000000000001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s v="W"/>
    <d v="2025-09-22T00:00:00"/>
    <s v="11"/>
    <x v="2"/>
    <s v="Mon"/>
    <d v="2025-09-22T11:47:38"/>
    <x v="1037"/>
    <s v="2025-09-22"/>
    <x v="19"/>
    <x v="4"/>
    <n v="0.30499999999999999"/>
    <n v="0.61"/>
    <n v="0.91499999999999992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s v="W"/>
    <d v="2025-09-22T00:00:00"/>
    <s v="11"/>
    <x v="10"/>
    <s v="Mon"/>
    <d v="2025-09-22T11:47:39"/>
    <x v="1038"/>
    <s v="2025-09-22"/>
    <x v="19"/>
    <x v="4"/>
    <n v="0.14799999999999999"/>
    <n v="0.29599999999999999"/>
    <n v="0.44400000000000001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s v="W"/>
    <d v="2025-09-22T00:00:00"/>
    <s v="11"/>
    <x v="1"/>
    <s v="Mon"/>
    <d v="2025-09-22T11:47:39"/>
    <x v="1038"/>
    <s v="2025-09-22"/>
    <x v="19"/>
    <x v="4"/>
    <n v="0.35499999999999998"/>
    <n v="0.71"/>
    <n v="1.0649999999999999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0"/>
    <s v="Mon"/>
    <d v="2025-09-22T11:47:39"/>
    <x v="1038"/>
    <s v="2025-09-22"/>
    <x v="19"/>
    <x v="4"/>
    <n v="0.307"/>
    <n v="0.61399999999999999"/>
    <n v="0.92099999999999993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19"/>
    <s v="Mon"/>
    <d v="2025-09-22T11:47:39"/>
    <x v="1038"/>
    <s v="2025-09-22"/>
    <x v="19"/>
    <x v="4"/>
    <n v="0.307"/>
    <n v="0.61399999999999999"/>
    <n v="0.92099999999999993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s v="W"/>
    <d v="2025-09-22T00:00:00"/>
    <s v="11"/>
    <x v="20"/>
    <s v="Mon"/>
    <d v="2025-09-22T11:47:40"/>
    <x v="1039"/>
    <s v="2025-09-22"/>
    <x v="19"/>
    <x v="4"/>
    <n v="0.15200000000000002"/>
    <n v="0.30400000000000005"/>
    <n v="0.45599999999999996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s v="W"/>
    <d v="2025-09-22T00:00:00"/>
    <s v="11"/>
    <x v="12"/>
    <s v="Mon"/>
    <d v="2025-09-22T11:47:40"/>
    <x v="1039"/>
    <s v="2025-09-22"/>
    <x v="19"/>
    <x v="4"/>
    <n v="0.36499999999999999"/>
    <n v="0.73"/>
    <n v="1.09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s v="W"/>
    <d v="2025-09-22T00:00:00"/>
    <s v="11"/>
    <x v="16"/>
    <s v="Mon"/>
    <d v="2025-09-22T11:48:07"/>
    <x v="1040"/>
    <s v="2025-09-22"/>
    <x v="19"/>
    <x v="4"/>
    <n v="0.22400000000000003"/>
    <n v="0.44800000000000006"/>
    <n v="0.67200000000000004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s v="W"/>
    <d v="2025-09-22T00:00:00"/>
    <s v="11"/>
    <x v="14"/>
    <s v="Mon"/>
    <d v="2025-09-22T11:48:08"/>
    <x v="1041"/>
    <s v="2025-09-22"/>
    <x v="19"/>
    <x v="4"/>
    <n v="0.22599999999999998"/>
    <n v="0.45199999999999996"/>
    <n v="0.67799999999999994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s v="W"/>
    <d v="2025-09-22T00:00:00"/>
    <s v="11"/>
    <x v="15"/>
    <s v="Mon"/>
    <d v="2025-09-22T11:48:08"/>
    <x v="1041"/>
    <s v="2025-09-22"/>
    <x v="19"/>
    <x v="4"/>
    <n v="0.317"/>
    <n v="0.63400000000000001"/>
    <n v="0.95099999999999996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s v="W"/>
    <d v="2025-09-22T00:00:00"/>
    <s v="11"/>
    <x v="9"/>
    <s v="Mon"/>
    <d v="2025-09-22T11:50:17"/>
    <x v="1042"/>
    <s v="2025-09-22"/>
    <x v="19"/>
    <x v="4"/>
    <n v="0.35800000000000004"/>
    <n v="0.71600000000000008"/>
    <n v="1.0740000000000001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s v="W"/>
    <d v="2025-09-22T00:00:00"/>
    <s v="12"/>
    <x v="8"/>
    <s v="Mon"/>
    <d v="2025-09-22T12:00:17"/>
    <x v="1043"/>
    <s v="2025-09-22"/>
    <x v="20"/>
    <x v="4"/>
    <n v="0.35000000000000003"/>
    <n v="0.70000000000000007"/>
    <n v="1.0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s v="W"/>
    <d v="2025-09-22T00:00:00"/>
    <s v="12"/>
    <x v="3"/>
    <s v="Mon"/>
    <d v="2025-09-22T12:02:49"/>
    <x v="1044"/>
    <s v="2025-09-22"/>
    <x v="20"/>
    <x v="4"/>
    <n v="0.45"/>
    <n v="0.9"/>
    <n v="1.3499999999999999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s v="W"/>
    <d v="2025-09-22T00:00:00"/>
    <s v="12"/>
    <x v="22"/>
    <s v="Mon"/>
    <d v="2025-09-22T12:04:17"/>
    <x v="1045"/>
    <s v="2025-09-22"/>
    <x v="20"/>
    <x v="4"/>
    <n v="0.63900000000000001"/>
    <n v="1.278"/>
    <n v="1.9169999999999998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s v="W"/>
    <d v="2025-09-22T00:00:00"/>
    <s v="12"/>
    <x v="21"/>
    <s v="Mon"/>
    <d v="2025-09-22T12:04:58"/>
    <x v="1046"/>
    <s v="2025-09-22"/>
    <x v="20"/>
    <x v="4"/>
    <n v="0.45500000000000002"/>
    <n v="0.91"/>
    <n v="1.36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s v="W"/>
    <d v="2025-09-22T00:00:00"/>
    <s v="12"/>
    <x v="14"/>
    <s v="Mon"/>
    <d v="2025-09-22T12:22:08"/>
    <x v="1047"/>
    <s v="2025-09-22"/>
    <x v="20"/>
    <x v="4"/>
    <n v="9.0000000000000011E-2"/>
    <n v="0.18000000000000002"/>
    <n v="0.27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s v="W"/>
    <d v="2025-09-22T00:00:00"/>
    <s v="12"/>
    <x v="16"/>
    <s v="Mon"/>
    <d v="2025-09-22T12:22:17"/>
    <x v="1048"/>
    <s v="2025-09-22"/>
    <x v="20"/>
    <x v="4"/>
    <n v="4.7E-2"/>
    <n v="9.4E-2"/>
    <n v="0.14099999999999999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s v="L"/>
    <d v="2025-09-22T00:00:00"/>
    <s v="12"/>
    <x v="15"/>
    <s v="Mon"/>
    <d v="2025-09-22T12:24:37"/>
    <x v="1049"/>
    <s v="2025-09-22"/>
    <x v="20"/>
    <x v="4"/>
    <n v="-0.30000000000000004"/>
    <n v="-0.60000000000000009"/>
    <n v="-0.89999999999999991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s v="W"/>
    <d v="2025-09-22T00:00:00"/>
    <s v="12"/>
    <x v="16"/>
    <s v="Mon"/>
    <d v="2025-09-22T12:24:38"/>
    <x v="1050"/>
    <s v="2025-09-22"/>
    <x v="20"/>
    <x v="4"/>
    <n v="6.8000000000000005E-2"/>
    <n v="0.13600000000000001"/>
    <n v="0.20400000000000001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s v="W"/>
    <d v="2025-09-22T00:00:00"/>
    <s v="12"/>
    <x v="14"/>
    <s v="Mon"/>
    <d v="2025-09-22T12:24:38"/>
    <x v="1050"/>
    <s v="2025-09-22"/>
    <x v="20"/>
    <x v="4"/>
    <n v="7.2999999999999995E-2"/>
    <n v="0.14599999999999999"/>
    <n v="0.219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s v="L"/>
    <d v="2025-09-22T00:00:00"/>
    <s v="12"/>
    <x v="17"/>
    <s v="Mon"/>
    <d v="2025-09-22T12:26:08"/>
    <x v="1051"/>
    <s v="2025-09-22"/>
    <x v="20"/>
    <x v="4"/>
    <n v="-0.30299999999999999"/>
    <n v="-0.60599999999999998"/>
    <n v="-0.90899999999999992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s v="W"/>
    <d v="2025-09-22T00:00:00"/>
    <s v="12"/>
    <x v="1"/>
    <s v="Mon"/>
    <d v="2025-09-22T12:26:08"/>
    <x v="1051"/>
    <s v="2025-09-22"/>
    <x v="20"/>
    <x v="4"/>
    <n v="1.0000000000000002E-2"/>
    <n v="2.0000000000000004E-2"/>
    <n v="0.0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20"/>
    <s v="Mon"/>
    <d v="2025-09-22T12:26:08"/>
    <x v="1051"/>
    <s v="2025-09-22"/>
    <x v="20"/>
    <x v="4"/>
    <n v="0.14899999999999999"/>
    <n v="0.29799999999999999"/>
    <n v="0.44700000000000001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s v="W"/>
    <d v="2025-09-22T00:00:00"/>
    <s v="12"/>
    <x v="18"/>
    <s v="Mon"/>
    <d v="2025-09-22T12:26:08"/>
    <x v="1051"/>
    <s v="2025-09-22"/>
    <x v="20"/>
    <x v="4"/>
    <n v="0.14899999999999999"/>
    <n v="0.29799999999999999"/>
    <n v="0.44700000000000001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s v="W"/>
    <d v="2025-09-22T00:00:00"/>
    <s v="12"/>
    <x v="2"/>
    <s v="Mon"/>
    <d v="2025-09-22T12:26:09"/>
    <x v="1052"/>
    <s v="2025-09-22"/>
    <x v="20"/>
    <x v="4"/>
    <n v="1.0000000000000002E-2"/>
    <n v="2.0000000000000004E-2"/>
    <n v="0.0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1"/>
    <s v="Mon"/>
    <d v="2025-09-22T12:26:09"/>
    <x v="1052"/>
    <s v="2025-09-22"/>
    <x v="20"/>
    <x v="4"/>
    <n v="0.14899999999999999"/>
    <n v="0.29799999999999999"/>
    <n v="0.44700000000000001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s v="L"/>
    <d v="2025-09-22T00:00:00"/>
    <s v="12"/>
    <x v="12"/>
    <s v="Mon"/>
    <d v="2025-09-22T12:26:09"/>
    <x v="1052"/>
    <s v="2025-09-22"/>
    <x v="20"/>
    <x v="4"/>
    <n v="-0.30800000000000005"/>
    <n v="-0.6160000000000001"/>
    <n v="-0.9239999999999999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s v="L"/>
    <d v="2025-09-22T00:00:00"/>
    <s v="12"/>
    <x v="19"/>
    <s v="Mon"/>
    <d v="2025-09-22T12:26:09"/>
    <x v="1052"/>
    <s v="2025-09-22"/>
    <x v="20"/>
    <x v="4"/>
    <n v="-0.24300000000000002"/>
    <n v="-0.48600000000000004"/>
    <n v="-0.72899999999999998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0"/>
    <s v="Mon"/>
    <d v="2025-09-22T12:26:09"/>
    <x v="1052"/>
    <s v="2025-09-22"/>
    <x v="20"/>
    <x v="4"/>
    <n v="0.14899999999999999"/>
    <n v="0.29799999999999999"/>
    <n v="0.44700000000000001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s v="W"/>
    <d v="2025-09-22T00:00:00"/>
    <s v="12"/>
    <x v="6"/>
    <s v="Mon"/>
    <d v="2025-09-22T12:26:10"/>
    <x v="1053"/>
    <s v="2025-09-22"/>
    <x v="20"/>
    <x v="4"/>
    <n v="0.15700000000000003"/>
    <n v="0.31400000000000006"/>
    <n v="0.47099999999999997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s v="W"/>
    <d v="2025-09-22T00:00:00"/>
    <s v="12"/>
    <x v="0"/>
    <s v="Mon"/>
    <d v="2025-09-22T12:26:10"/>
    <x v="1053"/>
    <s v="2025-09-22"/>
    <x v="20"/>
    <x v="4"/>
    <n v="1.9000000000000003E-2"/>
    <n v="3.8000000000000006E-2"/>
    <n v="5.6999999999999995E-2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6"/>
    <s v="Mon"/>
    <d v="2025-09-22T12:28:27"/>
    <x v="1054"/>
    <s v="2025-09-22"/>
    <x v="20"/>
    <x v="4"/>
    <n v="-0.30099999999999999"/>
    <n v="-0.60199999999999998"/>
    <n v="-0.90299999999999991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4"/>
    <s v="Mon"/>
    <d v="2025-09-22T12:28:28"/>
    <x v="1055"/>
    <s v="2025-09-22"/>
    <x v="20"/>
    <x v="4"/>
    <n v="-0.30099999999999999"/>
    <n v="-0.60199999999999998"/>
    <n v="-0.90299999999999991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s v="L"/>
    <d v="2025-09-22T00:00:00"/>
    <s v="12"/>
    <x v="18"/>
    <s v="Mon"/>
    <d v="2025-09-22T12:29:27"/>
    <x v="1056"/>
    <s v="2025-09-22"/>
    <x v="20"/>
    <x v="4"/>
    <n v="-0.23199999999999998"/>
    <n v="-0.46399999999999997"/>
    <n v="-0.69599999999999995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20"/>
    <s v="Mon"/>
    <d v="2025-09-22T12:29:28"/>
    <x v="1057"/>
    <s v="2025-09-22"/>
    <x v="20"/>
    <x v="4"/>
    <n v="-0.30000000000000004"/>
    <n v="-0.60000000000000009"/>
    <n v="-0.89999999999999991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6"/>
    <s v="Mon"/>
    <d v="2025-09-22T12:29:28"/>
    <x v="1057"/>
    <s v="2025-09-22"/>
    <x v="20"/>
    <x v="4"/>
    <n v="-0.30000000000000004"/>
    <n v="-0.60000000000000009"/>
    <n v="-0.89999999999999991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10"/>
    <s v="Mon"/>
    <d v="2025-09-22T12:29:28"/>
    <x v="1057"/>
    <s v="2025-09-22"/>
    <x v="20"/>
    <x v="4"/>
    <n v="-0.30000000000000004"/>
    <n v="-0.60000000000000009"/>
    <n v="-0.89999999999999991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s v="L"/>
    <d v="2025-09-22T00:00:00"/>
    <s v="12"/>
    <x v="11"/>
    <s v="Mon"/>
    <d v="2025-09-22T12:29:28"/>
    <x v="1057"/>
    <s v="2025-09-22"/>
    <x v="20"/>
    <x v="4"/>
    <n v="-0.15200000000000002"/>
    <n v="-0.30400000000000005"/>
    <n v="-0.45599999999999996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s v="L"/>
    <d v="2025-09-22T00:00:00"/>
    <s v="12"/>
    <x v="1"/>
    <s v="Mon"/>
    <d v="2025-09-22T12:30:27"/>
    <x v="1058"/>
    <s v="2025-09-22"/>
    <x v="20"/>
    <x v="4"/>
    <n v="-0.29900000000000004"/>
    <n v="-0.59800000000000009"/>
    <n v="-0.89700000000000002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s v="L"/>
    <d v="2025-09-22T00:00:00"/>
    <s v="12"/>
    <x v="2"/>
    <s v="Mon"/>
    <d v="2025-09-22T12:30:28"/>
    <x v="1059"/>
    <s v="2025-09-22"/>
    <x v="20"/>
    <x v="4"/>
    <n v="-0.25700000000000001"/>
    <n v="-0.51400000000000001"/>
    <n v="-0.77099999999999991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s v="L"/>
    <d v="2025-09-22T00:00:00"/>
    <s v="12"/>
    <x v="0"/>
    <s v="Mon"/>
    <d v="2025-09-22T12:30:28"/>
    <x v="1059"/>
    <s v="2025-09-22"/>
    <x v="20"/>
    <x v="4"/>
    <n v="-0.31800000000000006"/>
    <n v="-0.63600000000000012"/>
    <n v="-0.95399999999999996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s v="L"/>
    <d v="2025-09-22T00:00:00"/>
    <s v="12"/>
    <x v="8"/>
    <s v="Mon"/>
    <d v="2025-09-22T12:30:37"/>
    <x v="1060"/>
    <s v="2025-09-22"/>
    <x v="20"/>
    <x v="4"/>
    <n v="-0.30000000000000004"/>
    <n v="-0.60000000000000009"/>
    <n v="-0.89999999999999991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s v="L"/>
    <d v="2025-09-22T00:00:00"/>
    <s v="12"/>
    <x v="9"/>
    <s v="Mon"/>
    <d v="2025-09-22T12:30:38"/>
    <x v="1061"/>
    <s v="2025-09-22"/>
    <x v="20"/>
    <x v="4"/>
    <n v="-0.28799999999999998"/>
    <n v="-0.57599999999999996"/>
    <n v="-0.86399999999999999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s v="L"/>
    <d v="2025-09-22T00:00:00"/>
    <s v="12"/>
    <x v="22"/>
    <s v="Mon"/>
    <d v="2025-09-22T12:31:07"/>
    <x v="1062"/>
    <s v="2025-09-22"/>
    <x v="20"/>
    <x v="4"/>
    <n v="-0.33900000000000002"/>
    <n v="-0.67800000000000005"/>
    <n v="-1.0169999999999999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s v="L"/>
    <d v="2025-09-22T00:00:00"/>
    <s v="12"/>
    <x v="15"/>
    <s v="Mon"/>
    <d v="2025-09-22T12:33:07"/>
    <x v="1063"/>
    <s v="2025-09-22"/>
    <x v="20"/>
    <x v="4"/>
    <n v="-0.29700000000000004"/>
    <n v="-0.59400000000000008"/>
    <n v="-0.89100000000000001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s v="W"/>
    <d v="2025-09-22T00:00:00"/>
    <s v="12"/>
    <x v="14"/>
    <s v="Mon"/>
    <d v="2025-09-22T12:33:08"/>
    <x v="1064"/>
    <s v="2025-09-22"/>
    <x v="20"/>
    <x v="4"/>
    <n v="9.2000000000000012E-2"/>
    <n v="0.18400000000000002"/>
    <n v="0.27600000000000002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s v="L"/>
    <d v="2025-09-22T00:00:00"/>
    <s v="12"/>
    <x v="3"/>
    <s v="Mon"/>
    <d v="2025-09-22T12:33:58"/>
    <x v="1065"/>
    <s v="2025-09-22"/>
    <x v="20"/>
    <x v="4"/>
    <n v="-0.30000000000000004"/>
    <n v="-0.60000000000000009"/>
    <n v="-0.89999999999999991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s v="L"/>
    <d v="2025-09-22T00:00:00"/>
    <s v="12"/>
    <x v="21"/>
    <s v="Mon"/>
    <d v="2025-09-22T12:33:58"/>
    <x v="1065"/>
    <s v="2025-09-22"/>
    <x v="20"/>
    <x v="4"/>
    <n v="-0.30000000000000004"/>
    <n v="-0.60000000000000009"/>
    <n v="-0.89999999999999991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s v="L"/>
    <d v="2025-09-22T00:00:00"/>
    <s v="12"/>
    <x v="14"/>
    <s v="Mon"/>
    <d v="2025-09-22T12:36:57"/>
    <x v="1066"/>
    <s v="2025-09-22"/>
    <x v="20"/>
    <x v="4"/>
    <n v="-0.30400000000000005"/>
    <n v="-0.6080000000000001"/>
    <n v="-0.91199999999999992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s v="L"/>
    <d v="2025-09-22T00:00:00"/>
    <s v="12"/>
    <x v="2"/>
    <s v="Mon"/>
    <d v="2025-09-22T12:40:07"/>
    <x v="1067"/>
    <s v="2025-09-22"/>
    <x v="20"/>
    <x v="4"/>
    <n v="-0.252"/>
    <n v="-0.504"/>
    <n v="-0.75600000000000001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s v="L"/>
    <d v="2025-09-22T00:00:00"/>
    <s v="12"/>
    <x v="10"/>
    <s v="Mon"/>
    <d v="2025-09-22T12:40:08"/>
    <x v="1068"/>
    <s v="2025-09-22"/>
    <x v="20"/>
    <x v="4"/>
    <n v="-0.30099999999999999"/>
    <n v="-0.60199999999999998"/>
    <n v="-0.90299999999999991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s v="L"/>
    <d v="2025-09-22T00:00:00"/>
    <s v="12"/>
    <x v="1"/>
    <s v="Mon"/>
    <d v="2025-09-22T12:40:08"/>
    <x v="1068"/>
    <s v="2025-09-22"/>
    <x v="20"/>
    <x v="4"/>
    <n v="-0.30099999999999999"/>
    <n v="-0.60199999999999998"/>
    <n v="-0.90299999999999991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s v="L"/>
    <d v="2025-09-22T00:00:00"/>
    <s v="12"/>
    <x v="17"/>
    <s v="Mon"/>
    <d v="2025-09-22T12:40:08"/>
    <x v="1068"/>
    <s v="2025-09-22"/>
    <x v="20"/>
    <x v="4"/>
    <n v="-0.30200000000000005"/>
    <n v="-0.60400000000000009"/>
    <n v="-0.90599999999999992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s v="L"/>
    <d v="2025-09-22T00:00:00"/>
    <s v="12"/>
    <x v="20"/>
    <s v="Mon"/>
    <d v="2025-09-22T12:40:08"/>
    <x v="1068"/>
    <s v="2025-09-22"/>
    <x v="20"/>
    <x v="4"/>
    <n v="-0.307"/>
    <n v="-0.61399999999999999"/>
    <n v="-0.9209999999999999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s v="L"/>
    <d v="2025-09-22T00:00:00"/>
    <s v="12"/>
    <x v="12"/>
    <s v="Mon"/>
    <d v="2025-09-22T12:40:09"/>
    <x v="1069"/>
    <s v="2025-09-22"/>
    <x v="20"/>
    <x v="4"/>
    <n v="-0.30600000000000005"/>
    <n v="-0.6120000000000001"/>
    <n v="-0.9179999999999999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s v="L"/>
    <d v="2025-09-22T00:00:00"/>
    <s v="12"/>
    <x v="6"/>
    <s v="Mon"/>
    <d v="2025-09-22T12:40:09"/>
    <x v="1069"/>
    <s v="2025-09-22"/>
    <x v="20"/>
    <x v="4"/>
    <n v="-0.32000000000000006"/>
    <n v="-0.64000000000000012"/>
    <n v="-0.96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s v="L"/>
    <d v="2025-09-22T00:00:00"/>
    <s v="12"/>
    <x v="11"/>
    <s v="Mon"/>
    <d v="2025-09-22T12:40:09"/>
    <x v="1069"/>
    <s v="2025-09-22"/>
    <x v="20"/>
    <x v="4"/>
    <n v="-0.17300000000000001"/>
    <n v="-0.34600000000000003"/>
    <n v="-0.51900000000000002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s v="L"/>
    <d v="2025-09-22T00:00:00"/>
    <s v="12"/>
    <x v="18"/>
    <s v="Mon"/>
    <d v="2025-09-22T12:40:09"/>
    <x v="1069"/>
    <s v="2025-09-22"/>
    <x v="20"/>
    <x v="4"/>
    <n v="-0.251"/>
    <n v="-0.502"/>
    <n v="-0.75299999999999989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s v="L"/>
    <d v="2025-09-22T00:00:00"/>
    <s v="12"/>
    <x v="19"/>
    <s v="Mon"/>
    <d v="2025-09-22T12:40:10"/>
    <x v="1070"/>
    <s v="2025-09-22"/>
    <x v="20"/>
    <x v="4"/>
    <n v="-0.251"/>
    <n v="-0.502"/>
    <n v="-0.75299999999999989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s v="L"/>
    <d v="2025-09-22T00:00:00"/>
    <s v="12"/>
    <x v="0"/>
    <s v="Mon"/>
    <d v="2025-09-22T12:40:10"/>
    <x v="1070"/>
    <s v="2025-09-22"/>
    <x v="20"/>
    <x v="4"/>
    <n v="-0.32200000000000006"/>
    <n v="-0.64400000000000013"/>
    <n v="-0.96599999999999997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s v="L"/>
    <d v="2025-09-22T00:00:00"/>
    <s v="12"/>
    <x v="16"/>
    <s v="Mon"/>
    <d v="2025-09-22T12:42:17"/>
    <x v="1071"/>
    <s v="2025-09-22"/>
    <x v="20"/>
    <x v="4"/>
    <n v="-0.313"/>
    <n v="-0.626"/>
    <n v="-0.93899999999999995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s v="W"/>
    <d v="2025-09-22T00:00:00"/>
    <s v="12"/>
    <x v="8"/>
    <s v="Mon"/>
    <d v="2025-09-22T12:45:37"/>
    <x v="1072"/>
    <s v="2025-09-22"/>
    <x v="20"/>
    <x v="4"/>
    <n v="0.11499999999999999"/>
    <n v="0.22999999999999998"/>
    <n v="0.34499999999999997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s v="W"/>
    <d v="2025-09-22T00:00:00"/>
    <s v="12"/>
    <x v="22"/>
    <s v="Mon"/>
    <d v="2025-09-22T12:45:38"/>
    <x v="1073"/>
    <s v="2025-09-22"/>
    <x v="20"/>
    <x v="4"/>
    <n v="7.9000000000000015E-2"/>
    <n v="0.15800000000000003"/>
    <n v="0.23699999999999999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s v="W"/>
    <d v="2025-09-22T00:00:00"/>
    <s v="12"/>
    <x v="24"/>
    <s v="Mon"/>
    <d v="2025-09-22T12:45:58"/>
    <x v="1074"/>
    <s v="2025-09-22"/>
    <x v="20"/>
    <x v="4"/>
    <n v="0.27799999999999997"/>
    <n v="0.55599999999999994"/>
    <n v="0.83399999999999996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s v="W"/>
    <d v="2025-09-22T00:00:00"/>
    <s v="12"/>
    <x v="23"/>
    <s v="Mon"/>
    <d v="2025-09-22T12:45:58"/>
    <x v="1074"/>
    <s v="2025-09-22"/>
    <x v="20"/>
    <x v="4"/>
    <n v="0.27200000000000002"/>
    <n v="0.54400000000000004"/>
    <n v="0.81600000000000006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21"/>
    <s v="Mon"/>
    <d v="2025-09-22T12:47:57"/>
    <x v="1075"/>
    <s v="2025-09-22"/>
    <x v="20"/>
    <x v="4"/>
    <n v="0.217"/>
    <n v="0.434"/>
    <n v="0.65099999999999991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3"/>
    <s v="Mon"/>
    <d v="2025-09-22T12:47:58"/>
    <x v="1076"/>
    <s v="2025-09-22"/>
    <x v="20"/>
    <x v="4"/>
    <n v="0.217"/>
    <n v="0.434"/>
    <n v="0.65099999999999991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s v="W"/>
    <d v="2025-09-22T00:00:00"/>
    <s v="12"/>
    <x v="16"/>
    <s v="Mon"/>
    <d v="2025-09-22T12:51:07"/>
    <x v="1077"/>
    <s v="2025-09-22"/>
    <x v="20"/>
    <x v="4"/>
    <n v="8.6000000000000007E-2"/>
    <n v="0.17200000000000001"/>
    <n v="0.25800000000000001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s v="L"/>
    <d v="2025-09-22T00:00:00"/>
    <s v="12"/>
    <x v="11"/>
    <s v="Mon"/>
    <d v="2025-09-22T12:55:17"/>
    <x v="1078"/>
    <s v="2025-09-22"/>
    <x v="20"/>
    <x v="4"/>
    <n v="-0.15300000000000002"/>
    <n v="-0.30600000000000005"/>
    <n v="-0.45899999999999996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s v="L"/>
    <d v="2025-09-22T00:00:00"/>
    <s v="12"/>
    <x v="2"/>
    <s v="Mon"/>
    <d v="2025-09-22T12:55:18"/>
    <x v="1079"/>
    <s v="2025-09-22"/>
    <x v="20"/>
    <x v="4"/>
    <n v="-0.27799999999999997"/>
    <n v="-0.55599999999999994"/>
    <n v="-0.83399999999999996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s v="L"/>
    <d v="2025-09-22T00:00:00"/>
    <s v="12"/>
    <x v="18"/>
    <s v="Mon"/>
    <d v="2025-09-22T12:55:18"/>
    <x v="1079"/>
    <s v="2025-09-22"/>
    <x v="20"/>
    <x v="4"/>
    <n v="-0.22599999999999998"/>
    <n v="-0.45199999999999996"/>
    <n v="-0.67799999999999994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s v="L"/>
    <d v="2025-09-22T00:00:00"/>
    <s v="12"/>
    <x v="19"/>
    <s v="Mon"/>
    <d v="2025-09-22T12:55:18"/>
    <x v="1079"/>
    <s v="2025-09-22"/>
    <x v="20"/>
    <x v="4"/>
    <n v="-0.22599999999999998"/>
    <n v="-0.45199999999999996"/>
    <n v="-0.67799999999999994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s v="L"/>
    <d v="2025-09-22T00:00:00"/>
    <s v="12"/>
    <x v="14"/>
    <s v="Mon"/>
    <d v="2025-09-22T12:57:07"/>
    <x v="1080"/>
    <s v="2025-09-22"/>
    <x v="20"/>
    <x v="4"/>
    <n v="-0.31600000000000006"/>
    <n v="-0.63200000000000012"/>
    <n v="-0.94799999999999995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s v="L"/>
    <d v="2025-09-22T00:00:00"/>
    <s v="12"/>
    <x v="1"/>
    <s v="Mon"/>
    <d v="2025-09-22T12:57:57"/>
    <x v="1081"/>
    <s v="2025-09-22"/>
    <x v="20"/>
    <x v="4"/>
    <n v="-0.30400000000000005"/>
    <n v="-0.6080000000000001"/>
    <n v="-0.91199999999999992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s v="L"/>
    <d v="2025-09-22T00:00:00"/>
    <s v="12"/>
    <x v="6"/>
    <s v="Mon"/>
    <d v="2025-09-22T12:57:58"/>
    <x v="1082"/>
    <s v="2025-09-22"/>
    <x v="20"/>
    <x v="4"/>
    <n v="-0.30400000000000005"/>
    <n v="-0.6080000000000001"/>
    <n v="-0.91199999999999992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s v="L"/>
    <d v="2025-09-22T00:00:00"/>
    <s v="12"/>
    <x v="0"/>
    <s v="Mon"/>
    <d v="2025-09-22T12:57:58"/>
    <x v="1082"/>
    <s v="2025-09-22"/>
    <x v="20"/>
    <x v="4"/>
    <n v="-0.29799999999999999"/>
    <n v="-0.59599999999999997"/>
    <n v="-0.89400000000000002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s v="L"/>
    <d v="2025-09-22T00:00:00"/>
    <s v="12"/>
    <x v="17"/>
    <s v="Mon"/>
    <d v="2025-09-22T12:57:58"/>
    <x v="1082"/>
    <s v="2025-09-22"/>
    <x v="20"/>
    <x v="4"/>
    <n v="-0.28300000000000003"/>
    <n v="-0.56600000000000006"/>
    <n v="-0.84899999999999998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s v="L"/>
    <d v="2025-09-22T00:00:00"/>
    <s v="12"/>
    <x v="16"/>
    <s v="Mon"/>
    <d v="2025-09-22T12:57:58"/>
    <x v="1082"/>
    <s v="2025-09-22"/>
    <x v="20"/>
    <x v="4"/>
    <n v="-0.28300000000000003"/>
    <n v="-0.56600000000000006"/>
    <n v="-0.84899999999999998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s v="L"/>
    <d v="2025-09-22T00:00:00"/>
    <s v="12"/>
    <x v="20"/>
    <s v="Mon"/>
    <d v="2025-09-22T12:57:58"/>
    <x v="1082"/>
    <s v="2025-09-22"/>
    <x v="20"/>
    <x v="4"/>
    <n v="-0.28300000000000003"/>
    <n v="-0.56600000000000006"/>
    <n v="-0.84899999999999998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s v="L"/>
    <d v="2025-09-22T00:00:00"/>
    <s v="12"/>
    <x v="10"/>
    <s v="Mon"/>
    <d v="2025-09-22T12:57:59"/>
    <x v="1083"/>
    <s v="2025-09-22"/>
    <x v="20"/>
    <x v="4"/>
    <n v="-0.27900000000000003"/>
    <n v="-0.55800000000000005"/>
    <n v="-0.83699999999999997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s v="L"/>
    <d v="2025-09-22T00:00:00"/>
    <s v="12"/>
    <x v="12"/>
    <s v="Mon"/>
    <d v="2025-09-22T12:57:59"/>
    <x v="1083"/>
    <s v="2025-09-22"/>
    <x v="20"/>
    <x v="4"/>
    <n v="-0.27700000000000002"/>
    <n v="-0.55400000000000005"/>
    <n v="-0.83099999999999996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s v="W"/>
    <d v="2025-09-22T00:00:00"/>
    <s v="12"/>
    <x v="9"/>
    <s v="Mon"/>
    <d v="2025-09-22T12:58:37"/>
    <x v="1084"/>
    <s v="2025-09-22"/>
    <x v="20"/>
    <x v="4"/>
    <n v="0.35000000000000003"/>
    <n v="0.70000000000000007"/>
    <n v="1.0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s v="W"/>
    <d v="2025-09-22T00:00:00"/>
    <s v="12"/>
    <x v="8"/>
    <s v="Mon"/>
    <d v="2025-09-22T12:58:38"/>
    <x v="1085"/>
    <s v="2025-09-22"/>
    <x v="20"/>
    <x v="4"/>
    <n v="0.34600000000000003"/>
    <n v="0.69200000000000006"/>
    <n v="1.038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s v="W"/>
    <d v="2025-09-22T00:00:00"/>
    <s v="12"/>
    <x v="4"/>
    <s v="Mon"/>
    <d v="2025-09-22T12:59:57"/>
    <x v="1086"/>
    <s v="2025-09-22"/>
    <x v="20"/>
    <x v="4"/>
    <n v="0.12"/>
    <n v="0.24"/>
    <n v="0.36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s v="W"/>
    <d v="2025-09-22T00:00:00"/>
    <s v="12"/>
    <x v="5"/>
    <s v="Mon"/>
    <d v="2025-09-22T12:59:57"/>
    <x v="1086"/>
    <s v="2025-09-22"/>
    <x v="20"/>
    <x v="4"/>
    <n v="0.12"/>
    <n v="0.24"/>
    <n v="0.36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s v="W"/>
    <d v="2025-09-22T00:00:00"/>
    <s v="13"/>
    <x v="22"/>
    <s v="Mon"/>
    <d v="2025-09-22T13:01:27"/>
    <x v="1087"/>
    <s v="2025-09-22"/>
    <x v="21"/>
    <x v="4"/>
    <n v="0.17500000000000002"/>
    <n v="0.35000000000000003"/>
    <n v="0.52500000000000002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s v="L"/>
    <d v="2025-09-22T00:00:00"/>
    <s v="13"/>
    <x v="14"/>
    <s v="Mon"/>
    <d v="2025-09-22T13:08:07"/>
    <x v="1088"/>
    <s v="2025-09-22"/>
    <x v="21"/>
    <x v="4"/>
    <n v="-0.30400000000000005"/>
    <n v="-0.6080000000000001"/>
    <n v="-0.91199999999999992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s v="W"/>
    <d v="2025-09-22T00:00:00"/>
    <s v="13"/>
    <x v="16"/>
    <s v="Mon"/>
    <d v="2025-09-22T13:11:17"/>
    <x v="1089"/>
    <s v="2025-09-22"/>
    <x v="21"/>
    <x v="4"/>
    <n v="0.25"/>
    <n v="0.5"/>
    <n v="0.75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s v="W"/>
    <d v="2025-09-22T00:00:00"/>
    <s v="13"/>
    <x v="14"/>
    <s v="Mon"/>
    <d v="2025-09-22T13:20:07"/>
    <x v="1090"/>
    <s v="2025-09-22"/>
    <x v="21"/>
    <x v="4"/>
    <n v="0.17600000000000002"/>
    <n v="0.35200000000000004"/>
    <n v="0.52800000000000002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s v="L"/>
    <d v="2025-09-22T00:00:00"/>
    <s v="13"/>
    <x v="15"/>
    <s v="Mon"/>
    <d v="2025-09-22T13:25:17"/>
    <x v="1091"/>
    <s v="2025-09-22"/>
    <x v="21"/>
    <x v="4"/>
    <n v="-0.31900000000000001"/>
    <n v="-0.63800000000000001"/>
    <n v="-0.95699999999999996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s v="L"/>
    <d v="2025-09-22T00:00:00"/>
    <s v="13"/>
    <x v="14"/>
    <s v="Mon"/>
    <d v="2025-09-22T13:25:47"/>
    <x v="1092"/>
    <s v="2025-09-22"/>
    <x v="21"/>
    <x v="4"/>
    <n v="-0.29900000000000004"/>
    <n v="-0.59800000000000009"/>
    <n v="-0.89700000000000002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s v="L"/>
    <d v="2025-09-22T00:00:00"/>
    <s v="13"/>
    <x v="16"/>
    <s v="Mon"/>
    <d v="2025-09-22T13:25:48"/>
    <x v="1093"/>
    <s v="2025-09-22"/>
    <x v="21"/>
    <x v="4"/>
    <n v="-0.32100000000000001"/>
    <n v="-0.64200000000000002"/>
    <n v="-0.96299999999999997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s v="W"/>
    <d v="2025-09-22T00:00:00"/>
    <s v="13"/>
    <x v="1"/>
    <s v="Mon"/>
    <d v="2025-09-22T13:26:37"/>
    <x v="1094"/>
    <s v="2025-09-22"/>
    <x v="21"/>
    <x v="4"/>
    <n v="9.7000000000000003E-2"/>
    <n v="0.19400000000000001"/>
    <n v="0.29099999999999998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s v="L"/>
    <d v="2025-09-22T00:00:00"/>
    <s v="13"/>
    <x v="17"/>
    <s v="Mon"/>
    <d v="2025-09-22T13:26:38"/>
    <x v="1095"/>
    <s v="2025-09-22"/>
    <x v="21"/>
    <x v="4"/>
    <n v="-0.307"/>
    <n v="-0.61399999999999999"/>
    <n v="-0.9209999999999999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s v="L"/>
    <d v="2025-09-22T00:00:00"/>
    <s v="13"/>
    <x v="12"/>
    <s v="Mon"/>
    <d v="2025-09-22T13:26:38"/>
    <x v="1095"/>
    <s v="2025-09-22"/>
    <x v="21"/>
    <x v="4"/>
    <n v="-0.307"/>
    <n v="-0.61399999999999999"/>
    <n v="-0.9209999999999999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s v="L"/>
    <d v="2025-09-22T00:00:00"/>
    <s v="13"/>
    <x v="19"/>
    <s v="Mon"/>
    <d v="2025-09-22T13:26:38"/>
    <x v="1095"/>
    <s v="2025-09-22"/>
    <x v="21"/>
    <x v="4"/>
    <n v="-0.24100000000000002"/>
    <n v="-0.48200000000000004"/>
    <n v="-0.72299999999999998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s v="L"/>
    <d v="2025-09-22T00:00:00"/>
    <s v="13"/>
    <x v="18"/>
    <s v="Mon"/>
    <d v="2025-09-22T13:26:38"/>
    <x v="1095"/>
    <s v="2025-09-22"/>
    <x v="21"/>
    <x v="4"/>
    <n v="-0.248"/>
    <n v="-0.496"/>
    <n v="-0.74399999999999999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s v="L"/>
    <d v="2025-09-22T00:00:00"/>
    <s v="13"/>
    <x v="11"/>
    <s v="Mon"/>
    <d v="2025-09-22T13:26:38"/>
    <x v="1095"/>
    <s v="2025-09-22"/>
    <x v="21"/>
    <x v="4"/>
    <n v="-0.16400000000000001"/>
    <n v="-0.32800000000000001"/>
    <n v="-0.49199999999999994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6"/>
    <s v="Mon"/>
    <d v="2025-09-22T13:26:39"/>
    <x v="1096"/>
    <s v="2025-09-22"/>
    <x v="21"/>
    <x v="4"/>
    <n v="-0.31400000000000006"/>
    <n v="-0.62800000000000011"/>
    <n v="-0.94199999999999995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s v="L"/>
    <d v="2025-09-22T00:00:00"/>
    <s v="13"/>
    <x v="0"/>
    <s v="Mon"/>
    <d v="2025-09-22T13:26:39"/>
    <x v="1096"/>
    <s v="2025-09-22"/>
    <x v="21"/>
    <x v="4"/>
    <n v="-0.31400000000000006"/>
    <n v="-0.62800000000000011"/>
    <n v="-0.94199999999999995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20"/>
    <s v="Mon"/>
    <d v="2025-09-22T13:26:39"/>
    <x v="1096"/>
    <s v="2025-09-22"/>
    <x v="21"/>
    <x v="4"/>
    <n v="-0.31400000000000006"/>
    <n v="-0.62800000000000011"/>
    <n v="-0.94199999999999995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10"/>
    <s v="Mon"/>
    <d v="2025-09-22T13:26:39"/>
    <x v="1096"/>
    <s v="2025-09-22"/>
    <x v="21"/>
    <x v="4"/>
    <n v="-0.31400000000000006"/>
    <n v="-0.62800000000000011"/>
    <n v="-0.94199999999999995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s v="L"/>
    <d v="2025-09-22T00:00:00"/>
    <s v="13"/>
    <x v="2"/>
    <s v="Mon"/>
    <d v="2025-09-22T13:26:40"/>
    <x v="1097"/>
    <s v="2025-09-22"/>
    <x v="21"/>
    <x v="4"/>
    <n v="-0.27300000000000002"/>
    <n v="-0.54600000000000004"/>
    <n v="-0.81899999999999995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s v="W"/>
    <d v="2025-09-22T00:00:00"/>
    <s v="13"/>
    <x v="8"/>
    <s v="Mon"/>
    <d v="2025-09-22T13:29:07"/>
    <x v="1098"/>
    <s v="2025-09-22"/>
    <x v="21"/>
    <x v="4"/>
    <n v="0.14699999999999999"/>
    <n v="0.29399999999999998"/>
    <n v="0.441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s v="W"/>
    <d v="2025-09-22T00:00:00"/>
    <s v="13"/>
    <x v="9"/>
    <s v="Mon"/>
    <d v="2025-09-22T13:29:07"/>
    <x v="1098"/>
    <s v="2025-09-22"/>
    <x v="21"/>
    <x v="4"/>
    <n v="0.18200000000000002"/>
    <n v="0.36400000000000005"/>
    <n v="0.54600000000000004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s v="L"/>
    <d v="2025-09-22T00:00:00"/>
    <s v="13"/>
    <x v="24"/>
    <s v="Mon"/>
    <d v="2025-09-22T13:33:58"/>
    <x v="1099"/>
    <s v="2025-09-22"/>
    <x v="21"/>
    <x v="4"/>
    <n v="-0.30299999999999999"/>
    <n v="-0.60599999999999998"/>
    <n v="-0.90899999999999992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s v="L"/>
    <d v="2025-09-22T00:00:00"/>
    <s v="13"/>
    <x v="23"/>
    <s v="Mon"/>
    <d v="2025-09-22T13:33:58"/>
    <x v="1099"/>
    <s v="2025-09-22"/>
    <x v="21"/>
    <x v="4"/>
    <n v="-0.30000000000000004"/>
    <n v="-0.60000000000000009"/>
    <n v="-0.89999999999999991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s v="L"/>
    <d v="2025-09-22T00:00:00"/>
    <s v="13"/>
    <x v="3"/>
    <s v="Mon"/>
    <d v="2025-09-22T13:33:59"/>
    <x v="1100"/>
    <s v="2025-09-22"/>
    <x v="21"/>
    <x v="4"/>
    <n v="-0.313"/>
    <n v="-0.626"/>
    <n v="-0.93899999999999995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s v="L"/>
    <d v="2025-09-22T00:00:00"/>
    <s v="13"/>
    <x v="21"/>
    <s v="Mon"/>
    <d v="2025-09-22T13:34:00"/>
    <x v="1101"/>
    <s v="2025-09-22"/>
    <x v="21"/>
    <x v="4"/>
    <n v="-0.30299999999999999"/>
    <n v="-0.60599999999999998"/>
    <n v="-0.90899999999999992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s v="W"/>
    <d v="2025-09-22T00:00:00"/>
    <s v="13"/>
    <x v="22"/>
    <s v="Mon"/>
    <d v="2025-09-22T13:35:17"/>
    <x v="1102"/>
    <s v="2025-09-22"/>
    <x v="21"/>
    <x v="4"/>
    <n v="0.10800000000000001"/>
    <n v="0.21600000000000003"/>
    <n v="0.32400000000000001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s v="W"/>
    <d v="2025-09-22T00:00:00"/>
    <s v="13"/>
    <x v="4"/>
    <s v="Mon"/>
    <d v="2025-09-22T13:37:58"/>
    <x v="1103"/>
    <s v="2025-09-22"/>
    <x v="21"/>
    <x v="4"/>
    <n v="0.14699999999999999"/>
    <n v="0.29399999999999998"/>
    <n v="0.441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s v="W"/>
    <d v="2025-09-22T00:00:00"/>
    <s v="13"/>
    <x v="5"/>
    <s v="Mon"/>
    <d v="2025-09-22T13:37:58"/>
    <x v="1103"/>
    <s v="2025-09-22"/>
    <x v="21"/>
    <x v="4"/>
    <n v="0.14699999999999999"/>
    <n v="0.29399999999999998"/>
    <n v="0.441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s v="L"/>
    <d v="2025-09-22T00:00:00"/>
    <s v="13"/>
    <x v="14"/>
    <s v="Mon"/>
    <d v="2025-09-22T13:40:17"/>
    <x v="1104"/>
    <s v="2025-09-22"/>
    <x v="21"/>
    <x v="4"/>
    <n v="-0.30299999999999999"/>
    <n v="-0.60599999999999998"/>
    <n v="-0.90899999999999992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s v="L"/>
    <d v="2025-09-22T00:00:00"/>
    <s v="13"/>
    <x v="15"/>
    <s v="Mon"/>
    <d v="2025-09-22T13:40:17"/>
    <x v="1104"/>
    <s v="2025-09-22"/>
    <x v="21"/>
    <x v="4"/>
    <n v="-0.30099999999999999"/>
    <n v="-0.60199999999999998"/>
    <n v="-0.90299999999999991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s v="W"/>
    <d v="2025-09-22T00:00:00"/>
    <s v="13"/>
    <x v="16"/>
    <s v="Mon"/>
    <d v="2025-09-22T13:43:17"/>
    <x v="1105"/>
    <s v="2025-09-22"/>
    <x v="21"/>
    <x v="4"/>
    <n v="0.1"/>
    <n v="0.2"/>
    <n v="0.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s v="L"/>
    <d v="2025-09-22T00:00:00"/>
    <s v="13"/>
    <x v="15"/>
    <s v="Mon"/>
    <d v="2025-09-22T13:43:17"/>
    <x v="1105"/>
    <s v="2025-09-22"/>
    <x v="21"/>
    <x v="4"/>
    <n v="-0.30200000000000005"/>
    <n v="-0.60400000000000009"/>
    <n v="-0.90599999999999992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s v="W"/>
    <d v="2025-09-22T00:00:00"/>
    <s v="13"/>
    <x v="14"/>
    <s v="Mon"/>
    <d v="2025-09-22T13:43:18"/>
    <x v="1106"/>
    <s v="2025-09-22"/>
    <x v="21"/>
    <x v="4"/>
    <n v="0.10300000000000001"/>
    <n v="0.20600000000000002"/>
    <n v="0.309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s v="L"/>
    <d v="2025-09-22T00:00:00"/>
    <s v="13"/>
    <x v="17"/>
    <s v="Mon"/>
    <d v="2025-09-22T13:48:57"/>
    <x v="1107"/>
    <s v="2025-09-22"/>
    <x v="21"/>
    <x v="4"/>
    <n v="-0.311"/>
    <n v="-0.622"/>
    <n v="-0.93299999999999994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s v="W"/>
    <d v="2025-09-22T00:00:00"/>
    <s v="13"/>
    <x v="2"/>
    <s v="Mon"/>
    <d v="2025-09-22T13:48:57"/>
    <x v="1107"/>
    <s v="2025-09-22"/>
    <x v="21"/>
    <x v="4"/>
    <n v="4.1000000000000002E-2"/>
    <n v="8.2000000000000003E-2"/>
    <n v="0.12299999999999998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s v="W"/>
    <d v="2025-09-22T00:00:00"/>
    <s v="13"/>
    <x v="11"/>
    <s v="Mon"/>
    <d v="2025-09-22T13:48:58"/>
    <x v="1108"/>
    <s v="2025-09-22"/>
    <x v="21"/>
    <x v="4"/>
    <n v="0.15600000000000003"/>
    <n v="0.31200000000000006"/>
    <n v="0.46799999999999997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s v="W"/>
    <d v="2025-09-22T00:00:00"/>
    <s v="13"/>
    <x v="10"/>
    <s v="Mon"/>
    <d v="2025-09-22T13:48:58"/>
    <x v="1108"/>
    <s v="2025-09-22"/>
    <x v="21"/>
    <x v="4"/>
    <n v="0.15500000000000003"/>
    <n v="0.31000000000000005"/>
    <n v="0.46499999999999997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s v="W"/>
    <d v="2025-09-22T00:00:00"/>
    <s v="13"/>
    <x v="18"/>
    <s v="Mon"/>
    <d v="2025-09-22T13:48:58"/>
    <x v="1108"/>
    <s v="2025-09-22"/>
    <x v="21"/>
    <x v="4"/>
    <n v="0.15400000000000003"/>
    <n v="0.30800000000000005"/>
    <n v="0.46199999999999997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s v="W"/>
    <d v="2025-09-22T00:00:00"/>
    <s v="13"/>
    <x v="0"/>
    <s v="Mon"/>
    <d v="2025-09-22T13:48:58"/>
    <x v="1108"/>
    <s v="2025-09-22"/>
    <x v="21"/>
    <x v="4"/>
    <n v="4.3000000000000003E-2"/>
    <n v="8.6000000000000007E-2"/>
    <n v="0.129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s v="W"/>
    <d v="2025-09-22T00:00:00"/>
    <s v="13"/>
    <x v="20"/>
    <s v="Mon"/>
    <d v="2025-09-22T13:48:59"/>
    <x v="1109"/>
    <s v="2025-09-22"/>
    <x v="21"/>
    <x v="4"/>
    <n v="0.15400000000000003"/>
    <n v="0.30800000000000005"/>
    <n v="0.46199999999999997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s v="L"/>
    <d v="2025-09-22T00:00:00"/>
    <s v="13"/>
    <x v="12"/>
    <s v="Mon"/>
    <d v="2025-09-22T13:48:59"/>
    <x v="1109"/>
    <s v="2025-09-22"/>
    <x v="21"/>
    <x v="4"/>
    <n v="-0.29799999999999999"/>
    <n v="-0.59599999999999997"/>
    <n v="-0.89400000000000002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s v="W"/>
    <d v="2025-09-22T00:00:00"/>
    <s v="13"/>
    <x v="6"/>
    <s v="Mon"/>
    <d v="2025-09-22T13:48:59"/>
    <x v="1109"/>
    <s v="2025-09-22"/>
    <x v="21"/>
    <x v="4"/>
    <n v="0.16300000000000001"/>
    <n v="0.32600000000000001"/>
    <n v="0.4889999999999999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s v="L"/>
    <d v="2025-09-22T00:00:00"/>
    <s v="13"/>
    <x v="19"/>
    <s v="Mon"/>
    <d v="2025-09-22T13:48:59"/>
    <x v="1109"/>
    <s v="2025-09-22"/>
    <x v="21"/>
    <x v="4"/>
    <n v="-0.20600000000000002"/>
    <n v="-0.41200000000000003"/>
    <n v="-0.61799999999999999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s v="L"/>
    <d v="2025-09-22T00:00:00"/>
    <s v="13"/>
    <x v="16"/>
    <s v="Mon"/>
    <d v="2025-09-22T13:52:17"/>
    <x v="1110"/>
    <s v="2025-09-22"/>
    <x v="21"/>
    <x v="4"/>
    <n v="-0.29599999999999999"/>
    <n v="-0.59199999999999997"/>
    <n v="-0.88800000000000001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s v="L"/>
    <d v="2025-09-22T00:00:00"/>
    <s v="13"/>
    <x v="14"/>
    <s v="Mon"/>
    <d v="2025-09-22T13:52:17"/>
    <x v="1110"/>
    <s v="2025-09-22"/>
    <x v="21"/>
    <x v="4"/>
    <n v="-0.28999999999999998"/>
    <n v="-0.57999999999999996"/>
    <n v="-0.87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20"/>
    <s v="Mon"/>
    <d v="2025-09-22T13:55:47"/>
    <x v="1111"/>
    <s v="2025-09-22"/>
    <x v="21"/>
    <x v="4"/>
    <n v="-0.30200000000000005"/>
    <n v="-0.60400000000000009"/>
    <n v="-0.90599999999999992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6"/>
    <s v="Mon"/>
    <d v="2025-09-22T13:55:47"/>
    <x v="1111"/>
    <s v="2025-09-22"/>
    <x v="21"/>
    <x v="4"/>
    <n v="-0.30200000000000005"/>
    <n v="-0.60400000000000009"/>
    <n v="-0.90599999999999992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s v="L"/>
    <d v="2025-09-22T00:00:00"/>
    <s v="13"/>
    <x v="11"/>
    <s v="Mon"/>
    <d v="2025-09-22T13:55:48"/>
    <x v="1112"/>
    <s v="2025-09-22"/>
    <x v="21"/>
    <x v="4"/>
    <n v="-0.14599999999999999"/>
    <n v="-0.29199999999999998"/>
    <n v="-0.438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s v="L"/>
    <d v="2025-09-22T00:00:00"/>
    <s v="13"/>
    <x v="1"/>
    <s v="Mon"/>
    <d v="2025-09-22T13:55:48"/>
    <x v="1112"/>
    <s v="2025-09-22"/>
    <x v="21"/>
    <x v="4"/>
    <n v="-0.30299999999999999"/>
    <n v="-0.60599999999999998"/>
    <n v="-0.90899999999999992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s v="L"/>
    <d v="2025-09-22T00:00:00"/>
    <s v="13"/>
    <x v="2"/>
    <s v="Mon"/>
    <d v="2025-09-22T13:55:48"/>
    <x v="1112"/>
    <s v="2025-09-22"/>
    <x v="21"/>
    <x v="4"/>
    <n v="-0.255"/>
    <n v="-0.51"/>
    <n v="-0.7649999999999999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s v="L"/>
    <d v="2025-09-22T00:00:00"/>
    <s v="13"/>
    <x v="18"/>
    <s v="Mon"/>
    <d v="2025-09-22T13:55:48"/>
    <x v="1112"/>
    <s v="2025-09-22"/>
    <x v="21"/>
    <x v="4"/>
    <n v="-0.22900000000000001"/>
    <n v="-0.45800000000000002"/>
    <n v="-0.68699999999999994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s v="L"/>
    <d v="2025-09-22T00:00:00"/>
    <s v="13"/>
    <x v="10"/>
    <s v="Mon"/>
    <d v="2025-09-22T13:55:49"/>
    <x v="1113"/>
    <s v="2025-09-22"/>
    <x v="21"/>
    <x v="4"/>
    <n v="-0.30400000000000005"/>
    <n v="-0.6080000000000001"/>
    <n v="-0.91199999999999992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s v="L"/>
    <d v="2025-09-22T00:00:00"/>
    <s v="13"/>
    <x v="0"/>
    <s v="Mon"/>
    <d v="2025-09-22T13:55:49"/>
    <x v="1113"/>
    <s v="2025-09-22"/>
    <x v="21"/>
    <x v="4"/>
    <n v="-0.30499999999999999"/>
    <n v="-0.61"/>
    <n v="-0.91499999999999992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s v="L"/>
    <d v="2025-09-22T00:00:00"/>
    <s v="13"/>
    <x v="9"/>
    <s v="Mon"/>
    <d v="2025-09-22T13:56:17"/>
    <x v="1114"/>
    <s v="2025-09-22"/>
    <x v="21"/>
    <x v="4"/>
    <n v="-0.30099999999999999"/>
    <n v="-0.60199999999999998"/>
    <n v="-0.90299999999999991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s v="L"/>
    <d v="2025-09-22T00:00:00"/>
    <s v="13"/>
    <x v="8"/>
    <s v="Mon"/>
    <d v="2025-09-22T13:56:17"/>
    <x v="1114"/>
    <s v="2025-09-22"/>
    <x v="21"/>
    <x v="4"/>
    <n v="-0.307"/>
    <n v="-0.61399999999999999"/>
    <n v="-0.9209999999999999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s v="L"/>
    <d v="2025-09-22T00:00:00"/>
    <s v="13"/>
    <x v="22"/>
    <s v="Mon"/>
    <d v="2025-09-22T13:56:27"/>
    <x v="1115"/>
    <s v="2025-09-22"/>
    <x v="21"/>
    <x v="4"/>
    <n v="-0.30200000000000005"/>
    <n v="-0.60400000000000009"/>
    <n v="-0.90599999999999992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s v="L"/>
    <d v="2025-09-22T00:00:00"/>
    <s v="13"/>
    <x v="5"/>
    <s v="Mon"/>
    <d v="2025-09-22T13:59:57"/>
    <x v="1116"/>
    <s v="2025-09-22"/>
    <x v="21"/>
    <x v="4"/>
    <n v="-0.30000000000000004"/>
    <n v="-0.60000000000000009"/>
    <n v="-0.89999999999999991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s v="L"/>
    <d v="2025-09-22T00:00:00"/>
    <s v="13"/>
    <x v="4"/>
    <s v="Mon"/>
    <d v="2025-09-22T13:59:58"/>
    <x v="1117"/>
    <s v="2025-09-22"/>
    <x v="21"/>
    <x v="4"/>
    <n v="-0.30099999999999999"/>
    <n v="-0.60199999999999998"/>
    <n v="-0.90299999999999991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s v="W"/>
    <d v="2025-09-22T00:00:00"/>
    <s v="14"/>
    <x v="14"/>
    <s v="Mon"/>
    <d v="2025-09-22T14:42:27"/>
    <x v="1118"/>
    <s v="2025-09-22"/>
    <x v="22"/>
    <x v="4"/>
    <n v="0.13600000000000001"/>
    <n v="0.27200000000000002"/>
    <n v="0.4080000000000000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s v="W"/>
    <d v="2025-09-22T00:00:00"/>
    <s v="14"/>
    <x v="16"/>
    <s v="Mon"/>
    <d v="2025-09-22T14:42:28"/>
    <x v="1119"/>
    <s v="2025-09-22"/>
    <x v="22"/>
    <x v="4"/>
    <n v="0.13100000000000001"/>
    <n v="0.26200000000000001"/>
    <n v="0.39300000000000002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s v="W"/>
    <d v="2025-09-22T00:00:00"/>
    <s v="14"/>
    <x v="1"/>
    <s v="Mon"/>
    <d v="2025-09-22T14:46:17"/>
    <x v="1120"/>
    <s v="2025-09-22"/>
    <x v="22"/>
    <x v="4"/>
    <n v="3.9000000000000007E-2"/>
    <n v="7.8000000000000014E-2"/>
    <n v="0.11699999999999999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s v="W"/>
    <d v="2025-09-22T00:00:00"/>
    <s v="14"/>
    <x v="20"/>
    <s v="Mon"/>
    <d v="2025-09-22T14:46:17"/>
    <x v="1120"/>
    <s v="2025-09-22"/>
    <x v="22"/>
    <x v="4"/>
    <n v="0.15400000000000003"/>
    <n v="0.30800000000000005"/>
    <n v="0.46199999999999997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s v="W"/>
    <d v="2025-09-22T00:00:00"/>
    <s v="14"/>
    <x v="18"/>
    <s v="Mon"/>
    <d v="2025-09-22T14:46:18"/>
    <x v="1121"/>
    <s v="2025-09-22"/>
    <x v="22"/>
    <x v="4"/>
    <n v="0.15300000000000002"/>
    <n v="0.30600000000000005"/>
    <n v="0.45899999999999996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s v="W"/>
    <d v="2025-09-22T00:00:00"/>
    <s v="14"/>
    <x v="2"/>
    <s v="Mon"/>
    <d v="2025-09-22T14:46:18"/>
    <x v="1121"/>
    <s v="2025-09-22"/>
    <x v="22"/>
    <x v="4"/>
    <n v="3.8000000000000006E-2"/>
    <n v="7.6000000000000012E-2"/>
    <n v="0.11399999999999999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s v="W"/>
    <d v="2025-09-22T00:00:00"/>
    <s v="14"/>
    <x v="6"/>
    <s v="Mon"/>
    <d v="2025-09-22T14:46:18"/>
    <x v="1121"/>
    <s v="2025-09-22"/>
    <x v="22"/>
    <x v="4"/>
    <n v="0.15300000000000002"/>
    <n v="0.30600000000000005"/>
    <n v="0.45899999999999996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s v="W"/>
    <d v="2025-09-22T00:00:00"/>
    <s v="14"/>
    <x v="17"/>
    <s v="Mon"/>
    <d v="2025-09-22T14:46:18"/>
    <x v="1121"/>
    <s v="2025-09-22"/>
    <x v="22"/>
    <x v="4"/>
    <n v="0.10300000000000001"/>
    <n v="0.20600000000000002"/>
    <n v="0.309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s v="W"/>
    <d v="2025-09-22T00:00:00"/>
    <s v="14"/>
    <x v="11"/>
    <s v="Mon"/>
    <d v="2025-09-22T14:46:19"/>
    <x v="1122"/>
    <s v="2025-09-22"/>
    <x v="22"/>
    <x v="4"/>
    <n v="0.18700000000000003"/>
    <n v="0.37400000000000005"/>
    <n v="0.56100000000000005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s v="W"/>
    <d v="2025-09-22T00:00:00"/>
    <s v="14"/>
    <x v="10"/>
    <s v="Mon"/>
    <d v="2025-09-22T14:46:19"/>
    <x v="1122"/>
    <s v="2025-09-22"/>
    <x v="22"/>
    <x v="4"/>
    <n v="0.18100000000000002"/>
    <n v="0.36200000000000004"/>
    <n v="0.54300000000000004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s v="W"/>
    <d v="2025-09-22T00:00:00"/>
    <s v="14"/>
    <x v="0"/>
    <s v="Mon"/>
    <d v="2025-09-22T14:46:19"/>
    <x v="1122"/>
    <s v="2025-09-22"/>
    <x v="22"/>
    <x v="4"/>
    <n v="7.0999999999999994E-2"/>
    <n v="0.14199999999999999"/>
    <n v="0.21299999999999999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s v="L"/>
    <d v="2025-09-22T00:00:00"/>
    <s v="14"/>
    <x v="11"/>
    <s v="Mon"/>
    <d v="2025-09-22T14:50:58"/>
    <x v="1123"/>
    <s v="2025-09-22"/>
    <x v="22"/>
    <x v="4"/>
    <n v="-0.14799999999999999"/>
    <n v="-0.29599999999999999"/>
    <n v="-0.44400000000000001"/>
  </r>
  <r>
    <m/>
    <m/>
    <m/>
    <m/>
    <m/>
    <m/>
    <m/>
    <m/>
    <m/>
    <m/>
    <m/>
    <m/>
    <m/>
    <m/>
    <m/>
    <m/>
    <x v="25"/>
    <m/>
    <m/>
    <x v="1124"/>
    <m/>
    <x v="23"/>
    <x v="5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2:N18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230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showAll="0"/>
    <pivotField axis="axisRow" showAll="0">
      <items count="8">
        <item m="1" x="6"/>
        <item x="0"/>
        <item x="5"/>
        <item x="1"/>
        <item x="2"/>
        <item x="3"/>
        <item x="4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6"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8"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22" type="button" dataOnly="0" labelOnly="1" outline="0" axis="axisRow" fieldPosition="0"/>
    </format>
    <format dxfId="121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120">
      <pivotArea dataOnly="0" labelOnly="1" grandRow="1" outline="0" fieldPosition="0"/>
    </format>
    <format dxfId="119">
      <pivotArea dataOnly="0" labelOnly="1" outline="0" axis="axisValues" fieldPosition="0"/>
    </format>
    <format dxfId="118">
      <pivotArea collapsedLevelsAreSubtotals="1" fieldPosition="0">
        <references count="1">
          <reference field="22" count="5">
            <x v="1"/>
            <x v="3"/>
            <x v="4"/>
            <x v="5"/>
            <x v="6"/>
          </reference>
        </references>
      </pivotArea>
    </format>
    <format dxfId="117">
      <pivotArea grandRow="1" outline="0" collapsedLevelsAreSubtotals="1" fieldPosition="0"/>
    </format>
  </format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5">
              <x v="1"/>
              <x v="3"/>
              <x v="4"/>
              <x v="5"/>
              <x v="6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5">
              <x v="1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3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6">
    <format dxfId="139">
      <pivotArea dataOnly="0" labelOnly="1" fieldPosition="0">
        <references count="1">
          <reference field="16" count="1">
            <x v="14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6" type="button" dataOnly="0" labelOnly="1" outline="0" axis="axisRow" fieldPosition="0"/>
    </format>
    <format dxfId="135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34">
      <pivotArea dataOnly="0" labelOnly="1" grandRow="1" outline="0" fieldPosition="0"/>
    </format>
    <format dxfId="133">
      <pivotArea dataOnly="0" labelOnly="1" outline="0" axis="axisValues" fieldPosition="0"/>
    </format>
    <format dxfId="132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31">
      <pivotArea dataOnly="0" labelOnly="1" fieldPosition="0">
        <references count="1">
          <reference field="16" count="1">
            <x v="20"/>
          </reference>
        </references>
      </pivotArea>
    </format>
    <format dxfId="130">
      <pivotArea dataOnly="0" labelOnly="1" fieldPosition="0">
        <references count="1">
          <reference field="16" count="1">
            <x v="1"/>
          </reference>
        </references>
      </pivotArea>
    </format>
    <format dxfId="129">
      <pivotArea dataOnly="0" labelOnly="1" fieldPosition="0">
        <references count="1">
          <reference field="16" count="1">
            <x v="2"/>
          </reference>
        </references>
      </pivotArea>
    </format>
    <format dxfId="128">
      <pivotArea dataOnly="0" labelOnly="1" fieldPosition="0">
        <references count="1">
          <reference field="16" count="2">
            <x v="4"/>
            <x v="5"/>
          </reference>
        </references>
      </pivotArea>
    </format>
    <format dxfId="127">
      <pivotArea dataOnly="0" labelOnly="1" fieldPosition="0">
        <references count="1">
          <reference field="16" count="1">
            <x v="3"/>
          </reference>
        </references>
      </pivotArea>
    </format>
    <format dxfId="126">
      <pivotArea grandRow="1" outline="0" collapsedLevelsAreSubtotals="1" fieldPosition="0"/>
    </format>
    <format dxfId="125">
      <pivotArea dataOnly="0" labelOnly="1" fieldPosition="0">
        <references count="1">
          <reference field="16" count="1">
            <x v="27"/>
          </reference>
        </references>
      </pivotArea>
    </format>
    <format dxfId="26">
      <pivotArea dataOnly="0" labelOnly="1" fieldPosition="0">
        <references count="1">
          <reference field="16" count="1">
            <x v="0"/>
          </reference>
        </references>
      </pivotArea>
    </format>
  </formats>
  <conditionalFormats count="1">
    <conditionalFormat priority="2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7"/>
              <x v="9"/>
              <x v="11"/>
              <x v="12"/>
              <x v="13"/>
              <x v="14"/>
              <x v="15"/>
              <x v="16"/>
              <x v="1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8:H3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Page" multipleItemSelectionAllowed="1" showAll="0">
      <items count="25">
        <item h="1"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3">
    <format dxfId="151">
      <pivotArea dataOnly="0" labelOnly="1" fieldPosition="0">
        <references count="1">
          <reference field="16" count="1">
            <x v="14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field="16" type="button" dataOnly="0" labelOnly="1" outline="0" axis="axisRow" fieldPosition="0"/>
    </format>
    <format dxfId="147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46">
      <pivotArea dataOnly="0" labelOnly="1" grandRow="1" outline="0" fieldPosition="0"/>
    </format>
    <format dxfId="145">
      <pivotArea dataOnly="0" labelOnly="1" outline="0" axis="axisValues" fieldPosition="0"/>
    </format>
    <format dxfId="144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43">
      <pivotArea dataOnly="0" labelOnly="1" fieldPosition="0">
        <references count="1">
          <reference field="16" count="1">
            <x v="20"/>
          </reference>
        </references>
      </pivotArea>
    </format>
    <format dxfId="142">
      <pivotArea dataOnly="0" labelOnly="1" fieldPosition="0">
        <references count="1">
          <reference field="16" count="1">
            <x v="13"/>
          </reference>
        </references>
      </pivotArea>
    </format>
    <format dxfId="141">
      <pivotArea dataOnly="0" labelOnly="1" fieldPosition="0">
        <references count="1">
          <reference field="16" count="1">
            <x v="11"/>
          </reference>
        </references>
      </pivotArea>
    </format>
    <format dxfId="140">
      <pivotArea grandRow="1" outline="0" collapsedLevelsAreSubtotals="1" fieldPosition="0"/>
    </format>
    <format dxfId="25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</formats>
  <conditionalFormats count="2"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7">
              <x v="0"/>
              <x v="1"/>
              <x v="2"/>
              <x v="7"/>
              <x v="9"/>
              <x v="11"/>
              <x v="12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0"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11:AP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230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rofit" fld="12" baseField="0" baseItem="0"/>
  </dataFields>
  <formats count="10">
    <format dxfId="161">
      <pivotArea type="all" dataOnly="0" outline="0" fieldPosition="0"/>
    </format>
    <format dxfId="160">
      <pivotArea outline="0" collapsedLevelsAreSubtotals="1" fieldPosition="0"/>
    </format>
    <format dxfId="159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58">
      <pivotArea dataOnly="0" labelOnly="1" grandCol="1" outline="0" fieldPosition="0"/>
    </format>
    <format dxfId="157">
      <pivotArea outline="0" collapsedLevelsAreSubtotals="1" fieldPosition="0"/>
    </format>
    <format dxfId="156">
      <pivotArea field="21" type="button" dataOnly="0" labelOnly="1" outline="0" axis="axisRow" fieldPosition="0"/>
    </format>
    <format dxfId="155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154">
      <pivotArea dataOnly="0" labelOnly="1" grandRow="1" outline="0" fieldPosition="0"/>
    </format>
    <format dxfId="153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52">
      <pivotArea dataOnly="0" labelOnly="1" grandCol="1" outline="0" fieldPosition="0"/>
    </format>
  </formats>
  <conditionalFormats count="4">
    <conditionalFormat priority="2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AA53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193">
      <pivotArea dataOnly="0" labelOnly="1" fieldPosition="0">
        <references count="1">
          <reference field="16" count="1">
            <x v="14"/>
          </reference>
        </references>
      </pivotArea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field="16" type="button" dataOnly="0" labelOnly="1" outline="0" axis="axisCol" fieldPosition="0"/>
    </format>
    <format dxfId="188">
      <pivotArea type="topRight" dataOnly="0" labelOnly="1" outline="0" fieldPosition="0"/>
    </format>
    <format dxfId="187">
      <pivotArea field="20" type="button" dataOnly="0" labelOnly="1" outline="0" axis="axisRow" fieldPosition="0"/>
    </format>
    <format dxfId="186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85">
      <pivotArea dataOnly="0" labelOnly="1" grandRow="1" outline="0" fieldPosition="0"/>
    </format>
    <format dxfId="184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83">
      <pivotArea dataOnly="0" labelOnly="1" grandCol="1" outline="0" fieldPosition="0"/>
    </format>
    <format dxfId="182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81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180">
      <pivotArea dataOnly="0" labelOnly="1" fieldPosition="0">
        <references count="1">
          <reference field="16" count="1">
            <x v="11"/>
          </reference>
        </references>
      </pivotArea>
    </format>
    <format dxfId="179">
      <pivotArea dataOnly="0" labelOnly="1" fieldPosition="0">
        <references count="1">
          <reference field="16" count="1">
            <x v="11"/>
          </reference>
        </references>
      </pivotArea>
    </format>
    <format dxfId="178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77">
      <pivotArea outline="0" collapsedLevelsAreSubtotals="1" fieldPosition="0"/>
    </format>
    <format dxfId="176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75">
      <pivotArea dataOnly="0" labelOnly="1" grandCol="1" outline="0" fieldPosition="0"/>
    </format>
    <format dxfId="174">
      <pivotArea dataOnly="0" labelOnly="1" fieldPosition="0">
        <references count="1">
          <reference field="16" count="1">
            <x v="11"/>
          </reference>
        </references>
      </pivotArea>
    </format>
    <format dxfId="173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72">
      <pivotArea dataOnly="0" labelOnly="1" grandCol="1" outline="0" fieldPosition="0"/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field="16" type="button" dataOnly="0" labelOnly="1" outline="0" axis="axisCol" fieldPosition="0"/>
    </format>
    <format dxfId="167">
      <pivotArea type="topRight" dataOnly="0" labelOnly="1" outline="0" fieldPosition="0"/>
    </format>
    <format dxfId="166">
      <pivotArea field="20" type="button" dataOnly="0" labelOnly="1" outline="0" axis="axisRow" fieldPosition="0"/>
    </format>
    <format dxfId="165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64">
      <pivotArea dataOnly="0" labelOnly="1" grandRow="1" outline="0" fieldPosition="0"/>
    </format>
    <format dxfId="163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62">
      <pivotArea dataOnly="0" labelOnly="1" grandCol="1" outline="0" fieldPosition="0"/>
    </format>
  </formats>
  <conditionalFormats count="4">
    <conditionalFormat priority="2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1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showAll="0"/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25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229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>
      <x v="931"/>
    </i>
    <i>
      <x v="943"/>
    </i>
    <i>
      <x v="948"/>
    </i>
    <i>
      <x v="958"/>
    </i>
    <i>
      <x v="966"/>
    </i>
    <i>
      <x v="973"/>
    </i>
    <i>
      <x v="974"/>
    </i>
    <i>
      <x v="980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205"/>
    </i>
    <i>
      <x v="1218"/>
    </i>
    <i>
      <x v="1220"/>
    </i>
    <i>
      <x v="1230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F229A-3530-45C8-9BC4-AB308234B416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93">
      <pivotArea outline="0" collapsedLevelsAreSubtotals="1" fieldPosition="0"/>
    </format>
    <format dxfId="92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1">
      <pivotArea dataOnly="0" labelOnly="1" grandCol="1" outline="0" fieldPosition="0"/>
    </format>
    <format dxfId="90">
      <pivotArea outline="0" collapsedLevelsAreSubtotals="1" fieldPosition="0"/>
    </format>
    <format dxfId="89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2CEAE-7B86-459E-B3DB-691986E84DC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43A36-66E4-4519-8698-5A19866F9A0E}" name="PivotTable10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41">
    <i>
      <x v="299"/>
    </i>
    <i>
      <x v="304"/>
    </i>
    <i>
      <x v="306"/>
    </i>
    <i>
      <x v="311"/>
    </i>
    <i>
      <x v="314"/>
    </i>
    <i>
      <x v="318"/>
    </i>
    <i>
      <x v="324"/>
    </i>
    <i>
      <x v="331"/>
    </i>
    <i>
      <x v="334"/>
    </i>
    <i>
      <x v="337"/>
    </i>
    <i>
      <x v="338"/>
    </i>
    <i>
      <x v="340"/>
    </i>
    <i>
      <x v="346"/>
    </i>
    <i>
      <x v="350"/>
    </i>
    <i>
      <x v="354"/>
    </i>
    <i>
      <x v="355"/>
    </i>
    <i>
      <x v="359"/>
    </i>
    <i>
      <x v="361"/>
    </i>
    <i>
      <x v="369"/>
    </i>
    <i>
      <x v="378"/>
    </i>
    <i>
      <x v="387"/>
    </i>
    <i>
      <x v="398"/>
    </i>
    <i>
      <x v="409"/>
    </i>
    <i>
      <x v="413"/>
    </i>
    <i>
      <x v="418"/>
    </i>
    <i>
      <x v="421"/>
    </i>
    <i>
      <x v="427"/>
    </i>
    <i>
      <x v="442"/>
    </i>
    <i>
      <x v="453"/>
    </i>
    <i>
      <x v="465"/>
    </i>
    <i>
      <x v="472"/>
    </i>
    <i>
      <x v="481"/>
    </i>
    <i>
      <x v="487"/>
    </i>
    <i>
      <x v="493"/>
    </i>
    <i>
      <x v="495"/>
    </i>
    <i>
      <x v="497"/>
    </i>
    <i>
      <x v="506"/>
    </i>
    <i>
      <x v="512"/>
    </i>
    <i>
      <x v="515"/>
    </i>
    <i>
      <x v="522"/>
    </i>
    <i>
      <x v="526"/>
    </i>
    <i>
      <x v="532"/>
    </i>
    <i>
      <x v="535"/>
    </i>
    <i>
      <x v="544"/>
    </i>
    <i>
      <x v="555"/>
    </i>
    <i>
      <x v="559"/>
    </i>
    <i>
      <x v="564"/>
    </i>
    <i>
      <x v="570"/>
    </i>
    <i>
      <x v="579"/>
    </i>
    <i>
      <x v="580"/>
    </i>
    <i>
      <x v="585"/>
    </i>
    <i>
      <x v="587"/>
    </i>
    <i>
      <x v="589"/>
    </i>
    <i>
      <x v="593"/>
    </i>
    <i>
      <x v="600"/>
    </i>
    <i>
      <x v="604"/>
    </i>
    <i>
      <x v="621"/>
    </i>
    <i>
      <x v="625"/>
    </i>
    <i>
      <x v="631"/>
    </i>
    <i>
      <x v="633"/>
    </i>
    <i>
      <x v="637"/>
    </i>
    <i>
      <x v="644"/>
    </i>
    <i>
      <x v="653"/>
    </i>
    <i>
      <x v="667"/>
    </i>
    <i>
      <x v="675"/>
    </i>
    <i>
      <x v="678"/>
    </i>
    <i>
      <x v="684"/>
    </i>
    <i>
      <x v="687"/>
    </i>
    <i>
      <x v="693"/>
    </i>
    <i>
      <x v="697"/>
    </i>
    <i>
      <x v="710"/>
    </i>
    <i>
      <x v="740"/>
    </i>
    <i>
      <x v="745"/>
    </i>
    <i>
      <x v="748"/>
    </i>
    <i>
      <x v="750"/>
    </i>
    <i>
      <x v="759"/>
    </i>
    <i>
      <x v="765"/>
    </i>
    <i>
      <x v="767"/>
    </i>
    <i>
      <x v="772"/>
    </i>
    <i>
      <x v="777"/>
    </i>
    <i>
      <x v="788"/>
    </i>
    <i>
      <x v="799"/>
    </i>
    <i>
      <x v="806"/>
    </i>
    <i>
      <x v="810"/>
    </i>
    <i>
      <x v="817"/>
    </i>
    <i>
      <x v="824"/>
    </i>
    <i>
      <x v="829"/>
    </i>
    <i>
      <x v="838"/>
    </i>
    <i>
      <x v="843"/>
    </i>
    <i>
      <x v="852"/>
    </i>
    <i>
      <x v="860"/>
    </i>
    <i>
      <x v="864"/>
    </i>
    <i>
      <x v="867"/>
    </i>
    <i>
      <x v="872"/>
    </i>
    <i>
      <x v="880"/>
    </i>
    <i>
      <x v="883"/>
    </i>
    <i>
      <x v="893"/>
    </i>
    <i>
      <x v="899"/>
    </i>
    <i>
      <x v="908"/>
    </i>
    <i>
      <x v="913"/>
    </i>
    <i>
      <x v="924"/>
    </i>
    <i>
      <x v="928"/>
    </i>
    <i>
      <x v="938"/>
    </i>
    <i>
      <x v="943"/>
    </i>
    <i>
      <x v="948"/>
    </i>
    <i>
      <x v="957"/>
    </i>
    <i>
      <x v="967"/>
    </i>
    <i>
      <x v="975"/>
    </i>
    <i>
      <x v="979"/>
    </i>
    <i>
      <x v="989"/>
    </i>
    <i>
      <x v="994"/>
    </i>
    <i>
      <x v="998"/>
    </i>
    <i>
      <x v="1001"/>
    </i>
    <i>
      <x v="1010"/>
    </i>
    <i>
      <x v="1015"/>
    </i>
    <i>
      <x v="1024"/>
    </i>
    <i>
      <x v="1033"/>
    </i>
    <i>
      <x v="1044"/>
    </i>
    <i>
      <x v="1056"/>
    </i>
    <i>
      <x v="1066"/>
    </i>
    <i>
      <x v="1070"/>
    </i>
    <i>
      <x v="1083"/>
    </i>
    <i>
      <x v="1088"/>
    </i>
    <i>
      <x v="1096"/>
    </i>
    <i>
      <x v="1106"/>
    </i>
    <i>
      <x v="1113"/>
    </i>
    <i>
      <x v="1120"/>
    </i>
    <i>
      <x v="1121"/>
    </i>
    <i>
      <x v="1132"/>
    </i>
    <i>
      <x v="1133"/>
    </i>
    <i>
      <x v="1140"/>
    </i>
    <i>
      <x v="1147"/>
    </i>
    <i>
      <x v="1161"/>
    </i>
    <i>
      <x v="1166"/>
    </i>
    <i>
      <x v="1177"/>
    </i>
    <i>
      <x v="1192"/>
    </i>
    <i>
      <x v="1205"/>
    </i>
    <i>
      <x v="1217"/>
    </i>
    <i>
      <x v="1222"/>
    </i>
    <i>
      <x v="1231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984C7-3DEC-48E5-B08A-247D6C493B2A}" name="PivotTable5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9F768-2305-481E-9E28-90AD47168FB7}" name="PivotTable6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showAll="0"/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5"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C0FC-4DED-4CC5-BD08-323EE6CA1D18}" name="PivotTable7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A643A-EC80-4002-B089-44E2912BE9FD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56BE0-70F0-4CB9-930F-167D1FE7C9D6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66">
      <pivotArea outline="0" collapsedLevelsAreSubtotals="1" fieldPosition="0"/>
    </format>
    <format dxfId="65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4">
      <pivotArea dataOnly="0" labelOnly="1" grandCol="1" outline="0" fieldPosition="0"/>
    </format>
    <format dxfId="63">
      <pivotArea outline="0" collapsedLevelsAreSubtotals="1" fieldPosition="0"/>
    </format>
    <format dxfId="62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28">
      <pivotArea grandCol="1" outline="0" collapsedLevelsAreSubtotals="1" fieldPosition="0"/>
    </format>
    <format dxfId="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25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4">
    <i>
      <x v="1195"/>
    </i>
    <i>
      <x v="1212"/>
    </i>
    <i>
      <x v="1225"/>
    </i>
    <i t="grand">
      <x/>
    </i>
  </rowItems>
  <colItems count="1">
    <i/>
  </colItems>
  <pageFields count="2">
    <pageField fld="16" item="9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filters count="1">
    <filter fld="19" type="dateNewerThanOrEqual" evalOrder="-1" id="1">
      <autoFilter ref="A1">
        <filterColumn colId="0">
          <customFilters>
            <customFilter operator="greaterThanOrEqual" val="45922.66388888889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0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234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m="1" x="1229"/>
        <item m="1" x="1230"/>
        <item m="1" x="1231"/>
        <item m="1" x="12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9">
    <i>
      <x v="1126"/>
    </i>
    <i>
      <x v="1135"/>
    </i>
    <i>
      <x v="1154"/>
    </i>
    <i>
      <x v="1171"/>
    </i>
    <i>
      <x v="1182"/>
    </i>
    <i>
      <x v="1196"/>
    </i>
    <i>
      <x v="1211"/>
    </i>
    <i>
      <x v="1224"/>
    </i>
    <i t="grand">
      <x/>
    </i>
  </rowItems>
  <colItems count="1">
    <i/>
  </colItems>
  <pageFields count="2">
    <pageField fld="16" item="26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30">
      <pivotArea grandCol="1" outline="0" collapsedLevelsAreSubtotals="1" fieldPosition="0"/>
    </format>
    <format dxfId="2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A25CD9-BE2E-4512-879F-090553BDD90F}" name="Table3" displayName="Table3" ref="A3:AA111" totalsRowShown="0">
  <autoFilter ref="A3:AA111" xr:uid="{ADA25CD9-BE2E-4512-879F-090553BDD90F}"/>
  <tableColumns count="27">
    <tableColumn id="1" xr3:uid="{50C094C7-7171-4BFC-A78B-8EC6B1AD150A}" name="Time" dataDxfId="60"/>
    <tableColumn id="2" xr3:uid="{E54ADC9D-1DF4-4ACE-AE7D-7857F89DC49B}" name="Position"/>
    <tableColumn id="3" xr3:uid="{8B8654AE-59EE-412E-B4A9-BA85B8F0ED17}" name="Symbol"/>
    <tableColumn id="4" xr3:uid="{F47535D9-E16C-45E3-8564-CD2EB8BAD916}" name="Type"/>
    <tableColumn id="5" xr3:uid="{40E5A87A-BD54-4434-9B93-E006EE278F2F}" name="Volume"/>
    <tableColumn id="6" xr3:uid="{F3A2445D-BA73-4661-A51C-A1F9510D2669}" name="Price"/>
    <tableColumn id="7" xr3:uid="{DCC16D21-706B-4708-B7AB-B777817C5A7F}" name="S / L"/>
    <tableColumn id="8" xr3:uid="{197EC3F2-B1A2-4E3F-9CFE-4288CFCEF1CB}" name="T / P"/>
    <tableColumn id="9" xr3:uid="{EB330DF1-597D-4AE1-9DD0-FA64D4BAEB71}" name="Time2"/>
    <tableColumn id="10" xr3:uid="{DBEB7C79-9C5E-4FAB-A9F2-4FD664F89BA8}" name="Price2"/>
    <tableColumn id="11" xr3:uid="{04AC06C8-97BF-483C-BFA3-F3CCEC7C4E86}" name="Commission"/>
    <tableColumn id="12" xr3:uid="{58608010-357D-45C4-AF74-D5BA8AD9BB63}" name="Swap"/>
    <tableColumn id="13" xr3:uid="{09288B8E-70D1-4B43-A6FF-7281974757DD}" name="Profit"/>
    <tableColumn id="14" xr3:uid="{9552098A-FDDB-4CD0-8FEA-A82A08814CE2}" name="WL"/>
    <tableColumn id="15" xr3:uid="{5A7B9CF5-82B8-4962-8FA4-595482C8D621}" name="date" dataDxfId="59"/>
    <tableColumn id="16" xr3:uid="{274FB0BB-FF23-4FF2-8D25-453CDA9D9AF8}" name="Hour"/>
    <tableColumn id="17" xr3:uid="{2143470A-3904-4D36-B67D-351209A8C985}" name="comment"/>
    <tableColumn id="18" xr3:uid="{EF7B5796-51A6-4C77-A0DE-301473DA4C89}" name="day"/>
    <tableColumn id="19" xr3:uid="{4E55F48C-764C-43E2-A66A-14F3451AE4DE}" name="opening_timestamp" dataDxfId="58"/>
    <tableColumn id="20" xr3:uid="{CEA69590-24E1-4E63-BED5-8B119C1D4CD4}" name="opening_timestamp_manila" dataDxfId="57"/>
    <tableColumn id="21" xr3:uid="{54676502-656F-4614-9E5C-FAD5B8EEB3F2}" name="opening_date_manila"/>
    <tableColumn id="22" xr3:uid="{47AE101F-E08E-4CA7-99A7-F77199275C81}" name="opening_hours_manila"/>
    <tableColumn id="23" xr3:uid="{A4499B92-3229-4506-8D6D-CCC61C2D568B}" name="opening_day_manila"/>
    <tableColumn id="24" xr3:uid="{1BA87336-6617-487E-938D-326BB320FC98}" name="profit_simulation_30usd"/>
    <tableColumn id="25" xr3:uid="{406CA2D8-3A2C-404E-89F1-7F8C2190A2EC}" name="profit_simulation_60usd"/>
    <tableColumn id="26" xr3:uid="{F7447A14-F0ED-4F36-9E14-7B1C3AB7A404}" name="profit_simulation_100usd"/>
    <tableColumn id="27" xr3:uid="{109DF039-C9C4-42D3-91EF-BA7BDD951722}" name="Normalized_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5" Type="http://schemas.openxmlformats.org/officeDocument/2006/relationships/pivotTable" Target="../pivotTables/pivotTable22.xml"/><Relationship Id="rId4" Type="http://schemas.openxmlformats.org/officeDocument/2006/relationships/pivotTable" Target="../pivotTables/pivotTable2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P104"/>
  <sheetViews>
    <sheetView showGridLines="0" tabSelected="1" topLeftCell="A31" workbookViewId="0">
      <selection activeCell="F17" sqref="F17"/>
    </sheetView>
  </sheetViews>
  <sheetFormatPr defaultRowHeight="15" zeroHeight="1" x14ac:dyDescent="0.25"/>
  <cols>
    <col min="1" max="1" width="29.85546875" bestFit="1" customWidth="1"/>
    <col min="2" max="2" width="14.5703125" bestFit="1" customWidth="1"/>
    <col min="3" max="7" width="16.140625" bestFit="1" customWidth="1"/>
    <col min="8" max="8" width="15.85546875" bestFit="1" customWidth="1"/>
    <col min="9" max="9" width="11.140625" bestFit="1" customWidth="1"/>
    <col min="10" max="12" width="15.85546875" bestFit="1" customWidth="1"/>
    <col min="13" max="13" width="12" bestFit="1" customWidth="1"/>
    <col min="14" max="14" width="11.28515625" bestFit="1" customWidth="1"/>
    <col min="15" max="15" width="15.85546875" bestFit="1" customWidth="1"/>
    <col min="16" max="16" width="12" bestFit="1" customWidth="1"/>
    <col min="17" max="22" width="16.140625" bestFit="1" customWidth="1"/>
    <col min="23" max="40" width="15.85546875" bestFit="1" customWidth="1"/>
    <col min="41" max="41" width="12.5703125" bestFit="1" customWidth="1"/>
    <col min="42" max="42" width="10" bestFit="1" customWidth="1"/>
  </cols>
  <sheetData>
    <row r="1" spans="1:42" ht="18.75" x14ac:dyDescent="0.3">
      <c r="A1" s="27" t="s">
        <v>58</v>
      </c>
      <c r="C1" s="26">
        <v>32.25</v>
      </c>
    </row>
    <row r="2" spans="1:42" x14ac:dyDescent="0.25"/>
    <row r="3" spans="1:42" x14ac:dyDescent="0.25"/>
    <row r="4" spans="1:42" x14ac:dyDescent="0.25">
      <c r="P4" s="30"/>
      <c r="Q4" s="30"/>
    </row>
    <row r="5" spans="1:42" x14ac:dyDescent="0.25">
      <c r="G5" t="s">
        <v>2604</v>
      </c>
      <c r="P5" s="30"/>
      <c r="Q5" s="30"/>
    </row>
    <row r="6" spans="1:42" x14ac:dyDescent="0.25">
      <c r="A6" s="39" t="s">
        <v>34</v>
      </c>
      <c r="B6" s="40" t="s">
        <v>89</v>
      </c>
      <c r="G6" s="39" t="s">
        <v>34</v>
      </c>
      <c r="H6" s="40" t="s">
        <v>1443</v>
      </c>
      <c r="M6" s="30"/>
      <c r="N6" s="30"/>
    </row>
    <row r="7" spans="1:42" ht="17.100000000000001" customHeight="1" x14ac:dyDescent="0.25">
      <c r="A7" s="27" t="s">
        <v>90</v>
      </c>
      <c r="G7" s="27" t="s">
        <v>90</v>
      </c>
    </row>
    <row r="8" spans="1:42" x14ac:dyDescent="0.25">
      <c r="A8" s="39" t="s">
        <v>53</v>
      </c>
      <c r="B8" s="40" t="s">
        <v>55</v>
      </c>
      <c r="C8" s="42" t="s">
        <v>78</v>
      </c>
      <c r="D8" s="42" t="s">
        <v>79</v>
      </c>
      <c r="E8" s="42" t="s">
        <v>80</v>
      </c>
      <c r="G8" s="39" t="s">
        <v>53</v>
      </c>
      <c r="H8" s="40" t="s">
        <v>55</v>
      </c>
      <c r="I8" s="42" t="s">
        <v>78</v>
      </c>
      <c r="J8" s="42" t="s">
        <v>79</v>
      </c>
      <c r="K8" s="42" t="s">
        <v>80</v>
      </c>
    </row>
    <row r="9" spans="1:42" x14ac:dyDescent="0.25">
      <c r="A9" s="45" t="s">
        <v>75</v>
      </c>
      <c r="B9" s="68">
        <v>11.290000000000003</v>
      </c>
      <c r="C9" s="43">
        <f>COUNTIFS(Positions_Demo!$Q:$Q,$A9,Positions_Demo!$N:$N,"W")</f>
        <v>21</v>
      </c>
      <c r="D9" s="43">
        <f>COUNTIFS(Positions_Demo!$Q:$Q,$A9,Positions_Demo!$N:$N,"L")</f>
        <v>16</v>
      </c>
      <c r="E9" s="44">
        <f>C9/(C9+D9)</f>
        <v>0.56756756756756754</v>
      </c>
      <c r="G9" s="45" t="s">
        <v>75</v>
      </c>
      <c r="H9" s="68">
        <v>25.68</v>
      </c>
      <c r="I9" s="43">
        <f>COUNTIFS(Positions_Demo!$Q:$Q,$A9,Positions_Demo!$N:$N,"W")</f>
        <v>21</v>
      </c>
      <c r="J9" s="43">
        <f>COUNTIFS(Positions_Demo!$Q:$Q,$A9,Positions_Demo!$N:$N,"L")</f>
        <v>16</v>
      </c>
      <c r="K9" s="44">
        <f>I9/(I9+J9)</f>
        <v>0.56756756756756754</v>
      </c>
      <c r="M9" s="27" t="s">
        <v>92</v>
      </c>
    </row>
    <row r="10" spans="1:42" x14ac:dyDescent="0.25">
      <c r="A10" s="45" t="s">
        <v>76</v>
      </c>
      <c r="B10" s="68">
        <v>18.77</v>
      </c>
      <c r="C10" s="43">
        <f>COUNTIFS(Positions_Demo!$Q:$Q,$A10,Positions_Demo!$N:$N,"W")</f>
        <v>22</v>
      </c>
      <c r="D10" s="43">
        <f>COUNTIFS(Positions_Demo!$Q:$Q,$A10,Positions_Demo!$N:$N,"L")</f>
        <v>16</v>
      </c>
      <c r="E10" s="44">
        <f t="shared" ref="E10:E14" si="0">C10/(C10+D10)</f>
        <v>0.57894736842105265</v>
      </c>
      <c r="G10" s="45" t="s">
        <v>76</v>
      </c>
      <c r="H10" s="68">
        <v>26.009999999999998</v>
      </c>
      <c r="I10" s="43">
        <f>COUNTIFS(Positions_Demo!$Q:$Q,$A10,Positions_Demo!$N:$N,"W")</f>
        <v>22</v>
      </c>
      <c r="J10" s="43">
        <f>COUNTIFS(Positions_Demo!$Q:$Q,$A10,Positions_Demo!$N:$N,"L")</f>
        <v>16</v>
      </c>
      <c r="K10" s="44">
        <f t="shared" ref="K10:K33" si="1">I10/(I10+J10)</f>
        <v>0.57894736842105265</v>
      </c>
      <c r="M10" s="39" t="s">
        <v>29</v>
      </c>
      <c r="N10" s="40" t="s">
        <v>89</v>
      </c>
      <c r="P10" s="27" t="s">
        <v>91</v>
      </c>
    </row>
    <row r="11" spans="1:42" x14ac:dyDescent="0.25">
      <c r="A11" s="45" t="s">
        <v>74</v>
      </c>
      <c r="B11" s="68">
        <v>-6.2700000000000014</v>
      </c>
      <c r="C11" s="43">
        <f>COUNTIFS(Positions_Demo!$Q:$Q,$A11,Positions_Demo!$N:$N,"W")</f>
        <v>19</v>
      </c>
      <c r="D11" s="43">
        <f>COUNTIFS(Positions_Demo!$Q:$Q,$A11,Positions_Demo!$N:$N,"L")</f>
        <v>23</v>
      </c>
      <c r="E11" s="44">
        <f t="shared" si="0"/>
        <v>0.45238095238095238</v>
      </c>
      <c r="G11" s="45" t="s">
        <v>74</v>
      </c>
      <c r="H11" s="68">
        <v>9.620000000000001</v>
      </c>
      <c r="I11" s="43">
        <f>COUNTIFS(Positions_Demo!$Q:$Q,$A11,Positions_Demo!$N:$N,"W")</f>
        <v>19</v>
      </c>
      <c r="J11" s="43">
        <f>COUNTIFS(Positions_Demo!$Q:$Q,$A11,Positions_Demo!$N:$N,"L")</f>
        <v>23</v>
      </c>
      <c r="K11" s="44">
        <f t="shared" si="1"/>
        <v>0.45238095238095238</v>
      </c>
      <c r="M11" s="40"/>
      <c r="N11" s="40"/>
      <c r="P11" s="39" t="s">
        <v>55</v>
      </c>
      <c r="Q11" s="39" t="s">
        <v>105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</row>
    <row r="12" spans="1:42" x14ac:dyDescent="0.25">
      <c r="A12" s="45" t="s">
        <v>2555</v>
      </c>
      <c r="B12" s="68">
        <v>3.1799999999999997</v>
      </c>
      <c r="C12" s="43">
        <f>COUNTIFS(Positions_Demo!$Q:$Q,$A12,Positions_Demo!$N:$N,"W")</f>
        <v>2</v>
      </c>
      <c r="D12" s="43">
        <f>COUNTIFS(Positions_Demo!$Q:$Q,$A12,Positions_Demo!$N:$N,"L")</f>
        <v>1</v>
      </c>
      <c r="E12" s="44">
        <f t="shared" si="0"/>
        <v>0.66666666666666663</v>
      </c>
      <c r="G12" s="45" t="s">
        <v>2555</v>
      </c>
      <c r="H12" s="68">
        <v>6.18</v>
      </c>
      <c r="I12" s="43">
        <f>COUNTIFS(Positions_Demo!$Q:$Q,$A12,Positions_Demo!$N:$N,"W")</f>
        <v>2</v>
      </c>
      <c r="J12" s="43">
        <f>COUNTIFS(Positions_Demo!$Q:$Q,$A12,Positions_Demo!$N:$N,"L")</f>
        <v>1</v>
      </c>
      <c r="K12" s="44">
        <f t="shared" si="1"/>
        <v>0.66666666666666663</v>
      </c>
      <c r="M12" s="39" t="s">
        <v>53</v>
      </c>
      <c r="N12" s="40" t="s">
        <v>55</v>
      </c>
      <c r="P12" s="47" t="s">
        <v>53</v>
      </c>
      <c r="Q12" s="48" t="s">
        <v>75</v>
      </c>
      <c r="R12" s="48" t="s">
        <v>76</v>
      </c>
      <c r="S12" s="48" t="s">
        <v>74</v>
      </c>
      <c r="T12" s="40" t="s">
        <v>2555</v>
      </c>
      <c r="U12" s="40" t="s">
        <v>2556</v>
      </c>
      <c r="V12" s="40" t="s">
        <v>2541</v>
      </c>
      <c r="W12" s="48" t="s">
        <v>93</v>
      </c>
      <c r="X12" s="48" t="s">
        <v>81</v>
      </c>
      <c r="Y12" s="48" t="s">
        <v>47</v>
      </c>
      <c r="Z12" s="48" t="s">
        <v>48</v>
      </c>
      <c r="AA12" s="48" t="s">
        <v>52</v>
      </c>
      <c r="AB12" s="48" t="s">
        <v>77</v>
      </c>
      <c r="AC12" s="40" t="s">
        <v>107</v>
      </c>
      <c r="AD12" s="40" t="s">
        <v>108</v>
      </c>
      <c r="AE12" s="40" t="s">
        <v>109</v>
      </c>
      <c r="AF12" s="40" t="s">
        <v>114</v>
      </c>
      <c r="AG12" s="40" t="s">
        <v>115</v>
      </c>
      <c r="AH12" s="40" t="s">
        <v>116</v>
      </c>
      <c r="AI12" s="40" t="s">
        <v>119</v>
      </c>
      <c r="AJ12" s="40" t="s">
        <v>1385</v>
      </c>
      <c r="AK12" s="40" t="s">
        <v>1945</v>
      </c>
      <c r="AL12" s="40" t="s">
        <v>1972</v>
      </c>
      <c r="AM12" s="40" t="s">
        <v>2063</v>
      </c>
      <c r="AN12" s="40" t="s">
        <v>2064</v>
      </c>
      <c r="AO12" s="40" t="s">
        <v>2554</v>
      </c>
      <c r="AP12" s="48" t="s">
        <v>54</v>
      </c>
    </row>
    <row r="13" spans="1:42" x14ac:dyDescent="0.25">
      <c r="A13" s="45" t="s">
        <v>2556</v>
      </c>
      <c r="B13" s="68">
        <v>3.2100000000000004</v>
      </c>
      <c r="C13" s="43">
        <f>COUNTIFS(Positions_Demo!$Q:$Q,$A13,Positions_Demo!$N:$N,"W")</f>
        <v>2</v>
      </c>
      <c r="D13" s="43">
        <f>COUNTIFS(Positions_Demo!$Q:$Q,$A13,Positions_Demo!$N:$N,"L")</f>
        <v>1</v>
      </c>
      <c r="E13" s="44">
        <f t="shared" si="0"/>
        <v>0.66666666666666663</v>
      </c>
      <c r="G13" s="45" t="s">
        <v>2556</v>
      </c>
      <c r="H13" s="68">
        <v>6.24</v>
      </c>
      <c r="I13" s="43">
        <f>COUNTIFS(Positions_Demo!$Q:$Q,$A13,Positions_Demo!$N:$N,"W")</f>
        <v>2</v>
      </c>
      <c r="J13" s="43">
        <f>COUNTIFS(Positions_Demo!$Q:$Q,$A13,Positions_Demo!$N:$N,"L")</f>
        <v>1</v>
      </c>
      <c r="K13" s="44">
        <f t="shared" si="1"/>
        <v>0.66666666666666663</v>
      </c>
      <c r="M13" s="41" t="s">
        <v>73</v>
      </c>
      <c r="N13" s="68">
        <v>-32.900000000000006</v>
      </c>
      <c r="P13" s="49" t="s">
        <v>86</v>
      </c>
      <c r="Q13" s="71">
        <v>-3.09</v>
      </c>
      <c r="R13" s="71">
        <v>-3.02</v>
      </c>
      <c r="S13" s="71">
        <v>-3.05</v>
      </c>
      <c r="T13" s="71"/>
      <c r="U13" s="71"/>
      <c r="V13" s="71"/>
      <c r="W13" s="71"/>
      <c r="X13" s="71">
        <v>-6.63</v>
      </c>
      <c r="Y13" s="71">
        <v>-1.6899999999999993</v>
      </c>
      <c r="Z13" s="71">
        <v>-5.54</v>
      </c>
      <c r="AA13" s="71">
        <v>-3.82</v>
      </c>
      <c r="AB13" s="71">
        <v>-0.26000000000000045</v>
      </c>
      <c r="AC13" s="71"/>
      <c r="AD13" s="71">
        <v>-4.6499999999999995</v>
      </c>
      <c r="AE13" s="71">
        <v>1.5599999999999989</v>
      </c>
      <c r="AF13" s="71">
        <v>-8.58</v>
      </c>
      <c r="AG13" s="71">
        <v>-6.21</v>
      </c>
      <c r="AH13" s="71">
        <v>-1.9199999999999993</v>
      </c>
      <c r="AI13" s="71">
        <v>-9.02</v>
      </c>
      <c r="AJ13" s="71">
        <v>-10.61</v>
      </c>
      <c r="AK13" s="71"/>
      <c r="AL13" s="71"/>
      <c r="AM13" s="71"/>
      <c r="AN13" s="71"/>
      <c r="AO13" s="71"/>
      <c r="AP13" s="71">
        <v>-66.53</v>
      </c>
    </row>
    <row r="14" spans="1:42" x14ac:dyDescent="0.25">
      <c r="A14" s="45" t="s">
        <v>2541</v>
      </c>
      <c r="B14" s="68">
        <v>7.49</v>
      </c>
      <c r="C14" s="43">
        <f>COUNTIFS(Positions_Demo!$Q:$Q,$A14,Positions_Demo!$N:$N,"W")</f>
        <v>5</v>
      </c>
      <c r="D14" s="43">
        <f>COUNTIFS(Positions_Demo!$Q:$Q,$A14,Positions_Demo!$N:$N,"L")</f>
        <v>2</v>
      </c>
      <c r="E14" s="44">
        <f t="shared" si="0"/>
        <v>0.7142857142857143</v>
      </c>
      <c r="G14" s="45" t="s">
        <v>2541</v>
      </c>
      <c r="H14" s="68">
        <v>10.52</v>
      </c>
      <c r="I14" s="43">
        <f>COUNTIFS(Positions_Demo!$Q:$Q,$A14,Positions_Demo!$N:$N,"W")</f>
        <v>5</v>
      </c>
      <c r="J14" s="43">
        <f>COUNTIFS(Positions_Demo!$Q:$Q,$A14,Positions_Demo!$N:$N,"L")</f>
        <v>2</v>
      </c>
      <c r="K14" s="44">
        <f t="shared" si="1"/>
        <v>0.7142857142857143</v>
      </c>
      <c r="M14" s="41" t="s">
        <v>87</v>
      </c>
      <c r="N14" s="68">
        <v>-10.430000000000048</v>
      </c>
      <c r="P14" s="49" t="s">
        <v>71</v>
      </c>
      <c r="Q14" s="71">
        <v>18.41</v>
      </c>
      <c r="R14" s="71">
        <v>18.25</v>
      </c>
      <c r="S14" s="71">
        <v>13.25</v>
      </c>
      <c r="T14" s="71"/>
      <c r="U14" s="71"/>
      <c r="V14" s="71"/>
      <c r="W14" s="71">
        <v>1.2100000000000004</v>
      </c>
      <c r="X14" s="71">
        <v>4.1500000000000004</v>
      </c>
      <c r="Y14" s="71">
        <v>15.43</v>
      </c>
      <c r="Z14" s="71">
        <v>20.190000000000001</v>
      </c>
      <c r="AA14" s="71">
        <v>16.100000000000001</v>
      </c>
      <c r="AB14" s="71">
        <v>13.819999999999999</v>
      </c>
      <c r="AC14" s="71">
        <v>5.1899999999999995</v>
      </c>
      <c r="AD14" s="71">
        <v>3.66</v>
      </c>
      <c r="AE14" s="71">
        <v>4.68</v>
      </c>
      <c r="AF14" s="71">
        <v>7.01</v>
      </c>
      <c r="AG14" s="71">
        <v>6.58</v>
      </c>
      <c r="AH14" s="71">
        <v>7.629999999999999</v>
      </c>
      <c r="AI14" s="71">
        <v>11.74</v>
      </c>
      <c r="AJ14" s="71">
        <v>7.1599999999999993</v>
      </c>
      <c r="AK14" s="71"/>
      <c r="AL14" s="71"/>
      <c r="AM14" s="71"/>
      <c r="AN14" s="71"/>
      <c r="AO14" s="71"/>
      <c r="AP14" s="71">
        <v>174.45999999999998</v>
      </c>
    </row>
    <row r="15" spans="1:42" x14ac:dyDescent="0.25">
      <c r="A15" s="41" t="s">
        <v>93</v>
      </c>
      <c r="B15" s="68">
        <v>-7.3500000000000103</v>
      </c>
      <c r="C15" s="43">
        <f>COUNTIFS(Positions_Demo!$Q:$Q,$A15,Positions_Demo!$N:$N,"W")</f>
        <v>25</v>
      </c>
      <c r="D15" s="43">
        <f>COUNTIFS(Positions_Demo!$Q:$Q,$A15,Positions_Demo!$N:$N,"L")</f>
        <v>25</v>
      </c>
      <c r="E15" s="44">
        <f>C15/(C15+D15)</f>
        <v>0.5</v>
      </c>
      <c r="G15" s="41" t="s">
        <v>93</v>
      </c>
      <c r="H15" s="68">
        <v>-7.5000000000000009</v>
      </c>
      <c r="I15" s="43">
        <f>COUNTIFS(Positions_Demo!$Q:$Q,$A15,Positions_Demo!$N:$N,"W")</f>
        <v>25</v>
      </c>
      <c r="J15" s="43">
        <f>COUNTIFS(Positions_Demo!$Q:$Q,$A15,Positions_Demo!$N:$N,"L")</f>
        <v>25</v>
      </c>
      <c r="K15" s="44">
        <f t="shared" si="1"/>
        <v>0.5</v>
      </c>
      <c r="M15" s="41" t="s">
        <v>118</v>
      </c>
      <c r="N15" s="68">
        <v>-74.52000000000001</v>
      </c>
      <c r="P15" s="49" t="s">
        <v>69</v>
      </c>
      <c r="Q15" s="71">
        <v>0.60999999999999988</v>
      </c>
      <c r="R15" s="71">
        <v>0.60000000000000009</v>
      </c>
      <c r="S15" s="71">
        <v>-0.75</v>
      </c>
      <c r="T15" s="71"/>
      <c r="U15" s="71"/>
      <c r="V15" s="71"/>
      <c r="W15" s="71">
        <v>2.5</v>
      </c>
      <c r="X15" s="71">
        <v>2.54</v>
      </c>
      <c r="Y15" s="71">
        <v>9.6399999999999988</v>
      </c>
      <c r="Z15" s="71">
        <v>10.14</v>
      </c>
      <c r="AA15" s="71">
        <v>12.129999999999999</v>
      </c>
      <c r="AB15" s="71">
        <v>8.69</v>
      </c>
      <c r="AC15" s="71">
        <v>2.8400000000000003</v>
      </c>
      <c r="AD15" s="71">
        <v>0.65000000000000024</v>
      </c>
      <c r="AE15" s="71">
        <v>-2.95</v>
      </c>
      <c r="AF15" s="71">
        <v>2.61</v>
      </c>
      <c r="AG15" s="71">
        <v>5.26</v>
      </c>
      <c r="AH15" s="71">
        <v>0.16999999999999971</v>
      </c>
      <c r="AI15" s="71">
        <v>2.09</v>
      </c>
      <c r="AJ15" s="71">
        <v>3.13</v>
      </c>
      <c r="AK15" s="71">
        <v>1.1299999999999999</v>
      </c>
      <c r="AL15" s="71"/>
      <c r="AM15" s="71"/>
      <c r="AN15" s="71"/>
      <c r="AO15" s="71"/>
      <c r="AP15" s="71">
        <v>61.03</v>
      </c>
    </row>
    <row r="16" spans="1:42" x14ac:dyDescent="0.25">
      <c r="A16" s="41" t="s">
        <v>81</v>
      </c>
      <c r="B16" s="68">
        <v>-35.209999999999994</v>
      </c>
      <c r="C16" s="43">
        <f>COUNTIFS(Positions_Demo!$Q:$Q,$A16,Positions_Demo!$N:$N,"W")</f>
        <v>29</v>
      </c>
      <c r="D16" s="43">
        <f>COUNTIFS(Positions_Demo!$Q:$Q,$A16,Positions_Demo!$N:$N,"L")</f>
        <v>40</v>
      </c>
      <c r="E16" s="44">
        <f>C16/(C16+D16)</f>
        <v>0.42028985507246375</v>
      </c>
      <c r="G16" s="41" t="s">
        <v>81</v>
      </c>
      <c r="H16" s="68">
        <v>-6.26</v>
      </c>
      <c r="I16" s="43">
        <f>COUNTIFS(Positions_Demo!$Q:$Q,$A16,Positions_Demo!$N:$N,"W")</f>
        <v>29</v>
      </c>
      <c r="J16" s="43">
        <f>COUNTIFS(Positions_Demo!$Q:$Q,$A16,Positions_Demo!$N:$N,"L")</f>
        <v>40</v>
      </c>
      <c r="K16" s="44">
        <f t="shared" si="1"/>
        <v>0.42028985507246375</v>
      </c>
      <c r="M16" s="41" t="s">
        <v>1978</v>
      </c>
      <c r="N16" s="68">
        <v>116.13000000000007</v>
      </c>
      <c r="P16" s="49" t="s">
        <v>70</v>
      </c>
      <c r="Q16" s="71"/>
      <c r="R16" s="71"/>
      <c r="S16" s="71"/>
      <c r="T16" s="71"/>
      <c r="U16" s="71"/>
      <c r="V16" s="71"/>
      <c r="W16" s="71">
        <v>-3.02</v>
      </c>
      <c r="X16" s="71">
        <v>-1.3300000000000005</v>
      </c>
      <c r="Y16" s="71">
        <v>-6.9900000000000011</v>
      </c>
      <c r="Z16" s="71">
        <v>-5.23</v>
      </c>
      <c r="AA16" s="71">
        <v>-6.7600000000000007</v>
      </c>
      <c r="AB16" s="71">
        <v>-10.959999999999999</v>
      </c>
      <c r="AC16" s="71"/>
      <c r="AD16" s="71">
        <v>-3.15</v>
      </c>
      <c r="AE16" s="71">
        <v>-3.08</v>
      </c>
      <c r="AF16" s="71">
        <v>-3.13</v>
      </c>
      <c r="AG16" s="71">
        <v>-3.05</v>
      </c>
      <c r="AH16" s="71">
        <v>-1.1200000000000001</v>
      </c>
      <c r="AI16" s="71">
        <v>2.2599999999999998</v>
      </c>
      <c r="AJ16" s="71">
        <v>-2.3600000000000003</v>
      </c>
      <c r="AK16" s="71">
        <v>-3.11</v>
      </c>
      <c r="AL16" s="71"/>
      <c r="AM16" s="71"/>
      <c r="AN16" s="71"/>
      <c r="AO16" s="71"/>
      <c r="AP16" s="71">
        <v>-51.029999999999994</v>
      </c>
    </row>
    <row r="17" spans="1:42" x14ac:dyDescent="0.25">
      <c r="A17" s="41" t="s">
        <v>47</v>
      </c>
      <c r="B17" s="68">
        <v>-16.78</v>
      </c>
      <c r="C17" s="43">
        <f>COUNTIFS(Positions_Demo!$Q:$Q,$A17,Positions_Demo!$N:$N,"W")</f>
        <v>129</v>
      </c>
      <c r="D17" s="43">
        <f>COUNTIFS(Positions_Demo!$Q:$Q,$A17,Positions_Demo!$N:$N,"L")</f>
        <v>89</v>
      </c>
      <c r="E17" s="44">
        <f t="shared" ref="E17:E20" si="2">C17/(C17+D17)</f>
        <v>0.59174311926605505</v>
      </c>
      <c r="G17" s="45" t="s">
        <v>47</v>
      </c>
      <c r="H17" s="68">
        <v>41.940000000000005</v>
      </c>
      <c r="I17" s="43">
        <f>COUNTIFS(Positions_Demo!$Q:$Q,$A17,Positions_Demo!$N:$N,"W")</f>
        <v>129</v>
      </c>
      <c r="J17" s="43">
        <f>COUNTIFS(Positions_Demo!$Q:$Q,$A17,Positions_Demo!$N:$N,"L")</f>
        <v>89</v>
      </c>
      <c r="K17" s="44">
        <f t="shared" si="1"/>
        <v>0.59174311926605505</v>
      </c>
      <c r="M17" s="41" t="s">
        <v>2086</v>
      </c>
      <c r="N17" s="68">
        <v>-107.78000000000003</v>
      </c>
      <c r="P17" s="49" t="s">
        <v>99</v>
      </c>
      <c r="Q17" s="71"/>
      <c r="R17" s="71"/>
      <c r="S17" s="71">
        <v>-1.4</v>
      </c>
      <c r="T17" s="71"/>
      <c r="U17" s="71"/>
      <c r="V17" s="71"/>
      <c r="W17" s="71">
        <v>-1.89</v>
      </c>
      <c r="X17" s="71">
        <v>-3</v>
      </c>
      <c r="Y17" s="71">
        <v>-1.6599999999999997</v>
      </c>
      <c r="Z17" s="71">
        <v>-2.8800000000000003</v>
      </c>
      <c r="AA17" s="71">
        <v>-1.65</v>
      </c>
      <c r="AB17" s="71">
        <v>6.3800000000000008</v>
      </c>
      <c r="AC17" s="71">
        <v>5.2299999999999995</v>
      </c>
      <c r="AD17" s="71">
        <v>1.7500000000000002</v>
      </c>
      <c r="AE17" s="71">
        <v>6.85</v>
      </c>
      <c r="AF17" s="71"/>
      <c r="AG17" s="71"/>
      <c r="AH17" s="71">
        <v>-3.77</v>
      </c>
      <c r="AI17" s="71">
        <v>-3.37</v>
      </c>
      <c r="AJ17" s="71">
        <v>-0.37999999999999989</v>
      </c>
      <c r="AK17" s="71">
        <v>0.60999999999999988</v>
      </c>
      <c r="AL17" s="71">
        <v>5.08</v>
      </c>
      <c r="AM17" s="71"/>
      <c r="AN17" s="71"/>
      <c r="AO17" s="71"/>
      <c r="AP17" s="71">
        <v>5.8999999999999995</v>
      </c>
    </row>
    <row r="18" spans="1:42" x14ac:dyDescent="0.25">
      <c r="A18" s="41" t="s">
        <v>48</v>
      </c>
      <c r="B18" s="68">
        <v>-15.679999999999994</v>
      </c>
      <c r="C18" s="43">
        <f>COUNTIFS(Positions_Demo!$Q:$Q,$A18,Positions_Demo!$N:$N,"W")</f>
        <v>130</v>
      </c>
      <c r="D18" s="43">
        <f>COUNTIFS(Positions_Demo!$Q:$Q,$A18,Positions_Demo!$N:$N,"L")</f>
        <v>98</v>
      </c>
      <c r="E18" s="44">
        <f t="shared" si="2"/>
        <v>0.57017543859649122</v>
      </c>
      <c r="G18" s="41" t="s">
        <v>48</v>
      </c>
      <c r="H18" s="68">
        <v>38.069999999999993</v>
      </c>
      <c r="I18" s="43">
        <f>COUNTIFS(Positions_Demo!$Q:$Q,$A18,Positions_Demo!$N:$N,"W")</f>
        <v>130</v>
      </c>
      <c r="J18" s="43">
        <f>COUNTIFS(Positions_Demo!$Q:$Q,$A18,Positions_Demo!$N:$N,"L")</f>
        <v>98</v>
      </c>
      <c r="K18" s="44">
        <f t="shared" si="1"/>
        <v>0.57017543859649122</v>
      </c>
      <c r="M18" s="41" t="s">
        <v>54</v>
      </c>
      <c r="N18" s="69">
        <v>-109.50000000000003</v>
      </c>
      <c r="P18" s="49" t="s">
        <v>94</v>
      </c>
      <c r="Q18" s="71">
        <v>-4.63</v>
      </c>
      <c r="R18" s="71">
        <v>-4.82</v>
      </c>
      <c r="S18" s="71">
        <v>-4.58</v>
      </c>
      <c r="T18" s="71"/>
      <c r="U18" s="71"/>
      <c r="V18" s="71"/>
      <c r="W18" s="71">
        <v>1.5299999999999998</v>
      </c>
      <c r="X18" s="71">
        <v>1.41</v>
      </c>
      <c r="Y18" s="71">
        <v>3.1100000000000003</v>
      </c>
      <c r="Z18" s="71">
        <v>-1.6599999999999997</v>
      </c>
      <c r="AA18" s="71">
        <v>4.0500000000000007</v>
      </c>
      <c r="AB18" s="71">
        <v>-1.69</v>
      </c>
      <c r="AC18" s="71">
        <v>0.41999999999999993</v>
      </c>
      <c r="AD18" s="71">
        <v>-0.33999999999999941</v>
      </c>
      <c r="AE18" s="71">
        <v>-1.0599999999999996</v>
      </c>
      <c r="AF18" s="71">
        <v>-2.9699999999999998</v>
      </c>
      <c r="AG18" s="71">
        <v>3.51</v>
      </c>
      <c r="AH18" s="71">
        <v>-6.2799999999999994</v>
      </c>
      <c r="AI18" s="71">
        <v>-9.44</v>
      </c>
      <c r="AJ18" s="71">
        <v>-3.04</v>
      </c>
      <c r="AK18" s="71">
        <v>-3.09</v>
      </c>
      <c r="AL18" s="71">
        <v>1.5</v>
      </c>
      <c r="AM18" s="71">
        <v>1.78</v>
      </c>
      <c r="AN18" s="71">
        <v>1.5</v>
      </c>
      <c r="AO18" s="71"/>
      <c r="AP18" s="71">
        <v>-24.789999999999996</v>
      </c>
    </row>
    <row r="19" spans="1:42" x14ac:dyDescent="0.25">
      <c r="A19" s="41" t="s">
        <v>52</v>
      </c>
      <c r="B19" s="68">
        <v>-7.7599999999999865</v>
      </c>
      <c r="C19" s="43">
        <f>COUNTIFS(Positions_Demo!$Q:$Q,$A19,Positions_Demo!$N:$N,"W")</f>
        <v>126</v>
      </c>
      <c r="D19" s="43">
        <f>COUNTIFS(Positions_Demo!$Q:$Q,$A19,Positions_Demo!$N:$N,"L")</f>
        <v>87</v>
      </c>
      <c r="E19" s="44">
        <f t="shared" si="2"/>
        <v>0.59154929577464788</v>
      </c>
      <c r="G19" s="45" t="s">
        <v>52</v>
      </c>
      <c r="H19" s="68">
        <v>44.77</v>
      </c>
      <c r="I19" s="43">
        <f>COUNTIFS(Positions_Demo!$Q:$Q,$A19,Positions_Demo!$N:$N,"W")</f>
        <v>126</v>
      </c>
      <c r="J19" s="43">
        <f>COUNTIFS(Positions_Demo!$Q:$Q,$A19,Positions_Demo!$N:$N,"L")</f>
        <v>87</v>
      </c>
      <c r="K19" s="44">
        <f t="shared" si="1"/>
        <v>0.59154929577464788</v>
      </c>
      <c r="P19" s="49" t="s">
        <v>98</v>
      </c>
      <c r="Q19" s="71">
        <v>-1.6500000000000001</v>
      </c>
      <c r="R19" s="71">
        <v>-1.6500000000000001</v>
      </c>
      <c r="S19" s="71">
        <v>-6.06</v>
      </c>
      <c r="T19" s="71"/>
      <c r="U19" s="71"/>
      <c r="V19" s="71"/>
      <c r="W19" s="71">
        <v>-0.88000000000000078</v>
      </c>
      <c r="X19" s="71">
        <v>-4.3900000000000006</v>
      </c>
      <c r="Y19" s="71">
        <v>-7.4700000000000006</v>
      </c>
      <c r="Z19" s="71">
        <v>-2.3299999999999996</v>
      </c>
      <c r="AA19" s="71">
        <v>-6.35</v>
      </c>
      <c r="AB19" s="71">
        <v>-7.4599999999999991</v>
      </c>
      <c r="AC19" s="71">
        <v>3.59</v>
      </c>
      <c r="AD19" s="71">
        <v>-7.5000000000000009</v>
      </c>
      <c r="AE19" s="71">
        <v>-1.0599999999999998</v>
      </c>
      <c r="AF19" s="71">
        <v>-3.01</v>
      </c>
      <c r="AG19" s="71">
        <v>-3.07</v>
      </c>
      <c r="AH19" s="71">
        <v>-12.149999999999999</v>
      </c>
      <c r="AI19" s="71"/>
      <c r="AJ19" s="71">
        <v>-7.9700000000000006</v>
      </c>
      <c r="AK19" s="71">
        <v>-3.05</v>
      </c>
      <c r="AL19" s="71">
        <v>-1.4700000000000004</v>
      </c>
      <c r="AM19" s="71"/>
      <c r="AN19" s="71">
        <v>-4.5999999999999996</v>
      </c>
      <c r="AO19" s="71"/>
      <c r="AP19" s="71">
        <v>-78.53</v>
      </c>
    </row>
    <row r="20" spans="1:42" x14ac:dyDescent="0.25">
      <c r="A20" s="45" t="s">
        <v>77</v>
      </c>
      <c r="B20" s="68">
        <v>11.720000000000004</v>
      </c>
      <c r="C20" s="43">
        <f>COUNTIFS(Positions_Demo!$Q:$Q,$A20,Positions_Demo!$N:$N,"W")</f>
        <v>153</v>
      </c>
      <c r="D20" s="43">
        <f>COUNTIFS(Positions_Demo!$Q:$Q,$A20,Positions_Demo!$N:$N,"L")</f>
        <v>75</v>
      </c>
      <c r="E20" s="44">
        <f t="shared" si="2"/>
        <v>0.67105263157894735</v>
      </c>
      <c r="G20" s="45" t="s">
        <v>77</v>
      </c>
      <c r="H20" s="68">
        <v>44.350000000000009</v>
      </c>
      <c r="I20" s="43">
        <f>COUNTIFS(Positions_Demo!$Q:$Q,$A20,Positions_Demo!$N:$N,"W")</f>
        <v>153</v>
      </c>
      <c r="J20" s="43">
        <f>COUNTIFS(Positions_Demo!$Q:$Q,$A20,Positions_Demo!$N:$N,"L")</f>
        <v>75</v>
      </c>
      <c r="K20" s="44">
        <f t="shared" si="1"/>
        <v>0.67105263157894735</v>
      </c>
      <c r="P20" s="49" t="s">
        <v>97</v>
      </c>
      <c r="Q20" s="71">
        <v>-3.04</v>
      </c>
      <c r="R20" s="71">
        <v>-1.29</v>
      </c>
      <c r="S20" s="71">
        <v>3.1900000000000004</v>
      </c>
      <c r="T20" s="71"/>
      <c r="U20" s="71"/>
      <c r="V20" s="71"/>
      <c r="W20" s="71">
        <v>0.45000000000000018</v>
      </c>
      <c r="X20" s="71">
        <v>-2.63</v>
      </c>
      <c r="Y20" s="71">
        <v>5.61</v>
      </c>
      <c r="Z20" s="71">
        <v>7.06</v>
      </c>
      <c r="AA20" s="71">
        <v>7.370000000000001</v>
      </c>
      <c r="AB20" s="71">
        <v>3.59</v>
      </c>
      <c r="AC20" s="71">
        <v>0.60999999999999988</v>
      </c>
      <c r="AD20" s="71">
        <v>0.22999999999999998</v>
      </c>
      <c r="AE20" s="71">
        <v>0.44999999999999996</v>
      </c>
      <c r="AF20" s="71">
        <v>-0.46000000000000041</v>
      </c>
      <c r="AG20" s="71">
        <v>-6.02</v>
      </c>
      <c r="AH20" s="71">
        <v>-1.2599999999999991</v>
      </c>
      <c r="AI20" s="71">
        <v>-5.99</v>
      </c>
      <c r="AJ20" s="71">
        <v>0.79</v>
      </c>
      <c r="AK20" s="71">
        <v>2.37</v>
      </c>
      <c r="AL20" s="71">
        <v>-6.6800000000000006</v>
      </c>
      <c r="AM20" s="71">
        <v>-6.6800000000000006</v>
      </c>
      <c r="AN20" s="71">
        <v>1.59</v>
      </c>
      <c r="AO20" s="71"/>
      <c r="AP20" s="71">
        <v>-0.74</v>
      </c>
    </row>
    <row r="21" spans="1:42" x14ac:dyDescent="0.25">
      <c r="A21" s="41" t="s">
        <v>107</v>
      </c>
      <c r="B21" s="68">
        <v>12.750000000000002</v>
      </c>
      <c r="C21" s="43">
        <f>COUNTIFS(Positions_Demo!$Q:$Q,$A21,Positions_Demo!$N:$N,"W")</f>
        <v>32</v>
      </c>
      <c r="D21" s="43">
        <f>COUNTIFS(Positions_Demo!$Q:$Q,$A21,Positions_Demo!$N:$N,"L")</f>
        <v>28</v>
      </c>
      <c r="E21" s="44">
        <f t="shared" ref="E21" si="3">C21/(C21+D21)</f>
        <v>0.53333333333333333</v>
      </c>
      <c r="G21" s="41" t="s">
        <v>107</v>
      </c>
      <c r="H21" s="68">
        <v>19.439999999999998</v>
      </c>
      <c r="I21" s="43">
        <f>COUNTIFS(Positions_Demo!$Q:$Q,$A21,Positions_Demo!$N:$N,"W")</f>
        <v>32</v>
      </c>
      <c r="J21" s="43">
        <f>COUNTIFS(Positions_Demo!$Q:$Q,$A21,Positions_Demo!$N:$N,"L")</f>
        <v>28</v>
      </c>
      <c r="K21" s="44">
        <f t="shared" si="1"/>
        <v>0.53333333333333333</v>
      </c>
      <c r="P21" s="49" t="s">
        <v>100</v>
      </c>
      <c r="Q21" s="71">
        <v>-0.83000000000000007</v>
      </c>
      <c r="R21" s="71">
        <v>2.9600000000000004</v>
      </c>
      <c r="S21" s="71">
        <v>1.5300000000000002</v>
      </c>
      <c r="T21" s="71"/>
      <c r="U21" s="71"/>
      <c r="V21" s="71"/>
      <c r="W21" s="71">
        <v>-3.02</v>
      </c>
      <c r="X21" s="71">
        <v>-7.51</v>
      </c>
      <c r="Y21" s="71">
        <v>-12.529999999999998</v>
      </c>
      <c r="Z21" s="71">
        <v>-17.75</v>
      </c>
      <c r="AA21" s="71">
        <v>-14.309999999999999</v>
      </c>
      <c r="AB21" s="71">
        <v>-10.280000000000001</v>
      </c>
      <c r="AC21" s="71">
        <v>0.85000000000000009</v>
      </c>
      <c r="AD21" s="71">
        <v>-7.3500000000000005</v>
      </c>
      <c r="AE21" s="71">
        <v>-4.24</v>
      </c>
      <c r="AF21" s="71">
        <v>-8.11</v>
      </c>
      <c r="AG21" s="71">
        <v>-1.8700000000000006</v>
      </c>
      <c r="AH21" s="71">
        <v>7.63</v>
      </c>
      <c r="AI21" s="71">
        <v>5.1400000000000006</v>
      </c>
      <c r="AJ21" s="71">
        <v>-2.8200000000000003</v>
      </c>
      <c r="AK21" s="71">
        <v>-1.37</v>
      </c>
      <c r="AL21" s="71">
        <v>-5.24</v>
      </c>
      <c r="AM21" s="71">
        <v>-5.8999999999999995</v>
      </c>
      <c r="AN21" s="71">
        <v>-1.4900000000000002</v>
      </c>
      <c r="AO21" s="71"/>
      <c r="AP21" s="71">
        <v>-86.509999999999991</v>
      </c>
    </row>
    <row r="22" spans="1:42" x14ac:dyDescent="0.25">
      <c r="A22" s="41" t="s">
        <v>108</v>
      </c>
      <c r="B22" s="68">
        <v>-4.6999999999999904</v>
      </c>
      <c r="C22" s="43">
        <f>COUNTIFS(Positions_Demo!$Q:$Q,$A22,Positions_Demo!$N:$N,"W")</f>
        <v>93</v>
      </c>
      <c r="D22" s="43">
        <f>COUNTIFS(Positions_Demo!$Q:$Q,$A22,Positions_Demo!$N:$N,"L")</f>
        <v>47</v>
      </c>
      <c r="E22" s="44">
        <f t="shared" ref="E22:E26" si="4">C22/(C22+D22)</f>
        <v>0.66428571428571426</v>
      </c>
      <c r="G22" s="41" t="s">
        <v>108</v>
      </c>
      <c r="H22" s="68">
        <v>27.03</v>
      </c>
      <c r="I22" s="43">
        <f>COUNTIFS(Positions_Demo!$Q:$Q,$A22,Positions_Demo!$N:$N,"W")</f>
        <v>93</v>
      </c>
      <c r="J22" s="43">
        <f>COUNTIFS(Positions_Demo!$Q:$Q,$A22,Positions_Demo!$N:$N,"L")</f>
        <v>47</v>
      </c>
      <c r="K22" s="44">
        <f t="shared" si="1"/>
        <v>0.66428571428571426</v>
      </c>
      <c r="P22" s="49" t="s">
        <v>96</v>
      </c>
      <c r="Q22" s="71">
        <v>-4.88</v>
      </c>
      <c r="R22" s="71">
        <v>-4.92</v>
      </c>
      <c r="S22" s="71">
        <v>-5.98</v>
      </c>
      <c r="T22" s="71"/>
      <c r="U22" s="71"/>
      <c r="V22" s="71"/>
      <c r="W22" s="71">
        <v>-1.39</v>
      </c>
      <c r="X22" s="71">
        <v>1.68</v>
      </c>
      <c r="Y22" s="71">
        <v>-1.1599999999999995</v>
      </c>
      <c r="Z22" s="71">
        <v>-4.01</v>
      </c>
      <c r="AA22" s="71">
        <v>0.16999999999999948</v>
      </c>
      <c r="AB22" s="71">
        <v>1.0000000000000009</v>
      </c>
      <c r="AC22" s="71">
        <v>3.9</v>
      </c>
      <c r="AD22" s="71">
        <v>-3.67</v>
      </c>
      <c r="AE22" s="71">
        <v>-3.15</v>
      </c>
      <c r="AF22" s="71">
        <v>-6.2</v>
      </c>
      <c r="AG22" s="71">
        <v>4.08</v>
      </c>
      <c r="AH22" s="71">
        <v>-7.53</v>
      </c>
      <c r="AI22" s="71">
        <v>-4.49</v>
      </c>
      <c r="AJ22" s="71">
        <v>-8.51</v>
      </c>
      <c r="AK22" s="71">
        <v>-4.2799999999999994</v>
      </c>
      <c r="AL22" s="71">
        <v>-1.52</v>
      </c>
      <c r="AM22" s="71">
        <v>-3.3200000000000003</v>
      </c>
      <c r="AN22" s="71">
        <v>-3.11</v>
      </c>
      <c r="AO22" s="71"/>
      <c r="AP22" s="71">
        <v>-57.290000000000006</v>
      </c>
    </row>
    <row r="23" spans="1:42" x14ac:dyDescent="0.25">
      <c r="A23" s="41" t="s">
        <v>109</v>
      </c>
      <c r="B23" s="68">
        <v>-5.2200000000000024</v>
      </c>
      <c r="C23" s="43">
        <f>COUNTIFS(Positions_Demo!$Q:$Q,$A23,Positions_Demo!$N:$N,"W")</f>
        <v>78</v>
      </c>
      <c r="D23" s="43">
        <f>COUNTIFS(Positions_Demo!$Q:$Q,$A23,Positions_Demo!$N:$N,"L")</f>
        <v>82</v>
      </c>
      <c r="E23" s="44">
        <f t="shared" si="4"/>
        <v>0.48749999999999999</v>
      </c>
      <c r="G23" s="41" t="s">
        <v>109</v>
      </c>
      <c r="H23" s="68">
        <v>4.5500000000000025</v>
      </c>
      <c r="I23" s="43">
        <f>COUNTIFS(Positions_Demo!$Q:$Q,$A23,Positions_Demo!$N:$N,"W")</f>
        <v>78</v>
      </c>
      <c r="J23" s="43">
        <f>COUNTIFS(Positions_Demo!$Q:$Q,$A23,Positions_Demo!$N:$N,"L")</f>
        <v>82</v>
      </c>
      <c r="K23" s="44">
        <f t="shared" si="1"/>
        <v>0.48749999999999999</v>
      </c>
      <c r="P23" s="49" t="s">
        <v>95</v>
      </c>
      <c r="Q23" s="71">
        <v>5.65</v>
      </c>
      <c r="R23" s="71">
        <v>6.05</v>
      </c>
      <c r="S23" s="71"/>
      <c r="T23" s="71"/>
      <c r="U23" s="71"/>
      <c r="V23" s="71"/>
      <c r="W23" s="71">
        <v>-6.04</v>
      </c>
      <c r="X23" s="71">
        <v>-2.6400000000000006</v>
      </c>
      <c r="Y23" s="71">
        <v>4.9000000000000004</v>
      </c>
      <c r="Z23" s="71">
        <v>5.9600000000000009</v>
      </c>
      <c r="AA23" s="71">
        <v>5.8199999999999985</v>
      </c>
      <c r="AB23" s="71">
        <v>10.179999999999998</v>
      </c>
      <c r="AC23" s="71">
        <v>3.91</v>
      </c>
      <c r="AD23" s="71">
        <v>6.1499999999999986</v>
      </c>
      <c r="AE23" s="71">
        <v>1.7099999999999997</v>
      </c>
      <c r="AF23" s="71">
        <v>5.7199999999999989</v>
      </c>
      <c r="AG23" s="71">
        <v>7.1899999999999995</v>
      </c>
      <c r="AH23" s="71">
        <v>9.5400000000000009</v>
      </c>
      <c r="AI23" s="71">
        <v>11.210000000000003</v>
      </c>
      <c r="AJ23" s="71">
        <v>1.9999999999999996</v>
      </c>
      <c r="AK23" s="71">
        <v>1.3400000000000003</v>
      </c>
      <c r="AL23" s="71">
        <v>2.42</v>
      </c>
      <c r="AM23" s="71">
        <v>2.4700000000000002</v>
      </c>
      <c r="AN23" s="71">
        <v>1.6199999999999997</v>
      </c>
      <c r="AO23" s="71"/>
      <c r="AP23" s="71">
        <v>85.160000000000011</v>
      </c>
    </row>
    <row r="24" spans="1:42" x14ac:dyDescent="0.25">
      <c r="A24" s="41" t="s">
        <v>114</v>
      </c>
      <c r="B24" s="68">
        <v>-17.97</v>
      </c>
      <c r="C24" s="43">
        <f>COUNTIFS(Positions_Demo!$Q:$Q,$A24,Positions_Demo!$N:$N,"W")</f>
        <v>36</v>
      </c>
      <c r="D24" s="43">
        <f>COUNTIFS(Positions_Demo!$Q:$Q,$A24,Positions_Demo!$N:$N,"L")</f>
        <v>44</v>
      </c>
      <c r="E24" s="44">
        <f t="shared" si="4"/>
        <v>0.45</v>
      </c>
      <c r="G24" s="41" t="s">
        <v>114</v>
      </c>
      <c r="H24" s="68">
        <v>13.25</v>
      </c>
      <c r="I24" s="43">
        <f>COUNTIFS(Positions_Demo!$Q:$Q,$A24,Positions_Demo!$N:$N,"W")</f>
        <v>36</v>
      </c>
      <c r="J24" s="43">
        <f>COUNTIFS(Positions_Demo!$Q:$Q,$A24,Positions_Demo!$N:$N,"L")</f>
        <v>44</v>
      </c>
      <c r="K24" s="44">
        <f t="shared" si="1"/>
        <v>0.45</v>
      </c>
      <c r="P24" s="49" t="s">
        <v>110</v>
      </c>
      <c r="Q24" s="71">
        <v>4.6900000000000004</v>
      </c>
      <c r="R24" s="71">
        <v>4.83</v>
      </c>
      <c r="S24" s="71">
        <v>0.83000000000000007</v>
      </c>
      <c r="T24" s="71"/>
      <c r="U24" s="71"/>
      <c r="V24" s="71"/>
      <c r="W24" s="71">
        <v>0.45000000000000018</v>
      </c>
      <c r="X24" s="71">
        <v>0.51999999999999957</v>
      </c>
      <c r="Y24" s="71">
        <v>2.5999999999999996</v>
      </c>
      <c r="Z24" s="71">
        <v>3.0100000000000007</v>
      </c>
      <c r="AA24" s="71">
        <v>1.6300000000000003</v>
      </c>
      <c r="AB24" s="71">
        <v>3.0500000000000007</v>
      </c>
      <c r="AC24" s="71">
        <v>-3</v>
      </c>
      <c r="AD24" s="71">
        <v>2.98</v>
      </c>
      <c r="AE24" s="71">
        <v>-1.5699999999999998</v>
      </c>
      <c r="AF24" s="71">
        <v>-6.26</v>
      </c>
      <c r="AG24" s="71">
        <v>-3.01</v>
      </c>
      <c r="AH24" s="71">
        <v>-4.9999999999999822E-2</v>
      </c>
      <c r="AI24" s="71">
        <v>-3.83</v>
      </c>
      <c r="AJ24" s="71">
        <v>-1.97</v>
      </c>
      <c r="AK24" s="71">
        <v>-2.3200000000000003</v>
      </c>
      <c r="AL24" s="71">
        <v>-0.67999999999999994</v>
      </c>
      <c r="AM24" s="71">
        <v>-2.3199999999999998</v>
      </c>
      <c r="AN24" s="71">
        <v>-1.5299999999999998</v>
      </c>
      <c r="AO24" s="71"/>
      <c r="AP24" s="71">
        <v>-1.9500000000000004</v>
      </c>
    </row>
    <row r="25" spans="1:42" x14ac:dyDescent="0.25">
      <c r="A25" s="41" t="s">
        <v>115</v>
      </c>
      <c r="B25" s="68">
        <v>-7.6599999999999975</v>
      </c>
      <c r="C25" s="43">
        <f>COUNTIFS(Positions_Demo!$Q:$Q,$A25,Positions_Demo!$N:$N,"W")</f>
        <v>42</v>
      </c>
      <c r="D25" s="43">
        <f>COUNTIFS(Positions_Demo!$Q:$Q,$A25,Positions_Demo!$N:$N,"L")</f>
        <v>40</v>
      </c>
      <c r="E25" s="44">
        <f t="shared" si="4"/>
        <v>0.51219512195121952</v>
      </c>
      <c r="G25" s="41" t="s">
        <v>115</v>
      </c>
      <c r="H25" s="68">
        <v>15.110000000000003</v>
      </c>
      <c r="I25" s="43">
        <f>COUNTIFS(Positions_Demo!$Q:$Q,$A25,Positions_Demo!$N:$N,"W")</f>
        <v>42</v>
      </c>
      <c r="J25" s="43">
        <f>COUNTIFS(Positions_Demo!$Q:$Q,$A25,Positions_Demo!$N:$N,"L")</f>
        <v>40</v>
      </c>
      <c r="K25" s="44">
        <f t="shared" si="1"/>
        <v>0.51219512195121952</v>
      </c>
      <c r="P25" s="49" t="s">
        <v>111</v>
      </c>
      <c r="Q25" s="71"/>
      <c r="R25" s="71"/>
      <c r="S25" s="71"/>
      <c r="T25" s="71"/>
      <c r="U25" s="71"/>
      <c r="V25" s="71"/>
      <c r="W25" s="71">
        <v>-1.2099999999999991</v>
      </c>
      <c r="X25" s="71">
        <v>-3</v>
      </c>
      <c r="Y25" s="71">
        <v>5.669999999999999</v>
      </c>
      <c r="Z25" s="71">
        <v>2.089999999999999</v>
      </c>
      <c r="AA25" s="71">
        <v>4.2199999999999989</v>
      </c>
      <c r="AB25" s="71">
        <v>6.17</v>
      </c>
      <c r="AC25" s="71">
        <v>5.1899999999999995</v>
      </c>
      <c r="AD25" s="71">
        <v>12.5</v>
      </c>
      <c r="AE25" s="71">
        <v>6.3599999999999994</v>
      </c>
      <c r="AF25" s="71">
        <v>4.93</v>
      </c>
      <c r="AG25" s="71">
        <v>7.13</v>
      </c>
      <c r="AH25" s="71">
        <v>-2.73</v>
      </c>
      <c r="AI25" s="71">
        <v>12.98</v>
      </c>
      <c r="AJ25" s="71">
        <v>3.88</v>
      </c>
      <c r="AK25" s="71">
        <v>1.6500000000000004</v>
      </c>
      <c r="AL25" s="71">
        <v>3.9599999999999995</v>
      </c>
      <c r="AM25" s="71">
        <v>3.82</v>
      </c>
      <c r="AN25" s="71">
        <v>3.34</v>
      </c>
      <c r="AO25" s="71"/>
      <c r="AP25" s="71">
        <v>76.949999999999989</v>
      </c>
    </row>
    <row r="26" spans="1:42" x14ac:dyDescent="0.25">
      <c r="A26" s="45" t="s">
        <v>116</v>
      </c>
      <c r="B26" s="68">
        <v>-22.409999999999993</v>
      </c>
      <c r="C26" s="43">
        <f>COUNTIFS(Positions_Demo!$Q:$Q,$A26,Positions_Demo!$N:$N,"W")</f>
        <v>110</v>
      </c>
      <c r="D26" s="43">
        <f>COUNTIFS(Positions_Demo!$Q:$Q,$A26,Positions_Demo!$N:$N,"L")</f>
        <v>64</v>
      </c>
      <c r="E26" s="44">
        <f t="shared" si="4"/>
        <v>0.63218390804597702</v>
      </c>
      <c r="G26" s="45" t="s">
        <v>116</v>
      </c>
      <c r="H26" s="68">
        <v>5.3100000000000005</v>
      </c>
      <c r="I26" s="43">
        <f>COUNTIFS(Positions_Demo!$Q:$Q,$A26,Positions_Demo!$N:$N,"W")</f>
        <v>110</v>
      </c>
      <c r="J26" s="43">
        <f>COUNTIFS(Positions_Demo!$Q:$Q,$A26,Positions_Demo!$N:$N,"L")</f>
        <v>64</v>
      </c>
      <c r="K26" s="44">
        <f t="shared" si="1"/>
        <v>0.63218390804597702</v>
      </c>
      <c r="P26" s="49" t="s">
        <v>112</v>
      </c>
      <c r="Q26" s="71"/>
      <c r="R26" s="71"/>
      <c r="S26" s="71"/>
      <c r="T26" s="71"/>
      <c r="U26" s="71"/>
      <c r="V26" s="71"/>
      <c r="W26" s="71">
        <v>4</v>
      </c>
      <c r="X26" s="71">
        <v>1.33</v>
      </c>
      <c r="Y26" s="71">
        <v>4.03</v>
      </c>
      <c r="Z26" s="71">
        <v>-5.0599999999999996</v>
      </c>
      <c r="AA26" s="71">
        <v>3.080000000000001</v>
      </c>
      <c r="AB26" s="71">
        <v>1.5700000000000007</v>
      </c>
      <c r="AC26" s="71">
        <v>-8.75</v>
      </c>
      <c r="AD26" s="71">
        <v>4.7000000000000011</v>
      </c>
      <c r="AE26" s="71">
        <v>-2.79</v>
      </c>
      <c r="AF26" s="71">
        <v>8.2500000000000018</v>
      </c>
      <c r="AG26" s="71">
        <v>-12.32</v>
      </c>
      <c r="AH26" s="71">
        <v>5.0700000000000012</v>
      </c>
      <c r="AI26" s="71">
        <v>4.6599999999999993</v>
      </c>
      <c r="AJ26" s="71">
        <v>9.0500000000000007</v>
      </c>
      <c r="AK26" s="71">
        <v>1.4999999999999996</v>
      </c>
      <c r="AL26" s="71">
        <v>0.93000000000000016</v>
      </c>
      <c r="AM26" s="71">
        <v>3.9600000000000004</v>
      </c>
      <c r="AN26" s="71">
        <v>4.0000000000000036E-2</v>
      </c>
      <c r="AO26" s="71"/>
      <c r="AP26" s="71">
        <v>23.250000000000004</v>
      </c>
    </row>
    <row r="27" spans="1:42" x14ac:dyDescent="0.25">
      <c r="A27" s="41" t="s">
        <v>119</v>
      </c>
      <c r="B27" s="68">
        <v>0.56999999999999984</v>
      </c>
      <c r="C27" s="43">
        <f>COUNTIFS(Positions_Demo!$Q:$Q,$A27,Positions_Demo!$N:$N,"W")</f>
        <v>46</v>
      </c>
      <c r="D27" s="43">
        <f>COUNTIFS(Positions_Demo!$Q:$Q,$A27,Positions_Demo!$N:$N,"L")</f>
        <v>52</v>
      </c>
      <c r="E27" s="44">
        <f t="shared" ref="E27" si="5">C27/(C27+D27)</f>
        <v>0.46938775510204084</v>
      </c>
      <c r="G27" s="41" t="s">
        <v>119</v>
      </c>
      <c r="H27" s="68">
        <v>35.599999999999987</v>
      </c>
      <c r="I27" s="43">
        <f>COUNTIFS(Positions_Demo!$Q:$Q,$A27,Positions_Demo!$N:$N,"W")</f>
        <v>46</v>
      </c>
      <c r="J27" s="43">
        <f>COUNTIFS(Positions_Demo!$Q:$Q,$A27,Positions_Demo!$N:$N,"L")</f>
        <v>52</v>
      </c>
      <c r="K27" s="44">
        <f t="shared" si="1"/>
        <v>0.46938775510204084</v>
      </c>
      <c r="P27" s="49" t="s">
        <v>113</v>
      </c>
      <c r="Q27" s="71"/>
      <c r="R27" s="71"/>
      <c r="S27" s="71"/>
      <c r="T27" s="71"/>
      <c r="U27" s="71"/>
      <c r="V27" s="71">
        <v>4.62</v>
      </c>
      <c r="W27" s="71">
        <v>-3.01</v>
      </c>
      <c r="X27" s="71">
        <v>-9.0500000000000007</v>
      </c>
      <c r="Y27" s="71">
        <v>5.0800000000000018</v>
      </c>
      <c r="Z27" s="71">
        <v>6.620000000000001</v>
      </c>
      <c r="AA27" s="71">
        <v>6.7299999999999986</v>
      </c>
      <c r="AB27" s="71">
        <v>2.58</v>
      </c>
      <c r="AC27" s="71">
        <v>-5.43</v>
      </c>
      <c r="AD27" s="71">
        <v>-4.9999999999999822E-2</v>
      </c>
      <c r="AE27" s="71">
        <v>-3.26</v>
      </c>
      <c r="AF27" s="71">
        <v>1.1200000000000006</v>
      </c>
      <c r="AG27" s="71">
        <v>-2.02</v>
      </c>
      <c r="AH27" s="71">
        <v>-1.4399999999999991</v>
      </c>
      <c r="AI27" s="71">
        <v>-2.3300000000000005</v>
      </c>
      <c r="AJ27" s="71">
        <v>-2.33</v>
      </c>
      <c r="AK27" s="71">
        <v>3.6199999999999997</v>
      </c>
      <c r="AL27" s="71">
        <v>1.3800000000000001</v>
      </c>
      <c r="AM27" s="71">
        <v>2.8699999999999997</v>
      </c>
      <c r="AN27" s="71">
        <v>3.2700000000000005</v>
      </c>
      <c r="AO27" s="71">
        <v>6.06</v>
      </c>
      <c r="AP27" s="71">
        <v>15.030000000000005</v>
      </c>
    </row>
    <row r="28" spans="1:42" x14ac:dyDescent="0.25">
      <c r="A28" s="41" t="s">
        <v>1385</v>
      </c>
      <c r="B28" s="68">
        <v>-13.709999999999999</v>
      </c>
      <c r="C28" s="43">
        <f>COUNTIFS(Positions_Demo!$Q:$Q,$A28,Positions_Demo!$N:$N,"W")</f>
        <v>65</v>
      </c>
      <c r="D28" s="43">
        <f>COUNTIFS(Positions_Demo!$Q:$Q,$A28,Positions_Demo!$N:$N,"L")</f>
        <v>38</v>
      </c>
      <c r="E28" s="44">
        <f>C28/(C28+D28)</f>
        <v>0.6310679611650486</v>
      </c>
      <c r="G28" s="41" t="s">
        <v>1385</v>
      </c>
      <c r="H28" s="68">
        <v>6.9000000000000021</v>
      </c>
      <c r="I28" s="43">
        <f>COUNTIFS(Positions_Demo!$Q:$Q,$A28,Positions_Demo!$N:$N,"W")</f>
        <v>65</v>
      </c>
      <c r="J28" s="43">
        <f>COUNTIFS(Positions_Demo!$Q:$Q,$A28,Positions_Demo!$N:$N,"L")</f>
        <v>38</v>
      </c>
      <c r="K28" s="44">
        <f t="shared" si="1"/>
        <v>0.6310679611650486</v>
      </c>
      <c r="P28" s="49" t="s">
        <v>103</v>
      </c>
      <c r="Q28" s="71"/>
      <c r="R28" s="71"/>
      <c r="S28" s="71"/>
      <c r="T28" s="71">
        <v>3.46</v>
      </c>
      <c r="U28" s="71">
        <v>3.46</v>
      </c>
      <c r="V28" s="71">
        <v>2.1799999999999997</v>
      </c>
      <c r="W28" s="71">
        <v>-1.5400000000000003</v>
      </c>
      <c r="X28" s="71">
        <v>5.0999999999999996</v>
      </c>
      <c r="Y28" s="71">
        <v>10.18</v>
      </c>
      <c r="Z28" s="71">
        <v>10.73</v>
      </c>
      <c r="AA28" s="71">
        <v>10.91</v>
      </c>
      <c r="AB28" s="71">
        <v>8.15</v>
      </c>
      <c r="AC28" s="71">
        <v>9.25</v>
      </c>
      <c r="AD28" s="71">
        <v>9.5300000000000011</v>
      </c>
      <c r="AE28" s="71">
        <v>6.5200000000000005</v>
      </c>
      <c r="AF28" s="71">
        <v>11.16</v>
      </c>
      <c r="AG28" s="71">
        <v>5.27</v>
      </c>
      <c r="AH28" s="71">
        <v>8.34</v>
      </c>
      <c r="AI28" s="71">
        <v>10.65</v>
      </c>
      <c r="AJ28" s="71">
        <v>6.3900000000000006</v>
      </c>
      <c r="AK28" s="71">
        <v>6.58</v>
      </c>
      <c r="AL28" s="71">
        <v>4.49</v>
      </c>
      <c r="AM28" s="71">
        <v>6.09</v>
      </c>
      <c r="AN28" s="71">
        <v>3.41</v>
      </c>
      <c r="AO28" s="71">
        <v>3.51</v>
      </c>
      <c r="AP28" s="71">
        <v>143.82</v>
      </c>
    </row>
    <row r="29" spans="1:42" x14ac:dyDescent="0.25">
      <c r="A29" s="41" t="s">
        <v>1945</v>
      </c>
      <c r="B29" s="68">
        <v>-12.45</v>
      </c>
      <c r="C29" s="43">
        <f>COUNTIFS(Positions_Demo!$Q:$Q,$A29,Positions_Demo!$N:$N,"W")</f>
        <v>22</v>
      </c>
      <c r="D29" s="43">
        <f>COUNTIFS(Positions_Demo!$Q:$Q,$A29,Positions_Demo!$N:$N,"L")</f>
        <v>19</v>
      </c>
      <c r="E29" s="44">
        <f t="shared" ref="E29:E33" si="6">C29/(C29+D29)</f>
        <v>0.53658536585365857</v>
      </c>
      <c r="G29" s="41" t="s">
        <v>1945</v>
      </c>
      <c r="H29" s="68">
        <v>-2.1599999999999993</v>
      </c>
      <c r="I29" s="43">
        <f>COUNTIFS(Positions_Demo!$Q:$Q,$A29,Positions_Demo!$N:$N,"W")</f>
        <v>22</v>
      </c>
      <c r="J29" s="43">
        <f>COUNTIFS(Positions_Demo!$Q:$Q,$A29,Positions_Demo!$N:$N,"L")</f>
        <v>19</v>
      </c>
      <c r="K29" s="44">
        <f t="shared" si="1"/>
        <v>0.53658536585365857</v>
      </c>
      <c r="P29" s="49" t="s">
        <v>104</v>
      </c>
      <c r="Q29" s="71">
        <v>1.2</v>
      </c>
      <c r="R29" s="71">
        <v>1.2</v>
      </c>
      <c r="S29" s="71">
        <v>3.67</v>
      </c>
      <c r="T29" s="71">
        <v>2.72</v>
      </c>
      <c r="U29" s="71">
        <v>2.78</v>
      </c>
      <c r="V29" s="71">
        <v>3.7199999999999998</v>
      </c>
      <c r="W29" s="71">
        <v>2.44</v>
      </c>
      <c r="X29" s="71">
        <v>-2.56</v>
      </c>
      <c r="Y29" s="71">
        <v>-5.7800000000000011</v>
      </c>
      <c r="Z29" s="71">
        <v>-3.4900000000000007</v>
      </c>
      <c r="AA29" s="71">
        <v>-7.6100000000000012</v>
      </c>
      <c r="AB29" s="71">
        <v>-6.28</v>
      </c>
      <c r="AC29" s="71">
        <v>1.1099999999999999</v>
      </c>
      <c r="AD29" s="71">
        <v>-8.02</v>
      </c>
      <c r="AE29" s="71">
        <v>-4.7699999999999996</v>
      </c>
      <c r="AF29" s="71">
        <v>-11.959999999999999</v>
      </c>
      <c r="AG29" s="71"/>
      <c r="AH29" s="71">
        <v>-8.8000000000000007</v>
      </c>
      <c r="AI29" s="71">
        <v>-5.9700000000000006</v>
      </c>
      <c r="AJ29" s="71">
        <v>-9.16</v>
      </c>
      <c r="AK29" s="71">
        <v>-8.879999999999999</v>
      </c>
      <c r="AL29" s="71">
        <v>-5.6</v>
      </c>
      <c r="AM29" s="71">
        <v>-7.1999999999999993</v>
      </c>
      <c r="AN29" s="71">
        <v>-7.41</v>
      </c>
      <c r="AO29" s="71">
        <v>3.7899999999999996</v>
      </c>
      <c r="AP29" s="71">
        <v>-80.859999999999985</v>
      </c>
    </row>
    <row r="30" spans="1:42" x14ac:dyDescent="0.25">
      <c r="A30" s="41" t="s">
        <v>1972</v>
      </c>
      <c r="B30" s="68">
        <v>-3.129999999999999</v>
      </c>
      <c r="C30" s="43">
        <f>COUNTIFS(Positions_Demo!$Q:$Q,$A30,Positions_Demo!$N:$N,"W")</f>
        <v>29</v>
      </c>
      <c r="D30" s="43">
        <f>COUNTIFS(Positions_Demo!$Q:$Q,$A30,Positions_Demo!$N:$N,"L")</f>
        <v>22</v>
      </c>
      <c r="E30" s="44">
        <f t="shared" si="6"/>
        <v>0.56862745098039214</v>
      </c>
      <c r="G30" s="41" t="s">
        <v>1972</v>
      </c>
      <c r="H30" s="68">
        <v>10.46</v>
      </c>
      <c r="I30" s="43">
        <f>COUNTIFS(Positions_Demo!$Q:$Q,$A30,Positions_Demo!$N:$N,"W")</f>
        <v>29</v>
      </c>
      <c r="J30" s="43">
        <f>COUNTIFS(Positions_Demo!$Q:$Q,$A30,Positions_Demo!$N:$N,"L")</f>
        <v>22</v>
      </c>
      <c r="K30" s="44">
        <f t="shared" si="1"/>
        <v>0.56862745098039214</v>
      </c>
      <c r="P30" s="49" t="s">
        <v>101</v>
      </c>
      <c r="Q30" s="71">
        <v>-1.5399999999999998</v>
      </c>
      <c r="R30" s="71">
        <v>-1.53</v>
      </c>
      <c r="S30" s="71">
        <v>-3.13</v>
      </c>
      <c r="T30" s="71">
        <v>-3</v>
      </c>
      <c r="U30" s="71">
        <v>-3.03</v>
      </c>
      <c r="V30" s="71">
        <v>-3.03</v>
      </c>
      <c r="W30" s="71">
        <v>-1.5999999999999999</v>
      </c>
      <c r="X30" s="71"/>
      <c r="Y30" s="71">
        <v>-11.219999999999999</v>
      </c>
      <c r="Z30" s="71">
        <v>-8.8000000000000007</v>
      </c>
      <c r="AA30" s="71">
        <v>-7.1199999999999992</v>
      </c>
      <c r="AB30" s="71">
        <v>-7.58</v>
      </c>
      <c r="AC30" s="71">
        <v>-1.1899999999999997</v>
      </c>
      <c r="AD30" s="71">
        <v>-7.66</v>
      </c>
      <c r="AE30" s="71">
        <v>-6.2500000000000009</v>
      </c>
      <c r="AF30" s="71">
        <v>-2.5499999999999998</v>
      </c>
      <c r="AG30" s="71">
        <v>-0.39999999999999991</v>
      </c>
      <c r="AH30" s="71">
        <v>-7.9499999999999993</v>
      </c>
      <c r="AI30" s="71">
        <v>-9.6</v>
      </c>
      <c r="AJ30" s="71">
        <v>-1.4500000000000002</v>
      </c>
      <c r="AK30" s="71">
        <v>-6.18</v>
      </c>
      <c r="AL30" s="71">
        <v>-3.23</v>
      </c>
      <c r="AM30" s="71">
        <v>-4.4700000000000006</v>
      </c>
      <c r="AN30" s="71">
        <v>-4.62</v>
      </c>
      <c r="AO30" s="71">
        <v>-0.18999999999999995</v>
      </c>
      <c r="AP30" s="71">
        <v>-107.32000000000001</v>
      </c>
    </row>
    <row r="31" spans="1:42" x14ac:dyDescent="0.25">
      <c r="A31" s="41" t="s">
        <v>2063</v>
      </c>
      <c r="B31" s="68">
        <v>-8.9000000000000039</v>
      </c>
      <c r="C31" s="43">
        <f>COUNTIFS(Positions_Demo!$Q:$Q,$A31,Positions_Demo!$N:$N,"W")</f>
        <v>14</v>
      </c>
      <c r="D31" s="43">
        <f>COUNTIFS(Positions_Demo!$Q:$Q,$A31,Positions_Demo!$N:$N,"L")</f>
        <v>19</v>
      </c>
      <c r="E31" s="44">
        <f t="shared" si="6"/>
        <v>0.42424242424242425</v>
      </c>
      <c r="G31" s="41" t="s">
        <v>2063</v>
      </c>
      <c r="H31" s="68">
        <v>6.3699999999999983</v>
      </c>
      <c r="I31" s="43">
        <f>COUNTIFS(Positions_Demo!$Q:$Q,$A31,Positions_Demo!$N:$N,"W")</f>
        <v>14</v>
      </c>
      <c r="J31" s="43">
        <f>COUNTIFS(Positions_Demo!$Q:$Q,$A31,Positions_Demo!$N:$N,"L")</f>
        <v>19</v>
      </c>
      <c r="K31" s="44">
        <f t="shared" si="1"/>
        <v>0.42424242424242425</v>
      </c>
      <c r="P31" s="49" t="s">
        <v>102</v>
      </c>
      <c r="Q31" s="71"/>
      <c r="R31" s="71"/>
      <c r="S31" s="71"/>
      <c r="T31" s="71"/>
      <c r="U31" s="71"/>
      <c r="V31" s="71"/>
      <c r="W31" s="71">
        <v>-1.33</v>
      </c>
      <c r="X31" s="71">
        <v>-1.37</v>
      </c>
      <c r="Y31" s="71">
        <v>-4.45</v>
      </c>
      <c r="Z31" s="71">
        <v>-1.9499999999999993</v>
      </c>
      <c r="AA31" s="71">
        <v>-4.7500000000000009</v>
      </c>
      <c r="AB31" s="71">
        <v>-1.0499999999999992</v>
      </c>
      <c r="AC31" s="71">
        <v>-2.04</v>
      </c>
      <c r="AD31" s="71">
        <v>0.84999999999999964</v>
      </c>
      <c r="AE31" s="71">
        <v>3.7600000000000002</v>
      </c>
      <c r="AF31" s="71">
        <v>2.4900000000000002</v>
      </c>
      <c r="AG31" s="71">
        <v>2.79</v>
      </c>
      <c r="AH31" s="71">
        <v>4.68</v>
      </c>
      <c r="AI31" s="71">
        <v>2.8200000000000003</v>
      </c>
      <c r="AJ31" s="71">
        <v>4.3899999999999988</v>
      </c>
      <c r="AK31" s="71">
        <v>1.03</v>
      </c>
      <c r="AL31" s="71">
        <v>1.53</v>
      </c>
      <c r="AM31" s="71"/>
      <c r="AN31" s="71">
        <v>1.54</v>
      </c>
      <c r="AO31" s="71"/>
      <c r="AP31" s="71">
        <v>8.9399999999999959</v>
      </c>
    </row>
    <row r="32" spans="1:42" x14ac:dyDescent="0.25">
      <c r="A32" s="41" t="s">
        <v>2064</v>
      </c>
      <c r="B32" s="68">
        <v>-6.45</v>
      </c>
      <c r="C32" s="43">
        <f>COUNTIFS(Positions_Demo!$Q:$Q,$A32,Positions_Demo!$N:$N,"W")</f>
        <v>30</v>
      </c>
      <c r="D32" s="43">
        <f>COUNTIFS(Positions_Demo!$Q:$Q,$A32,Positions_Demo!$N:$N,"L")</f>
        <v>16</v>
      </c>
      <c r="E32" s="44">
        <f t="shared" si="6"/>
        <v>0.65217391304347827</v>
      </c>
      <c r="G32" s="41" t="s">
        <v>2064</v>
      </c>
      <c r="H32" s="68">
        <v>-0.36999999999999966</v>
      </c>
      <c r="I32" s="43">
        <f>COUNTIFS(Positions_Demo!$Q:$Q,$A32,Positions_Demo!$N:$N,"W")</f>
        <v>30</v>
      </c>
      <c r="J32" s="43">
        <f>COUNTIFS(Positions_Demo!$Q:$Q,$A32,Positions_Demo!$N:$N,"L")</f>
        <v>16</v>
      </c>
      <c r="K32" s="44">
        <f t="shared" si="1"/>
        <v>0.65217391304347827</v>
      </c>
      <c r="P32" s="49" t="s">
        <v>82</v>
      </c>
      <c r="Q32" s="71">
        <v>-3.13</v>
      </c>
      <c r="R32" s="71">
        <v>-3.1799999999999997</v>
      </c>
      <c r="S32" s="71">
        <v>-9.4</v>
      </c>
      <c r="T32" s="71"/>
      <c r="U32" s="71"/>
      <c r="V32" s="71"/>
      <c r="W32" s="71">
        <v>4.51</v>
      </c>
      <c r="X32" s="71">
        <v>4.54</v>
      </c>
      <c r="Y32" s="71">
        <v>-11.600000000000001</v>
      </c>
      <c r="Z32" s="71">
        <v>-9.23</v>
      </c>
      <c r="AA32" s="71">
        <v>-11.27</v>
      </c>
      <c r="AB32" s="71">
        <v>-7.55</v>
      </c>
      <c r="AC32" s="71">
        <v>-1.9899999999999998</v>
      </c>
      <c r="AD32" s="71">
        <v>-6.33</v>
      </c>
      <c r="AE32" s="71">
        <v>-3.49</v>
      </c>
      <c r="AF32" s="71">
        <v>-3.16</v>
      </c>
      <c r="AG32" s="71">
        <v>-9.8999999999999986</v>
      </c>
      <c r="AH32" s="71">
        <v>-9.9500000000000011</v>
      </c>
      <c r="AI32" s="71">
        <v>-9.99</v>
      </c>
      <c r="AJ32" s="71">
        <v>-3.7</v>
      </c>
      <c r="AK32" s="71"/>
      <c r="AL32" s="71"/>
      <c r="AM32" s="71"/>
      <c r="AN32" s="71"/>
      <c r="AO32" s="71"/>
      <c r="AP32" s="71">
        <v>-94.820000000000007</v>
      </c>
    </row>
    <row r="33" spans="1:42" x14ac:dyDescent="0.25">
      <c r="A33" s="45" t="s">
        <v>2554</v>
      </c>
      <c r="B33" s="68">
        <v>13.169999999999998</v>
      </c>
      <c r="C33" s="43">
        <f>COUNTIFS(Positions_Demo!$Q:$Q,$A33,Positions_Demo!$N:$N,"W")</f>
        <v>6</v>
      </c>
      <c r="D33" s="43">
        <f>COUNTIFS(Positions_Demo!$Q:$Q,$A33,Positions_Demo!$N:$N,"L")</f>
        <v>2</v>
      </c>
      <c r="E33" s="44">
        <f t="shared" si="6"/>
        <v>0.75</v>
      </c>
      <c r="G33" s="41" t="s">
        <v>2554</v>
      </c>
      <c r="H33" s="68">
        <v>13.36</v>
      </c>
      <c r="I33" s="43">
        <f>COUNTIFS(Positions_Demo!$Q:$Q,$A33,Positions_Demo!$N:$N,"W")</f>
        <v>6</v>
      </c>
      <c r="J33" s="43">
        <f>COUNTIFS(Positions_Demo!$Q:$Q,$A33,Positions_Demo!$N:$N,"L")</f>
        <v>2</v>
      </c>
      <c r="K33" s="44">
        <f t="shared" si="1"/>
        <v>0.75</v>
      </c>
      <c r="P33" s="49" t="s">
        <v>83</v>
      </c>
      <c r="Q33" s="71">
        <v>3.5900000000000003</v>
      </c>
      <c r="R33" s="71">
        <v>5.47</v>
      </c>
      <c r="S33" s="71">
        <v>3.6499999999999995</v>
      </c>
      <c r="T33" s="71"/>
      <c r="U33" s="71"/>
      <c r="V33" s="71"/>
      <c r="W33" s="71">
        <v>0.49000000000000021</v>
      </c>
      <c r="X33" s="71">
        <v>-2.0599999999999992</v>
      </c>
      <c r="Y33" s="71">
        <v>-5.2099999999999991</v>
      </c>
      <c r="Z33" s="71">
        <v>-7.67</v>
      </c>
      <c r="AA33" s="71">
        <v>-3.169999999999999</v>
      </c>
      <c r="AB33" s="71">
        <v>3.4999999999999996</v>
      </c>
      <c r="AC33" s="71">
        <v>-5.99</v>
      </c>
      <c r="AD33" s="71">
        <v>5.12</v>
      </c>
      <c r="AE33" s="71">
        <v>2.9100000000000006</v>
      </c>
      <c r="AF33" s="71">
        <v>1.8499999999999992</v>
      </c>
      <c r="AG33" s="71">
        <v>-1.0100000000000002</v>
      </c>
      <c r="AH33" s="71">
        <v>2.2500000000000009</v>
      </c>
      <c r="AI33" s="71">
        <v>2.2599999999999993</v>
      </c>
      <c r="AJ33" s="71">
        <v>1.9500000000000002</v>
      </c>
      <c r="AK33" s="71"/>
      <c r="AL33" s="71"/>
      <c r="AM33" s="71"/>
      <c r="AN33" s="71"/>
      <c r="AO33" s="71"/>
      <c r="AP33" s="71">
        <v>7.9300000000000033</v>
      </c>
    </row>
    <row r="34" spans="1:42" x14ac:dyDescent="0.25">
      <c r="A34" s="41" t="s">
        <v>54</v>
      </c>
      <c r="B34" s="69">
        <v>-109.49999999999996</v>
      </c>
      <c r="C34" s="42">
        <f>SUM(C20:C31)</f>
        <v>720</v>
      </c>
      <c r="D34" s="42">
        <f>SUM(D20:D31)</f>
        <v>530</v>
      </c>
      <c r="E34" s="46">
        <f>C34/(C34+D34)</f>
        <v>0.57599999999999996</v>
      </c>
      <c r="G34" s="41" t="s">
        <v>54</v>
      </c>
      <c r="H34" s="69">
        <v>394.46999999999997</v>
      </c>
      <c r="I34" s="42">
        <f>SUM(I20:I31)</f>
        <v>720</v>
      </c>
      <c r="J34" s="42">
        <f>SUM(J20:J31)</f>
        <v>530</v>
      </c>
      <c r="K34" s="46">
        <f>I34/(I34+J34)</f>
        <v>0.57599999999999996</v>
      </c>
      <c r="P34" s="49" t="s">
        <v>84</v>
      </c>
      <c r="Q34" s="71">
        <v>2.96</v>
      </c>
      <c r="R34" s="71">
        <v>2.8499999999999996</v>
      </c>
      <c r="S34" s="71">
        <v>1.04</v>
      </c>
      <c r="T34" s="71"/>
      <c r="U34" s="71"/>
      <c r="V34" s="71"/>
      <c r="W34" s="71"/>
      <c r="X34" s="71">
        <v>-1.4999999999999989</v>
      </c>
      <c r="Y34" s="71">
        <v>-4.26</v>
      </c>
      <c r="Z34" s="71">
        <v>-2.1500000000000004</v>
      </c>
      <c r="AA34" s="71">
        <v>-3.03</v>
      </c>
      <c r="AB34" s="71">
        <v>3.6900000000000008</v>
      </c>
      <c r="AC34" s="71">
        <v>1.5899999999999999</v>
      </c>
      <c r="AD34" s="71">
        <v>-1.31</v>
      </c>
      <c r="AE34" s="71">
        <v>0.3899999999999999</v>
      </c>
      <c r="AF34" s="71">
        <v>-5.6099999999999977</v>
      </c>
      <c r="AG34" s="71">
        <v>3.4100000000000015</v>
      </c>
      <c r="AH34" s="71">
        <v>1.83</v>
      </c>
      <c r="AI34" s="71">
        <v>4.95</v>
      </c>
      <c r="AJ34" s="71">
        <v>1.0799999999999996</v>
      </c>
      <c r="AK34" s="71"/>
      <c r="AL34" s="71"/>
      <c r="AM34" s="71"/>
      <c r="AN34" s="71"/>
      <c r="AO34" s="71"/>
      <c r="AP34" s="71">
        <v>5.930000000000005</v>
      </c>
    </row>
    <row r="35" spans="1:42" x14ac:dyDescent="0.25">
      <c r="P35" s="49" t="s">
        <v>85</v>
      </c>
      <c r="Q35" s="71">
        <v>-3.03</v>
      </c>
      <c r="R35" s="71">
        <v>-3.03</v>
      </c>
      <c r="S35" s="71">
        <v>0.92</v>
      </c>
      <c r="T35" s="71"/>
      <c r="U35" s="71"/>
      <c r="V35" s="71"/>
      <c r="W35" s="71"/>
      <c r="X35" s="71">
        <v>-8.81</v>
      </c>
      <c r="Y35" s="71">
        <v>-9.01</v>
      </c>
      <c r="Z35" s="71">
        <v>-3.7300000000000004</v>
      </c>
      <c r="AA35" s="71">
        <v>-10.130000000000001</v>
      </c>
      <c r="AB35" s="71">
        <v>-7.5399999999999991</v>
      </c>
      <c r="AC35" s="71">
        <v>-2.54</v>
      </c>
      <c r="AD35" s="71">
        <v>-2.79</v>
      </c>
      <c r="AE35" s="71">
        <v>-2.74</v>
      </c>
      <c r="AF35" s="71">
        <v>-1.1099999999999999</v>
      </c>
      <c r="AG35" s="71">
        <v>-4</v>
      </c>
      <c r="AH35" s="71">
        <v>-4.6000000000000005</v>
      </c>
      <c r="AI35" s="71">
        <v>-6.16</v>
      </c>
      <c r="AJ35" s="71">
        <v>0.77000000000000046</v>
      </c>
      <c r="AK35" s="71"/>
      <c r="AL35" s="71"/>
      <c r="AM35" s="71"/>
      <c r="AN35" s="71"/>
      <c r="AO35" s="71"/>
      <c r="AP35" s="71">
        <v>-67.53</v>
      </c>
    </row>
    <row r="36" spans="1:42" x14ac:dyDescent="0.25">
      <c r="P36" s="49" t="s">
        <v>54</v>
      </c>
      <c r="Q36" s="71">
        <v>11.290000000000004</v>
      </c>
      <c r="R36" s="71">
        <v>18.769999999999996</v>
      </c>
      <c r="S36" s="71">
        <v>-6.2700000000000005</v>
      </c>
      <c r="T36" s="71">
        <v>3.1799999999999997</v>
      </c>
      <c r="U36" s="71">
        <v>3.2100000000000004</v>
      </c>
      <c r="V36" s="71">
        <v>7.49</v>
      </c>
      <c r="W36" s="71">
        <v>-7.3500000000000014</v>
      </c>
      <c r="X36" s="71">
        <v>-35.21</v>
      </c>
      <c r="Y36" s="71">
        <v>-16.78</v>
      </c>
      <c r="Z36" s="71">
        <v>-15.679999999999996</v>
      </c>
      <c r="AA36" s="71">
        <v>-7.7599999999999891</v>
      </c>
      <c r="AB36" s="71">
        <v>11.720000000000002</v>
      </c>
      <c r="AC36" s="71">
        <v>12.749999999999996</v>
      </c>
      <c r="AD36" s="71">
        <v>-4.6999999999999957</v>
      </c>
      <c r="AE36" s="71">
        <v>-5.2200000000000006</v>
      </c>
      <c r="AF36" s="71">
        <v>-17.97</v>
      </c>
      <c r="AG36" s="71">
        <v>-7.6599999999999984</v>
      </c>
      <c r="AH36" s="71">
        <v>-22.409999999999997</v>
      </c>
      <c r="AI36" s="71">
        <v>0.56999999999999851</v>
      </c>
      <c r="AJ36" s="71">
        <v>-13.71</v>
      </c>
      <c r="AK36" s="71">
        <v>-12.45</v>
      </c>
      <c r="AL36" s="71">
        <v>-3.1300000000000017</v>
      </c>
      <c r="AM36" s="71">
        <v>-8.9</v>
      </c>
      <c r="AN36" s="71">
        <v>-6.4499999999999993</v>
      </c>
      <c r="AO36" s="71">
        <v>13.17</v>
      </c>
      <c r="AP36" s="71">
        <v>-109.5</v>
      </c>
    </row>
    <row r="37" spans="1:42" x14ac:dyDescent="0.25">
      <c r="P37" s="49" t="s">
        <v>78</v>
      </c>
      <c r="Q37" s="48">
        <f>COUNTIF(Q13:Q35,"&gt;0.0")</f>
        <v>7</v>
      </c>
      <c r="R37" s="48">
        <f t="shared" ref="R37:AC37" si="7">COUNTIF(R13:R35,"&gt;0.0")</f>
        <v>8</v>
      </c>
      <c r="S37" s="48">
        <f t="shared" si="7"/>
        <v>8</v>
      </c>
      <c r="T37" s="48">
        <f t="shared" si="7"/>
        <v>2</v>
      </c>
      <c r="U37" s="48">
        <f t="shared" si="7"/>
        <v>2</v>
      </c>
      <c r="V37" s="48">
        <f t="shared" si="7"/>
        <v>3</v>
      </c>
      <c r="W37" s="48">
        <f t="shared" si="7"/>
        <v>9</v>
      </c>
      <c r="X37" s="48">
        <f t="shared" si="7"/>
        <v>8</v>
      </c>
      <c r="Y37" s="48">
        <f t="shared" si="7"/>
        <v>10</v>
      </c>
      <c r="Z37" s="48">
        <f t="shared" si="7"/>
        <v>8</v>
      </c>
      <c r="AA37" s="48">
        <f t="shared" si="7"/>
        <v>11</v>
      </c>
      <c r="AB37" s="48">
        <f t="shared" si="7"/>
        <v>13</v>
      </c>
      <c r="AC37" s="48">
        <f t="shared" si="7"/>
        <v>13</v>
      </c>
      <c r="AD37" s="48">
        <f t="shared" ref="AD37:AF37" si="8">COUNTIF(AD13:AD35,"&gt;0.0")</f>
        <v>11</v>
      </c>
      <c r="AE37" s="48">
        <f t="shared" si="8"/>
        <v>10</v>
      </c>
      <c r="AF37" s="48">
        <f t="shared" si="8"/>
        <v>9</v>
      </c>
      <c r="AG37" s="48">
        <f t="shared" ref="AG37:AH37" si="9">COUNTIF(AG13:AG35,"&gt;0.0")</f>
        <v>9</v>
      </c>
      <c r="AH37" s="48">
        <f t="shared" si="9"/>
        <v>9</v>
      </c>
      <c r="AI37" s="48">
        <f t="shared" ref="AI37:AK37" si="10">COUNTIF(AI13:AI35,"&gt;0.0")</f>
        <v>11</v>
      </c>
      <c r="AJ37" s="48">
        <f t="shared" si="10"/>
        <v>11</v>
      </c>
      <c r="AK37" s="48">
        <f t="shared" si="10"/>
        <v>9</v>
      </c>
      <c r="AL37" s="48">
        <f t="shared" ref="AL37:AP37" si="11">COUNTIF(AL13:AL35,"&gt;0.0")</f>
        <v>8</v>
      </c>
      <c r="AM37" s="48">
        <f t="shared" si="11"/>
        <v>6</v>
      </c>
      <c r="AN37" s="48">
        <f t="shared" si="11"/>
        <v>8</v>
      </c>
      <c r="AO37" s="48">
        <f t="shared" si="11"/>
        <v>3</v>
      </c>
      <c r="AP37" s="48">
        <f t="shared" si="11"/>
        <v>11</v>
      </c>
    </row>
    <row r="38" spans="1:42" x14ac:dyDescent="0.25">
      <c r="P38" s="49" t="s">
        <v>79</v>
      </c>
      <c r="Q38" s="48">
        <f>COUNTIF(Q13:Q35,"&lt;0.0")</f>
        <v>9</v>
      </c>
      <c r="R38" s="48">
        <f t="shared" ref="R38:AC38" si="12">COUNTIF(R13:R35,"&lt;0.0")</f>
        <v>8</v>
      </c>
      <c r="S38" s="48">
        <f t="shared" si="12"/>
        <v>8</v>
      </c>
      <c r="T38" s="48">
        <f t="shared" si="12"/>
        <v>1</v>
      </c>
      <c r="U38" s="48">
        <f t="shared" si="12"/>
        <v>1</v>
      </c>
      <c r="V38" s="48">
        <f t="shared" si="12"/>
        <v>1</v>
      </c>
      <c r="W38" s="48">
        <f t="shared" si="12"/>
        <v>11</v>
      </c>
      <c r="X38" s="48">
        <f t="shared" si="12"/>
        <v>14</v>
      </c>
      <c r="Y38" s="48">
        <f t="shared" si="12"/>
        <v>13</v>
      </c>
      <c r="Z38" s="48">
        <f t="shared" si="12"/>
        <v>15</v>
      </c>
      <c r="AA38" s="48">
        <f t="shared" si="12"/>
        <v>12</v>
      </c>
      <c r="AB38" s="48">
        <f t="shared" si="12"/>
        <v>10</v>
      </c>
      <c r="AC38" s="48">
        <f t="shared" si="12"/>
        <v>8</v>
      </c>
      <c r="AD38" s="48">
        <f t="shared" ref="AD38:AF38" si="13">COUNTIF(AD13:AD35,"&lt;0.0")</f>
        <v>12</v>
      </c>
      <c r="AE38" s="48">
        <f t="shared" si="13"/>
        <v>13</v>
      </c>
      <c r="AF38" s="48">
        <f t="shared" si="13"/>
        <v>13</v>
      </c>
      <c r="AG38" s="48">
        <f t="shared" ref="AG38:AH38" si="14">COUNTIF(AG13:AG35,"&lt;0.0")</f>
        <v>12</v>
      </c>
      <c r="AH38" s="48">
        <f t="shared" si="14"/>
        <v>14</v>
      </c>
      <c r="AI38" s="48">
        <f t="shared" ref="AI38:AK38" si="15">COUNTIF(AI13:AI35,"&lt;0.0")</f>
        <v>11</v>
      </c>
      <c r="AJ38" s="48">
        <f t="shared" si="15"/>
        <v>12</v>
      </c>
      <c r="AK38" s="48">
        <f t="shared" si="15"/>
        <v>8</v>
      </c>
      <c r="AL38" s="48">
        <f t="shared" ref="AL38:AP38" si="16">COUNTIF(AL13:AL35,"&lt;0.0")</f>
        <v>7</v>
      </c>
      <c r="AM38" s="48">
        <f t="shared" si="16"/>
        <v>6</v>
      </c>
      <c r="AN38" s="48">
        <f t="shared" si="16"/>
        <v>6</v>
      </c>
      <c r="AO38" s="48">
        <f t="shared" si="16"/>
        <v>1</v>
      </c>
      <c r="AP38" s="48">
        <f t="shared" si="16"/>
        <v>12</v>
      </c>
    </row>
    <row r="39" spans="1:42" x14ac:dyDescent="0.25">
      <c r="P39" s="51" t="s">
        <v>64</v>
      </c>
      <c r="Q39" s="52">
        <f>Q37/(Q37+Q38)</f>
        <v>0.4375</v>
      </c>
      <c r="R39" s="52">
        <f t="shared" ref="R39:AC39" si="17">R37/(R37+R38)</f>
        <v>0.5</v>
      </c>
      <c r="S39" s="52">
        <f t="shared" si="17"/>
        <v>0.5</v>
      </c>
      <c r="T39" s="52">
        <f t="shared" si="17"/>
        <v>0.66666666666666663</v>
      </c>
      <c r="U39" s="52">
        <f t="shared" si="17"/>
        <v>0.66666666666666663</v>
      </c>
      <c r="V39" s="52">
        <f t="shared" si="17"/>
        <v>0.75</v>
      </c>
      <c r="W39" s="52">
        <f t="shared" si="17"/>
        <v>0.45</v>
      </c>
      <c r="X39" s="52">
        <f t="shared" si="17"/>
        <v>0.36363636363636365</v>
      </c>
      <c r="Y39" s="52">
        <f t="shared" si="17"/>
        <v>0.43478260869565216</v>
      </c>
      <c r="Z39" s="52">
        <f t="shared" si="17"/>
        <v>0.34782608695652173</v>
      </c>
      <c r="AA39" s="52">
        <f t="shared" si="17"/>
        <v>0.47826086956521741</v>
      </c>
      <c r="AB39" s="52">
        <f t="shared" si="17"/>
        <v>0.56521739130434778</v>
      </c>
      <c r="AC39" s="52">
        <f t="shared" si="17"/>
        <v>0.61904761904761907</v>
      </c>
      <c r="AD39" s="52">
        <f t="shared" ref="AD39:AF39" si="18">AD37/(AD37+AD38)</f>
        <v>0.47826086956521741</v>
      </c>
      <c r="AE39" s="52">
        <f t="shared" si="18"/>
        <v>0.43478260869565216</v>
      </c>
      <c r="AF39" s="52">
        <f t="shared" si="18"/>
        <v>0.40909090909090912</v>
      </c>
      <c r="AG39" s="52">
        <f t="shared" ref="AG39:AH39" si="19">AG37/(AG37+AG38)</f>
        <v>0.42857142857142855</v>
      </c>
      <c r="AH39" s="52">
        <f t="shared" si="19"/>
        <v>0.39130434782608697</v>
      </c>
      <c r="AI39" s="52">
        <f t="shared" ref="AI39:AK39" si="20">AI37/(AI37+AI38)</f>
        <v>0.5</v>
      </c>
      <c r="AJ39" s="52">
        <f t="shared" si="20"/>
        <v>0.47826086956521741</v>
      </c>
      <c r="AK39" s="52">
        <f t="shared" si="20"/>
        <v>0.52941176470588236</v>
      </c>
      <c r="AL39" s="52">
        <f t="shared" ref="AL39:AP39" si="21">AL37/(AL37+AL38)</f>
        <v>0.53333333333333333</v>
      </c>
      <c r="AM39" s="52">
        <f t="shared" si="21"/>
        <v>0.5</v>
      </c>
      <c r="AN39" s="52">
        <f t="shared" si="21"/>
        <v>0.5714285714285714</v>
      </c>
      <c r="AO39" s="52">
        <f t="shared" si="21"/>
        <v>0.75</v>
      </c>
      <c r="AP39" s="52">
        <f t="shared" si="21"/>
        <v>0.47826086956521741</v>
      </c>
    </row>
    <row r="40" spans="1:42" x14ac:dyDescent="0.25"/>
    <row r="41" spans="1:42" x14ac:dyDescent="0.25"/>
    <row r="42" spans="1:42" x14ac:dyDescent="0.25"/>
    <row r="43" spans="1:42" x14ac:dyDescent="0.25"/>
    <row r="44" spans="1:42" x14ac:dyDescent="0.25">
      <c r="A44" s="54" t="s">
        <v>1442</v>
      </c>
      <c r="B44" s="50" t="s">
        <v>89</v>
      </c>
    </row>
    <row r="45" spans="1:42" x14ac:dyDescent="0.25">
      <c r="A45" s="27" t="s">
        <v>106</v>
      </c>
    </row>
    <row r="46" spans="1:42" s="29" customFormat="1" x14ac:dyDescent="0.25">
      <c r="A46" s="54" t="s">
        <v>55</v>
      </c>
      <c r="B46" s="54" t="s">
        <v>105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42" s="29" customFormat="1" ht="25.5" x14ac:dyDescent="0.25">
      <c r="A47" s="54" t="s">
        <v>53</v>
      </c>
      <c r="B47" s="53" t="s">
        <v>75</v>
      </c>
      <c r="C47" s="53" t="s">
        <v>76</v>
      </c>
      <c r="D47" s="53" t="s">
        <v>74</v>
      </c>
      <c r="E47" s="50" t="s">
        <v>2555</v>
      </c>
      <c r="F47" s="50" t="s">
        <v>2556</v>
      </c>
      <c r="G47" s="50" t="s">
        <v>2541</v>
      </c>
      <c r="H47" s="53" t="s">
        <v>93</v>
      </c>
      <c r="I47" s="53" t="s">
        <v>81</v>
      </c>
      <c r="J47" s="70" t="s">
        <v>47</v>
      </c>
      <c r="K47" s="53" t="s">
        <v>48</v>
      </c>
      <c r="L47" s="53" t="s">
        <v>52</v>
      </c>
      <c r="M47" s="56" t="s">
        <v>77</v>
      </c>
      <c r="N47" s="57" t="s">
        <v>107</v>
      </c>
      <c r="O47" s="57" t="s">
        <v>108</v>
      </c>
      <c r="P47" s="57" t="s">
        <v>109</v>
      </c>
      <c r="Q47" s="50" t="s">
        <v>114</v>
      </c>
      <c r="R47" s="50" t="s">
        <v>115</v>
      </c>
      <c r="S47" s="50" t="s">
        <v>116</v>
      </c>
      <c r="T47" s="50" t="s">
        <v>119</v>
      </c>
      <c r="U47" s="50" t="s">
        <v>1385</v>
      </c>
      <c r="V47" s="50" t="s">
        <v>1945</v>
      </c>
      <c r="W47" s="50" t="s">
        <v>1972</v>
      </c>
      <c r="X47" s="50" t="s">
        <v>2063</v>
      </c>
      <c r="Y47" s="50" t="s">
        <v>2064</v>
      </c>
      <c r="Z47" s="50" t="s">
        <v>2554</v>
      </c>
      <c r="AA47" s="53" t="s">
        <v>54</v>
      </c>
    </row>
    <row r="48" spans="1:42" s="29" customFormat="1" x14ac:dyDescent="0.25">
      <c r="A48" s="55" t="s">
        <v>61</v>
      </c>
      <c r="B48" s="68">
        <v>6.5400000000000009</v>
      </c>
      <c r="C48" s="68">
        <v>8.33</v>
      </c>
      <c r="D48" s="68">
        <v>8.65</v>
      </c>
      <c r="E48" s="68"/>
      <c r="F48" s="68"/>
      <c r="G48" s="68"/>
      <c r="H48" s="68"/>
      <c r="I48" s="68"/>
      <c r="J48" s="68">
        <v>-20.53</v>
      </c>
      <c r="K48" s="68">
        <v>-13.970000000000002</v>
      </c>
      <c r="L48" s="68">
        <v>-20.32</v>
      </c>
      <c r="M48" s="68">
        <v>-1.5999999999999999</v>
      </c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>
        <v>-32.9</v>
      </c>
    </row>
    <row r="49" spans="1:27" s="29" customFormat="1" x14ac:dyDescent="0.25">
      <c r="A49" s="55" t="s">
        <v>88</v>
      </c>
      <c r="B49" s="68">
        <v>-1.0499999999999994</v>
      </c>
      <c r="C49" s="68">
        <v>7.7100000000000009</v>
      </c>
      <c r="D49" s="68">
        <v>-0.71999999999999886</v>
      </c>
      <c r="E49" s="68"/>
      <c r="F49" s="68"/>
      <c r="G49" s="68"/>
      <c r="H49" s="68">
        <v>-2.6199999999999997</v>
      </c>
      <c r="I49" s="68">
        <v>-27.07</v>
      </c>
      <c r="J49" s="68">
        <v>15.229999999999999</v>
      </c>
      <c r="K49" s="68">
        <v>16.489999999999981</v>
      </c>
      <c r="L49" s="68">
        <v>12.960000000000012</v>
      </c>
      <c r="M49" s="68">
        <v>8</v>
      </c>
      <c r="N49" s="68">
        <v>-8.0500000000000007</v>
      </c>
      <c r="O49" s="68">
        <v>-11.29</v>
      </c>
      <c r="P49" s="68">
        <v>-4.7899999999999991</v>
      </c>
      <c r="Q49" s="68">
        <v>-3.8600000000000008</v>
      </c>
      <c r="R49" s="68">
        <v>-11.559999999999997</v>
      </c>
      <c r="S49" s="68">
        <v>0.19000000000000039</v>
      </c>
      <c r="T49" s="68"/>
      <c r="U49" s="68"/>
      <c r="V49" s="68"/>
      <c r="W49" s="68"/>
      <c r="X49" s="68"/>
      <c r="Y49" s="68"/>
      <c r="Z49" s="68"/>
      <c r="AA49" s="68">
        <v>-10.430000000000003</v>
      </c>
    </row>
    <row r="50" spans="1:27" s="29" customFormat="1" x14ac:dyDescent="0.25">
      <c r="A50" s="55" t="s">
        <v>117</v>
      </c>
      <c r="B50" s="68">
        <v>-8.27</v>
      </c>
      <c r="C50" s="68">
        <v>-6.419999999999999</v>
      </c>
      <c r="D50" s="68">
        <v>-14.45</v>
      </c>
      <c r="E50" s="68"/>
      <c r="F50" s="68"/>
      <c r="G50" s="68"/>
      <c r="H50" s="68">
        <v>-18.560000000000002</v>
      </c>
      <c r="I50" s="68">
        <v>-11.870000000000006</v>
      </c>
      <c r="J50" s="68">
        <v>-3.0000000000000004</v>
      </c>
      <c r="K50" s="68">
        <v>-12.34</v>
      </c>
      <c r="L50" s="68">
        <v>1.6400000000000046</v>
      </c>
      <c r="M50" s="68">
        <v>9.7500000000000018</v>
      </c>
      <c r="N50" s="68">
        <v>-5.1599999999999993</v>
      </c>
      <c r="O50" s="68">
        <v>13.659999999999997</v>
      </c>
      <c r="P50" s="68">
        <v>0.51000000000000068</v>
      </c>
      <c r="Q50" s="68">
        <v>-1.0099999999999985</v>
      </c>
      <c r="R50" s="68">
        <v>-4.9200000000000008</v>
      </c>
      <c r="S50" s="68">
        <v>-9.6699999999999946</v>
      </c>
      <c r="T50" s="68">
        <v>-2.9300000000000024</v>
      </c>
      <c r="U50" s="68">
        <v>-1.4799999999999991</v>
      </c>
      <c r="V50" s="68"/>
      <c r="W50" s="68"/>
      <c r="X50" s="68"/>
      <c r="Y50" s="68"/>
      <c r="Z50" s="68"/>
      <c r="AA50" s="68">
        <v>-74.520000000000024</v>
      </c>
    </row>
    <row r="51" spans="1:27" x14ac:dyDescent="0.25">
      <c r="A51" s="55" t="s">
        <v>1824</v>
      </c>
      <c r="B51" s="68">
        <v>15.209999999999999</v>
      </c>
      <c r="C51" s="68">
        <v>10.11</v>
      </c>
      <c r="D51" s="68">
        <v>8.52</v>
      </c>
      <c r="E51" s="68"/>
      <c r="F51" s="68"/>
      <c r="G51" s="68"/>
      <c r="H51" s="68">
        <v>7.92</v>
      </c>
      <c r="I51" s="68">
        <v>3.73</v>
      </c>
      <c r="J51" s="68">
        <v>7.73</v>
      </c>
      <c r="K51" s="68">
        <v>4.3299999999999992</v>
      </c>
      <c r="L51" s="68">
        <v>6.7999999999999989</v>
      </c>
      <c r="M51" s="68">
        <v>7.32</v>
      </c>
      <c r="N51" s="68">
        <v>11.19</v>
      </c>
      <c r="O51" s="68">
        <v>1.3599999999999994</v>
      </c>
      <c r="P51" s="68">
        <v>3.9999999999999991</v>
      </c>
      <c r="Q51" s="68">
        <v>6.4399999999999995</v>
      </c>
      <c r="R51" s="68">
        <v>8.82</v>
      </c>
      <c r="S51" s="68">
        <v>3.88</v>
      </c>
      <c r="T51" s="68">
        <v>8.120000000000001</v>
      </c>
      <c r="U51" s="68">
        <v>-3.0600000000000009</v>
      </c>
      <c r="V51" s="68">
        <v>-1.3700000000000006</v>
      </c>
      <c r="W51" s="68">
        <v>5.08</v>
      </c>
      <c r="X51" s="68"/>
      <c r="Y51" s="68"/>
      <c r="Z51" s="68"/>
      <c r="AA51" s="68">
        <v>116.12999999999998</v>
      </c>
    </row>
    <row r="52" spans="1:27" x14ac:dyDescent="0.25">
      <c r="A52" s="55" t="s">
        <v>2085</v>
      </c>
      <c r="B52" s="68">
        <v>-1.1399999999999997</v>
      </c>
      <c r="C52" s="68">
        <v>-0.96</v>
      </c>
      <c r="D52" s="68">
        <v>-8.27</v>
      </c>
      <c r="E52" s="68">
        <v>3.1799999999999997</v>
      </c>
      <c r="F52" s="68">
        <v>3.2100000000000004</v>
      </c>
      <c r="G52" s="68">
        <v>7.49</v>
      </c>
      <c r="H52" s="68">
        <v>5.9099999999999984</v>
      </c>
      <c r="I52" s="68"/>
      <c r="J52" s="68">
        <v>-16.21</v>
      </c>
      <c r="K52" s="68">
        <v>-10.189999999999996</v>
      </c>
      <c r="L52" s="68">
        <v>-8.8399999999999945</v>
      </c>
      <c r="M52" s="68">
        <v>-11.749999999999998</v>
      </c>
      <c r="N52" s="68">
        <v>14.770000000000001</v>
      </c>
      <c r="O52" s="68">
        <v>-8.43</v>
      </c>
      <c r="P52" s="68">
        <v>-4.9399999999999995</v>
      </c>
      <c r="Q52" s="68">
        <v>-19.539999999999996</v>
      </c>
      <c r="R52" s="68"/>
      <c r="S52" s="68">
        <v>-16.810000000000006</v>
      </c>
      <c r="T52" s="68">
        <v>-4.6200000000000054</v>
      </c>
      <c r="U52" s="68">
        <v>-9.1699999999999964</v>
      </c>
      <c r="V52" s="68">
        <v>-11.080000000000002</v>
      </c>
      <c r="W52" s="68">
        <v>-8.2100000000000026</v>
      </c>
      <c r="X52" s="68">
        <v>-8.9000000000000039</v>
      </c>
      <c r="Y52" s="68">
        <v>-6.45</v>
      </c>
      <c r="Z52" s="68">
        <v>13.169999999999998</v>
      </c>
      <c r="AA52" s="68">
        <v>-107.78</v>
      </c>
    </row>
    <row r="53" spans="1:27" x14ac:dyDescent="0.25">
      <c r="A53" s="55" t="s">
        <v>54</v>
      </c>
      <c r="B53" s="68">
        <v>11.290000000000003</v>
      </c>
      <c r="C53" s="68">
        <v>18.77</v>
      </c>
      <c r="D53" s="68">
        <v>-6.2699999999999978</v>
      </c>
      <c r="E53" s="68">
        <v>3.1799999999999997</v>
      </c>
      <c r="F53" s="68">
        <v>3.2100000000000004</v>
      </c>
      <c r="G53" s="68">
        <v>7.49</v>
      </c>
      <c r="H53" s="68">
        <v>-7.350000000000005</v>
      </c>
      <c r="I53" s="68">
        <v>-35.210000000000008</v>
      </c>
      <c r="J53" s="68">
        <v>-16.78</v>
      </c>
      <c r="K53" s="68">
        <v>-15.680000000000017</v>
      </c>
      <c r="L53" s="68">
        <v>-7.7599999999999802</v>
      </c>
      <c r="M53" s="68">
        <v>11.720000000000004</v>
      </c>
      <c r="N53" s="68">
        <v>12.75</v>
      </c>
      <c r="O53" s="68">
        <v>-4.7000000000000028</v>
      </c>
      <c r="P53" s="68">
        <v>-5.2199999999999989</v>
      </c>
      <c r="Q53" s="68">
        <v>-17.969999999999995</v>
      </c>
      <c r="R53" s="68">
        <v>-7.6599999999999966</v>
      </c>
      <c r="S53" s="68">
        <v>-22.41</v>
      </c>
      <c r="T53" s="68">
        <v>0.56999999999999318</v>
      </c>
      <c r="U53" s="68">
        <v>-13.709999999999997</v>
      </c>
      <c r="V53" s="68">
        <v>-12.450000000000003</v>
      </c>
      <c r="W53" s="68">
        <v>-3.1300000000000026</v>
      </c>
      <c r="X53" s="68">
        <v>-8.9000000000000039</v>
      </c>
      <c r="Y53" s="68">
        <v>-6.45</v>
      </c>
      <c r="Z53" s="68">
        <v>13.169999999999998</v>
      </c>
      <c r="AA53" s="68">
        <v>-109.50000000000004</v>
      </c>
    </row>
    <row r="54" spans="1:27" x14ac:dyDescent="0.25"/>
    <row r="55" spans="1:27" x14ac:dyDescent="0.25"/>
    <row r="56" spans="1:27" x14ac:dyDescent="0.25"/>
    <row r="57" spans="1:27" x14ac:dyDescent="0.25"/>
    <row r="58" spans="1:27" x14ac:dyDescent="0.25"/>
    <row r="59" spans="1:27" x14ac:dyDescent="0.25"/>
    <row r="60" spans="1:27" x14ac:dyDescent="0.25"/>
    <row r="61" spans="1:27" x14ac:dyDescent="0.25"/>
    <row r="62" spans="1:27" x14ac:dyDescent="0.25"/>
    <row r="63" spans="1:27" x14ac:dyDescent="0.25"/>
    <row r="64" spans="1:2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AA49">
    <cfRule type="cellIs" dxfId="24" priority="24" operator="lessThan">
      <formula>0</formula>
    </cfRule>
    <cfRule type="cellIs" dxfId="23" priority="25" operator="greaterThan">
      <formula>0</formula>
    </cfRule>
  </conditionalFormatting>
  <conditionalFormatting pivot="1" sqref="B9:B33">
    <cfRule type="cellIs" dxfId="22" priority="22" operator="lessThan">
      <formula>0</formula>
    </cfRule>
    <cfRule type="cellIs" dxfId="21" priority="23" operator="greaterThan">
      <formula>0</formula>
    </cfRule>
  </conditionalFormatting>
  <conditionalFormatting pivot="1" sqref="Q13:AO35">
    <cfRule type="cellIs" dxfId="20" priority="21" operator="greaterThan">
      <formula>0</formula>
    </cfRule>
  </conditionalFormatting>
  <conditionalFormatting pivot="1" sqref="Q13:AO35">
    <cfRule type="cellIs" dxfId="19" priority="20" operator="lessThan">
      <formula>0</formula>
    </cfRule>
  </conditionalFormatting>
  <conditionalFormatting pivot="1" sqref="Y13:Y35">
    <cfRule type="cellIs" dxfId="18" priority="19" operator="greaterThan">
      <formula>0</formula>
    </cfRule>
  </conditionalFormatting>
  <conditionalFormatting pivot="1" sqref="Y13:Y35">
    <cfRule type="cellIs" dxfId="17" priority="18" operator="lessThan">
      <formula>0</formula>
    </cfRule>
  </conditionalFormatting>
  <conditionalFormatting pivot="1" sqref="B50:AA50">
    <cfRule type="cellIs" dxfId="16" priority="16" operator="lessThan">
      <formula>0</formula>
    </cfRule>
    <cfRule type="cellIs" dxfId="15" priority="17" operator="greaterThan">
      <formula>0</formula>
    </cfRule>
  </conditionalFormatting>
  <conditionalFormatting pivot="1" sqref="H9:H33">
    <cfRule type="cellIs" dxfId="14" priority="14" operator="lessThan">
      <formula>0</formula>
    </cfRule>
    <cfRule type="cellIs" dxfId="13" priority="15" operator="greaterThan">
      <formula>0</formula>
    </cfRule>
  </conditionalFormatting>
  <conditionalFormatting pivot="1" sqref="H19:H28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pivot="1" sqref="B51:AA51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pivot="1" sqref="B52:AA52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pivot="1" sqref="N13:N17">
    <cfRule type="cellIs" dxfId="6" priority="6" operator="lessThan">
      <formula>0</formula>
    </cfRule>
    <cfRule type="cellIs" dxfId="5" priority="7" operator="greaterThan">
      <formula>0</formula>
    </cfRule>
  </conditionalFormatting>
  <conditionalFormatting pivot="1" sqref="N13:N1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Q39:AO39">
    <cfRule type="cellIs" dxfId="2" priority="3" operator="greaterThanOrEqual">
      <formula>0.75</formula>
    </cfRule>
  </conditionalFormatting>
  <conditionalFormatting sqref="E9:E33 K9:K33">
    <cfRule type="cellIs" dxfId="1" priority="2" operator="greaterThanOrEqual">
      <formula>0.75</formula>
    </cfRule>
    <cfRule type="cellIs" dxfId="0" priority="1" operator="greaterThanOrEqual">
      <formula>0.7</formula>
    </cfRule>
  </conditionalFormatting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250"/>
  <sheetViews>
    <sheetView showGridLines="0" topLeftCell="A190" workbookViewId="0">
      <selection activeCell="A204" sqref="A204:XFD1048576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1.5049999999999999</v>
      </c>
      <c r="E5" s="21" t="s">
        <v>1979</v>
      </c>
      <c r="F5" s="21" t="s">
        <v>105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0.68131868131868134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1980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1981</v>
      </c>
    </row>
    <row r="19" spans="2:18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45917.993252314816</v>
      </c>
      <c r="C22" s="67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I22" s="1" t="s">
        <v>61</v>
      </c>
      <c r="J22" s="67">
        <v>-1.5999999999999999</v>
      </c>
      <c r="K22" s="25">
        <f>$M$1+J22</f>
        <v>30.65</v>
      </c>
      <c r="L22" s="24" t="str">
        <f>IF(OR(J22="",I22="Grand Total"),"",IF(J22&lt;0,"L","W"))</f>
        <v>L</v>
      </c>
      <c r="M22">
        <v>1</v>
      </c>
      <c r="Q22" s="1" t="s">
        <v>73</v>
      </c>
      <c r="R22" s="67">
        <v>-1.5999999999999999</v>
      </c>
    </row>
    <row r="23" spans="2:18" x14ac:dyDescent="0.25">
      <c r="B23" s="22">
        <v>45917.997650462959</v>
      </c>
      <c r="C23" s="67">
        <v>-3.11</v>
      </c>
      <c r="D23" s="25">
        <f t="shared" ref="D23:D63" si="0">IF(OR(B23="Grand Total",B23=""),"",D22+C23)</f>
        <v>30.65</v>
      </c>
      <c r="E23" s="24" t="str">
        <f t="shared" ref="E23:E63" si="1">IF(OR(C23="",B23="Grand Total"),"",IF(C23&lt;0,"L","W"))</f>
        <v>L</v>
      </c>
      <c r="F23">
        <f>IF(E23="","",IF(E23=E22,F22+1,1))</f>
        <v>1</v>
      </c>
      <c r="I23" s="1" t="s">
        <v>88</v>
      </c>
      <c r="J23" s="67">
        <v>8</v>
      </c>
      <c r="K23" s="25">
        <f t="shared" ref="K23:K62" si="2">IF(OR(I23="Grand Total",I23=""),"",K22+J23)</f>
        <v>38.65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87</v>
      </c>
      <c r="R23" s="67">
        <v>8</v>
      </c>
    </row>
    <row r="24" spans="2:18" x14ac:dyDescent="0.25">
      <c r="B24" s="22">
        <v>45918.004710648151</v>
      </c>
      <c r="C24" s="67">
        <v>1.52</v>
      </c>
      <c r="D24" s="25">
        <f t="shared" si="0"/>
        <v>32.17</v>
      </c>
      <c r="E24" s="24" t="str">
        <f t="shared" si="1"/>
        <v>W</v>
      </c>
      <c r="F24">
        <f t="shared" ref="F24:F63" si="4">IF(E24="","",IF(E24=E23,F23+1,1))</f>
        <v>1</v>
      </c>
      <c r="I24" s="1" t="s">
        <v>117</v>
      </c>
      <c r="J24" s="67">
        <v>9.7500000000000071</v>
      </c>
      <c r="K24" s="25">
        <f t="shared" si="2"/>
        <v>48.400000000000006</v>
      </c>
      <c r="L24" s="24" t="str">
        <f t="shared" si="3"/>
        <v>W</v>
      </c>
      <c r="M24">
        <f t="shared" ref="M24:M62" si="5">IF(L24="","",IF(L24=L23,M23+1,1))</f>
        <v>2</v>
      </c>
      <c r="Q24" s="1" t="s">
        <v>118</v>
      </c>
      <c r="R24" s="67">
        <v>9.7500000000000071</v>
      </c>
    </row>
    <row r="25" spans="2:18" x14ac:dyDescent="0.25">
      <c r="B25" s="22">
        <v>45918.018368055556</v>
      </c>
      <c r="C25" s="67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I25" s="1" t="s">
        <v>1824</v>
      </c>
      <c r="J25" s="67">
        <v>7.3200000000000021</v>
      </c>
      <c r="K25" s="25">
        <f t="shared" si="2"/>
        <v>55.720000000000006</v>
      </c>
      <c r="L25" s="24" t="str">
        <f t="shared" si="3"/>
        <v>W</v>
      </c>
      <c r="M25">
        <f t="shared" si="5"/>
        <v>3</v>
      </c>
      <c r="Q25" s="1" t="s">
        <v>1978</v>
      </c>
      <c r="R25" s="67">
        <v>7.3200000000000021</v>
      </c>
    </row>
    <row r="26" spans="2:18" x14ac:dyDescent="0.25">
      <c r="B26" s="22">
        <v>45918.040601851855</v>
      </c>
      <c r="C26" s="67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I26" s="1" t="s">
        <v>2085</v>
      </c>
      <c r="J26" s="67">
        <v>-11.75</v>
      </c>
      <c r="K26" s="25">
        <f t="shared" si="2"/>
        <v>43.970000000000006</v>
      </c>
      <c r="L26" s="24" t="str">
        <f t="shared" si="3"/>
        <v>L</v>
      </c>
      <c r="M26">
        <f t="shared" si="5"/>
        <v>1</v>
      </c>
      <c r="Q26" s="1" t="s">
        <v>2086</v>
      </c>
      <c r="R26" s="67">
        <v>-11.75</v>
      </c>
    </row>
    <row r="27" spans="2:18" x14ac:dyDescent="0.25">
      <c r="B27" s="22">
        <v>45918.045914351853</v>
      </c>
      <c r="C27" s="67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I27" s="1" t="s">
        <v>54</v>
      </c>
      <c r="J27" s="67">
        <v>11.720000000000006</v>
      </c>
      <c r="K27" s="25" t="str">
        <f t="shared" si="2"/>
        <v/>
      </c>
      <c r="L27" s="24" t="str">
        <f t="shared" si="3"/>
        <v/>
      </c>
      <c r="M27" t="str">
        <f t="shared" si="5"/>
        <v/>
      </c>
      <c r="Q27" s="1" t="s">
        <v>54</v>
      </c>
      <c r="R27" s="67">
        <v>11.720000000000006</v>
      </c>
    </row>
    <row r="28" spans="2:18" x14ac:dyDescent="0.25">
      <c r="B28" s="22">
        <v>45918.058067129627</v>
      </c>
      <c r="C28" s="67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45918.068715277775</v>
      </c>
      <c r="C29" s="67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45918.077627314815</v>
      </c>
      <c r="C30" s="67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45918.081562500003</v>
      </c>
      <c r="C31" s="67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45918.091747685183</v>
      </c>
      <c r="C32" s="67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45918.100659722222</v>
      </c>
      <c r="C33" s="67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45918.101006944446</v>
      </c>
      <c r="C34" s="67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45918.103784722225</v>
      </c>
      <c r="C35" s="67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45918.104363425926</v>
      </c>
      <c r="C36" s="67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45918.112002314818</v>
      </c>
      <c r="C37" s="67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45918.116620370369</v>
      </c>
      <c r="C38" s="67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45918.116967592592</v>
      </c>
      <c r="C39" s="67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7">
        <v>-0.26000000000000068</v>
      </c>
    </row>
    <row r="40" spans="2:18" x14ac:dyDescent="0.25">
      <c r="B40" s="22">
        <v>45918.122303240743</v>
      </c>
      <c r="C40" s="67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7">
        <v>13.82</v>
      </c>
    </row>
    <row r="41" spans="2:18" x14ac:dyDescent="0.25">
      <c r="B41" s="22">
        <v>45918.124027777776</v>
      </c>
      <c r="C41" s="67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7">
        <v>8.6900000000000013</v>
      </c>
    </row>
    <row r="42" spans="2:18" x14ac:dyDescent="0.25">
      <c r="B42" s="22">
        <v>45918.124374999999</v>
      </c>
      <c r="C42" s="67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7">
        <v>-10.959999999999999</v>
      </c>
    </row>
    <row r="43" spans="2:18" x14ac:dyDescent="0.25">
      <c r="B43" s="22">
        <v>45918.126458333332</v>
      </c>
      <c r="C43" s="67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 s="67">
        <v>6.3800000000000008</v>
      </c>
    </row>
    <row r="44" spans="2:18" x14ac:dyDescent="0.25">
      <c r="B44" s="22">
        <v>45918.147916666669</v>
      </c>
      <c r="C44" s="67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 s="67">
        <v>-1.6899999999999997</v>
      </c>
    </row>
    <row r="45" spans="2:18" x14ac:dyDescent="0.25">
      <c r="B45" s="22">
        <v>45918.162037037036</v>
      </c>
      <c r="C45" s="67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 s="67">
        <v>-7.46</v>
      </c>
    </row>
    <row r="46" spans="2:18" x14ac:dyDescent="0.25">
      <c r="B46" s="22">
        <v>45918.179386574076</v>
      </c>
      <c r="C46" s="67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 s="67">
        <v>3.59</v>
      </c>
    </row>
    <row r="47" spans="2:18" x14ac:dyDescent="0.25">
      <c r="B47" s="22">
        <v>45918.183553240742</v>
      </c>
      <c r="C47" s="67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 s="67">
        <v>-10.28</v>
      </c>
    </row>
    <row r="48" spans="2:18" x14ac:dyDescent="0.25">
      <c r="B48" s="22">
        <v>45918.26295138889</v>
      </c>
      <c r="C48" s="67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 s="67">
        <v>0.99999999999999978</v>
      </c>
    </row>
    <row r="49" spans="2:18" x14ac:dyDescent="0.25">
      <c r="B49" s="22">
        <v>45918.269548611112</v>
      </c>
      <c r="C49" s="67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 s="67">
        <v>10.18</v>
      </c>
    </row>
    <row r="50" spans="2:18" x14ac:dyDescent="0.25">
      <c r="B50" s="22">
        <v>45918.296631944446</v>
      </c>
      <c r="C50" s="67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 s="67">
        <v>3.0500000000000003</v>
      </c>
    </row>
    <row r="51" spans="2:18" x14ac:dyDescent="0.25">
      <c r="B51" s="22">
        <v>45918.304618055554</v>
      </c>
      <c r="C51" s="67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 s="67">
        <v>6.1700000000000017</v>
      </c>
    </row>
    <row r="52" spans="2:18" x14ac:dyDescent="0.25">
      <c r="B52" s="22">
        <v>45918.31144675926</v>
      </c>
      <c r="C52" s="67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 s="67">
        <v>1.5699999999999998</v>
      </c>
    </row>
    <row r="53" spans="2:18" x14ac:dyDescent="0.25">
      <c r="B53" s="22">
        <v>45918.337372685186</v>
      </c>
      <c r="C53" s="67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 s="67">
        <v>2.58</v>
      </c>
    </row>
    <row r="54" spans="2:18" x14ac:dyDescent="0.25">
      <c r="B54" s="22">
        <v>45918.342118055552</v>
      </c>
      <c r="C54" s="67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 s="67">
        <v>8.1499999999999986</v>
      </c>
    </row>
    <row r="55" spans="2:18" x14ac:dyDescent="0.25">
      <c r="B55" s="22">
        <v>45918.349756944444</v>
      </c>
      <c r="C55" s="67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 s="67">
        <v>-6.2799999999999994</v>
      </c>
    </row>
    <row r="56" spans="2:18" x14ac:dyDescent="0.25">
      <c r="B56" s="22">
        <v>45918.352881944447</v>
      </c>
      <c r="C56" s="67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 s="67">
        <v>-7.58</v>
      </c>
    </row>
    <row r="57" spans="2:18" x14ac:dyDescent="0.25">
      <c r="B57" s="22">
        <v>45918.363993055558</v>
      </c>
      <c r="C57" s="67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 s="67">
        <v>-1.0499999999999998</v>
      </c>
    </row>
    <row r="58" spans="2:18" x14ac:dyDescent="0.25">
      <c r="B58" s="22">
        <v>45918.376493055555</v>
      </c>
      <c r="C58" s="67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7">
        <v>-7.55</v>
      </c>
    </row>
    <row r="59" spans="2:18" x14ac:dyDescent="0.25">
      <c r="B59" s="22">
        <v>45918.383553240739</v>
      </c>
      <c r="C59" s="67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7">
        <v>3.5000000000000009</v>
      </c>
    </row>
    <row r="60" spans="2:18" x14ac:dyDescent="0.25">
      <c r="B60" s="22">
        <v>45918.392465277779</v>
      </c>
      <c r="C60" s="67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7">
        <v>3.6899999999999995</v>
      </c>
    </row>
    <row r="61" spans="2:18" x14ac:dyDescent="0.25">
      <c r="B61" s="22">
        <v>45918.395127314812</v>
      </c>
      <c r="C61" s="67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7">
        <v>-7.5399999999999991</v>
      </c>
    </row>
    <row r="62" spans="2:18" x14ac:dyDescent="0.25">
      <c r="B62" s="22">
        <v>45918.398252314815</v>
      </c>
      <c r="C62" s="67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7">
        <v>11.719999999999999</v>
      </c>
    </row>
    <row r="63" spans="2:18" x14ac:dyDescent="0.25">
      <c r="B63" s="22">
        <v>45918.401724537034</v>
      </c>
      <c r="C63" s="67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</row>
    <row r="64" spans="2:18" x14ac:dyDescent="0.25">
      <c r="B64" s="22">
        <v>45918.419548611113</v>
      </c>
      <c r="C64" s="67">
        <v>1.54</v>
      </c>
      <c r="D64" s="25">
        <f t="shared" ref="D64:D127" si="6">IF(OR(B64="Grand Total",B64=""),"",D63+C64)</f>
        <v>40.38000000000001</v>
      </c>
      <c r="E64" s="24" t="str">
        <f t="shared" ref="E64:E127" si="7">IF(OR(C64="",B64="Grand Total"),"",IF(C64&lt;0,"L","W"))</f>
        <v>W</v>
      </c>
      <c r="F64">
        <f t="shared" ref="F64:F127" si="8">IF(E64="","",IF(E64=E63,F63+1,1))</f>
        <v>1</v>
      </c>
    </row>
    <row r="65" spans="2:6" x14ac:dyDescent="0.25">
      <c r="B65" s="22">
        <v>45918.428217592591</v>
      </c>
      <c r="C65" s="67">
        <v>1.53</v>
      </c>
      <c r="D65" s="25">
        <f t="shared" si="6"/>
        <v>41.910000000000011</v>
      </c>
      <c r="E65" s="24" t="str">
        <f t="shared" si="7"/>
        <v>W</v>
      </c>
      <c r="F65">
        <f t="shared" si="8"/>
        <v>2</v>
      </c>
    </row>
    <row r="66" spans="2:6" x14ac:dyDescent="0.25">
      <c r="B66" s="22">
        <v>45918.436319444445</v>
      </c>
      <c r="C66" s="67">
        <v>1.51</v>
      </c>
      <c r="D66" s="25">
        <f t="shared" si="6"/>
        <v>43.420000000000009</v>
      </c>
      <c r="E66" s="24" t="str">
        <f t="shared" si="7"/>
        <v>W</v>
      </c>
      <c r="F66">
        <f t="shared" si="8"/>
        <v>3</v>
      </c>
    </row>
    <row r="67" spans="2:6" x14ac:dyDescent="0.25">
      <c r="B67" s="22">
        <v>45918.452870370369</v>
      </c>
      <c r="C67" s="67">
        <v>1.59</v>
      </c>
      <c r="D67" s="25">
        <f t="shared" si="6"/>
        <v>45.010000000000012</v>
      </c>
      <c r="E67" s="24" t="str">
        <f t="shared" si="7"/>
        <v>W</v>
      </c>
      <c r="F67">
        <f t="shared" si="8"/>
        <v>4</v>
      </c>
    </row>
    <row r="68" spans="2:6" x14ac:dyDescent="0.25">
      <c r="B68" s="22">
        <v>45918.457962962966</v>
      </c>
      <c r="C68" s="67">
        <v>-3</v>
      </c>
      <c r="D68" s="25">
        <f t="shared" si="6"/>
        <v>42.010000000000012</v>
      </c>
      <c r="E68" s="24" t="str">
        <f t="shared" si="7"/>
        <v>L</v>
      </c>
      <c r="F68">
        <f t="shared" si="8"/>
        <v>1</v>
      </c>
    </row>
    <row r="69" spans="2:6" x14ac:dyDescent="0.25">
      <c r="B69" s="22">
        <v>45918.465138888889</v>
      </c>
      <c r="C69" s="67">
        <v>0.17</v>
      </c>
      <c r="D69" s="25">
        <f t="shared" si="6"/>
        <v>42.180000000000014</v>
      </c>
      <c r="E69" s="24" t="str">
        <f t="shared" si="7"/>
        <v>W</v>
      </c>
      <c r="F69">
        <f t="shared" si="8"/>
        <v>1</v>
      </c>
    </row>
    <row r="70" spans="2:6" x14ac:dyDescent="0.25">
      <c r="B70" s="22">
        <v>45918.476030092592</v>
      </c>
      <c r="C70" s="67">
        <v>0.61</v>
      </c>
      <c r="D70" s="25">
        <f t="shared" si="6"/>
        <v>42.790000000000013</v>
      </c>
      <c r="E70" s="24" t="str">
        <f t="shared" si="7"/>
        <v>W</v>
      </c>
      <c r="F70">
        <f t="shared" si="8"/>
        <v>2</v>
      </c>
    </row>
    <row r="71" spans="2:6" x14ac:dyDescent="0.25">
      <c r="B71" s="22">
        <v>45918.490254629629</v>
      </c>
      <c r="C71" s="67">
        <v>1.5</v>
      </c>
      <c r="D71" s="25">
        <f t="shared" si="6"/>
        <v>44.290000000000013</v>
      </c>
      <c r="E71" s="24" t="str">
        <f t="shared" si="7"/>
        <v>W</v>
      </c>
      <c r="F71">
        <f t="shared" si="8"/>
        <v>3</v>
      </c>
    </row>
    <row r="72" spans="2:6" x14ac:dyDescent="0.25">
      <c r="B72" s="22">
        <v>45918.496157407404</v>
      </c>
      <c r="C72" s="67">
        <v>1.56</v>
      </c>
      <c r="D72" s="25">
        <f t="shared" si="6"/>
        <v>45.850000000000016</v>
      </c>
      <c r="E72" s="24" t="str">
        <f t="shared" si="7"/>
        <v>W</v>
      </c>
      <c r="F72">
        <f t="shared" si="8"/>
        <v>4</v>
      </c>
    </row>
    <row r="73" spans="2:6" x14ac:dyDescent="0.25">
      <c r="B73" s="22">
        <v>45918.504502314812</v>
      </c>
      <c r="C73" s="67">
        <v>1.51</v>
      </c>
      <c r="D73" s="25">
        <f t="shared" si="6"/>
        <v>47.360000000000014</v>
      </c>
      <c r="E73" s="24" t="str">
        <f t="shared" si="7"/>
        <v>W</v>
      </c>
      <c r="F73">
        <f t="shared" si="8"/>
        <v>5</v>
      </c>
    </row>
    <row r="74" spans="2:6" x14ac:dyDescent="0.25">
      <c r="B74" s="22">
        <v>45918.526944444442</v>
      </c>
      <c r="C74" s="67">
        <v>1.56</v>
      </c>
      <c r="D74" s="25">
        <f t="shared" si="6"/>
        <v>48.920000000000016</v>
      </c>
      <c r="E74" s="24" t="str">
        <f t="shared" si="7"/>
        <v>W</v>
      </c>
      <c r="F74">
        <f t="shared" si="8"/>
        <v>6</v>
      </c>
    </row>
    <row r="75" spans="2:6" x14ac:dyDescent="0.25">
      <c r="B75" s="22">
        <v>45918.543842592589</v>
      </c>
      <c r="C75" s="67">
        <v>1.65</v>
      </c>
      <c r="D75" s="25">
        <f t="shared" si="6"/>
        <v>50.570000000000014</v>
      </c>
      <c r="E75" s="24" t="str">
        <f t="shared" si="7"/>
        <v>W</v>
      </c>
      <c r="F75">
        <f t="shared" si="8"/>
        <v>7</v>
      </c>
    </row>
    <row r="76" spans="2:6" x14ac:dyDescent="0.25">
      <c r="B76" s="22">
        <v>45918.551018518519</v>
      </c>
      <c r="C76" s="67">
        <v>-3.03</v>
      </c>
      <c r="D76" s="25">
        <f t="shared" si="6"/>
        <v>47.540000000000013</v>
      </c>
      <c r="E76" s="24" t="str">
        <f t="shared" si="7"/>
        <v>L</v>
      </c>
      <c r="F76">
        <f t="shared" si="8"/>
        <v>1</v>
      </c>
    </row>
    <row r="77" spans="2:6" x14ac:dyDescent="0.25">
      <c r="B77" s="22">
        <v>45918.561898148146</v>
      </c>
      <c r="C77" s="67">
        <v>-2.99</v>
      </c>
      <c r="D77" s="25">
        <f t="shared" si="6"/>
        <v>44.550000000000011</v>
      </c>
      <c r="E77" s="24" t="str">
        <f t="shared" si="7"/>
        <v>L</v>
      </c>
      <c r="F77">
        <f t="shared" si="8"/>
        <v>2</v>
      </c>
    </row>
    <row r="78" spans="2:6" x14ac:dyDescent="0.25">
      <c r="B78" s="22">
        <v>45918.572314814817</v>
      </c>
      <c r="C78" s="67">
        <v>0.31</v>
      </c>
      <c r="D78" s="25">
        <f t="shared" si="6"/>
        <v>44.860000000000014</v>
      </c>
      <c r="E78" s="24" t="str">
        <f t="shared" si="7"/>
        <v>W</v>
      </c>
      <c r="F78">
        <f t="shared" si="8"/>
        <v>1</v>
      </c>
    </row>
    <row r="79" spans="2:6" x14ac:dyDescent="0.25">
      <c r="B79" s="22">
        <v>45918.577638888892</v>
      </c>
      <c r="C79" s="67">
        <v>1.99</v>
      </c>
      <c r="D79" s="25">
        <f t="shared" si="6"/>
        <v>46.850000000000016</v>
      </c>
      <c r="E79" s="24" t="str">
        <f t="shared" si="7"/>
        <v>W</v>
      </c>
      <c r="F79">
        <f t="shared" si="8"/>
        <v>2</v>
      </c>
    </row>
    <row r="80" spans="2:6" x14ac:dyDescent="0.25">
      <c r="B80" s="22">
        <v>45918.580648148149</v>
      </c>
      <c r="C80" s="67">
        <v>1.52</v>
      </c>
      <c r="D80" s="25">
        <f t="shared" si="6"/>
        <v>48.370000000000019</v>
      </c>
      <c r="E80" s="24" t="str">
        <f t="shared" si="7"/>
        <v>W</v>
      </c>
      <c r="F80">
        <f t="shared" si="8"/>
        <v>3</v>
      </c>
    </row>
    <row r="81" spans="2:6" x14ac:dyDescent="0.25">
      <c r="B81" s="22">
        <v>45918.594548611109</v>
      </c>
      <c r="C81" s="67">
        <v>1.63</v>
      </c>
      <c r="D81" s="25">
        <f t="shared" si="6"/>
        <v>50.000000000000021</v>
      </c>
      <c r="E81" s="24" t="str">
        <f t="shared" si="7"/>
        <v>W</v>
      </c>
      <c r="F81">
        <f t="shared" si="8"/>
        <v>4</v>
      </c>
    </row>
    <row r="82" spans="2:6" x14ac:dyDescent="0.25">
      <c r="B82" s="22">
        <v>45918.596273148149</v>
      </c>
      <c r="C82" s="67">
        <v>1.52</v>
      </c>
      <c r="D82" s="25">
        <f t="shared" si="6"/>
        <v>51.520000000000024</v>
      </c>
      <c r="E82" s="24" t="str">
        <f t="shared" si="7"/>
        <v>W</v>
      </c>
      <c r="F82">
        <f t="shared" si="8"/>
        <v>5</v>
      </c>
    </row>
    <row r="83" spans="2:6" x14ac:dyDescent="0.25">
      <c r="B83" s="22">
        <v>45918.597083333334</v>
      </c>
      <c r="C83" s="67">
        <v>1.73</v>
      </c>
      <c r="D83" s="25">
        <f t="shared" si="6"/>
        <v>53.250000000000021</v>
      </c>
      <c r="E83" s="24" t="str">
        <f t="shared" si="7"/>
        <v>W</v>
      </c>
      <c r="F83">
        <f t="shared" si="8"/>
        <v>6</v>
      </c>
    </row>
    <row r="84" spans="2:6" x14ac:dyDescent="0.25">
      <c r="B84" s="22">
        <v>45918.599756944444</v>
      </c>
      <c r="C84" s="67">
        <v>1.19</v>
      </c>
      <c r="D84" s="25">
        <f t="shared" si="6"/>
        <v>54.440000000000019</v>
      </c>
      <c r="E84" s="24" t="str">
        <f t="shared" si="7"/>
        <v>W</v>
      </c>
      <c r="F84">
        <f t="shared" si="8"/>
        <v>7</v>
      </c>
    </row>
    <row r="85" spans="2:6" x14ac:dyDescent="0.25">
      <c r="B85" s="22">
        <v>45918.601018518515</v>
      </c>
      <c r="C85" s="67">
        <v>-3.04</v>
      </c>
      <c r="D85" s="25">
        <f t="shared" si="6"/>
        <v>51.40000000000002</v>
      </c>
      <c r="E85" s="24" t="str">
        <f t="shared" si="7"/>
        <v>L</v>
      </c>
      <c r="F85">
        <f t="shared" si="8"/>
        <v>1</v>
      </c>
    </row>
    <row r="86" spans="2:6" x14ac:dyDescent="0.25">
      <c r="B86" s="22">
        <v>45918.613287037035</v>
      </c>
      <c r="C86" s="67">
        <v>-3.05</v>
      </c>
      <c r="D86" s="25">
        <f t="shared" si="6"/>
        <v>48.350000000000023</v>
      </c>
      <c r="E86" s="24" t="str">
        <f t="shared" si="7"/>
        <v>L</v>
      </c>
      <c r="F86">
        <f t="shared" si="8"/>
        <v>2</v>
      </c>
    </row>
    <row r="87" spans="2:6" x14ac:dyDescent="0.25">
      <c r="B87" s="22">
        <v>45918.641064814816</v>
      </c>
      <c r="C87" s="67">
        <v>1.19</v>
      </c>
      <c r="D87" s="25">
        <f t="shared" si="6"/>
        <v>49.54000000000002</v>
      </c>
      <c r="E87" s="24" t="str">
        <f t="shared" si="7"/>
        <v>W</v>
      </c>
      <c r="F87">
        <f t="shared" si="8"/>
        <v>1</v>
      </c>
    </row>
    <row r="88" spans="2:6" x14ac:dyDescent="0.25">
      <c r="B88" s="22">
        <v>45918.649629629632</v>
      </c>
      <c r="C88" s="67">
        <v>1.53</v>
      </c>
      <c r="D88" s="25">
        <f t="shared" si="6"/>
        <v>51.070000000000022</v>
      </c>
      <c r="E88" s="24" t="str">
        <f t="shared" si="7"/>
        <v>W</v>
      </c>
      <c r="F88">
        <f t="shared" si="8"/>
        <v>2</v>
      </c>
    </row>
    <row r="89" spans="2:6" x14ac:dyDescent="0.25">
      <c r="B89" s="22">
        <v>45918.658541666664</v>
      </c>
      <c r="C89" s="67">
        <v>1.6</v>
      </c>
      <c r="D89" s="25">
        <f t="shared" si="6"/>
        <v>52.670000000000023</v>
      </c>
      <c r="E89" s="24" t="str">
        <f t="shared" si="7"/>
        <v>W</v>
      </c>
      <c r="F89">
        <f t="shared" si="8"/>
        <v>3</v>
      </c>
    </row>
    <row r="90" spans="2:6" x14ac:dyDescent="0.25">
      <c r="B90" s="22">
        <v>45918.660162037035</v>
      </c>
      <c r="C90" s="67">
        <v>-3.1</v>
      </c>
      <c r="D90" s="25">
        <f t="shared" si="6"/>
        <v>49.570000000000022</v>
      </c>
      <c r="E90" s="24" t="str">
        <f t="shared" si="7"/>
        <v>L</v>
      </c>
      <c r="F90">
        <f t="shared" si="8"/>
        <v>1</v>
      </c>
    </row>
    <row r="91" spans="2:6" x14ac:dyDescent="0.25">
      <c r="B91" s="22">
        <v>45918.675787037035</v>
      </c>
      <c r="C91" s="67">
        <v>-3</v>
      </c>
      <c r="D91" s="25">
        <f t="shared" si="6"/>
        <v>46.570000000000022</v>
      </c>
      <c r="E91" s="24" t="str">
        <f t="shared" si="7"/>
        <v>L</v>
      </c>
      <c r="F91">
        <f t="shared" si="8"/>
        <v>2</v>
      </c>
    </row>
    <row r="92" spans="2:6" x14ac:dyDescent="0.25">
      <c r="B92" s="22">
        <v>45918.699513888889</v>
      </c>
      <c r="C92" s="67">
        <v>1.69</v>
      </c>
      <c r="D92" s="25">
        <f t="shared" si="6"/>
        <v>48.260000000000019</v>
      </c>
      <c r="E92" s="24" t="str">
        <f t="shared" si="7"/>
        <v>W</v>
      </c>
      <c r="F92">
        <f t="shared" si="8"/>
        <v>1</v>
      </c>
    </row>
    <row r="93" spans="2:6" x14ac:dyDescent="0.25">
      <c r="B93" s="22">
        <v>45918.704837962963</v>
      </c>
      <c r="C93" s="67">
        <v>1.61</v>
      </c>
      <c r="D93" s="25">
        <f t="shared" si="6"/>
        <v>49.870000000000019</v>
      </c>
      <c r="E93" s="24" t="str">
        <f t="shared" si="7"/>
        <v>W</v>
      </c>
      <c r="F93">
        <f t="shared" si="8"/>
        <v>2</v>
      </c>
    </row>
    <row r="94" spans="2:6" x14ac:dyDescent="0.25">
      <c r="B94" s="22">
        <v>45918.708645833336</v>
      </c>
      <c r="C94" s="67">
        <v>1.4</v>
      </c>
      <c r="D94" s="25">
        <f t="shared" si="6"/>
        <v>51.270000000000017</v>
      </c>
      <c r="E94" s="24" t="str">
        <f t="shared" si="7"/>
        <v>W</v>
      </c>
      <c r="F94">
        <f t="shared" si="8"/>
        <v>3</v>
      </c>
    </row>
    <row r="95" spans="2:6" x14ac:dyDescent="0.25">
      <c r="B95" s="22">
        <v>45918.712013888886</v>
      </c>
      <c r="C95" s="67">
        <v>1.56</v>
      </c>
      <c r="D95" s="25">
        <f t="shared" si="6"/>
        <v>52.83000000000002</v>
      </c>
      <c r="E95" s="24" t="str">
        <f t="shared" si="7"/>
        <v>W</v>
      </c>
      <c r="F95">
        <f t="shared" si="8"/>
        <v>4</v>
      </c>
    </row>
    <row r="96" spans="2:6" x14ac:dyDescent="0.25">
      <c r="B96" s="22">
        <v>45918.713287037041</v>
      </c>
      <c r="C96" s="67">
        <v>1.43</v>
      </c>
      <c r="D96" s="25">
        <f t="shared" si="6"/>
        <v>54.260000000000019</v>
      </c>
      <c r="E96" s="24" t="str">
        <f t="shared" si="7"/>
        <v>W</v>
      </c>
      <c r="F96">
        <f t="shared" si="8"/>
        <v>5</v>
      </c>
    </row>
    <row r="97" spans="2:8" x14ac:dyDescent="0.25">
      <c r="B97" s="22">
        <v>45918.718032407407</v>
      </c>
      <c r="C97" s="67">
        <v>1.51</v>
      </c>
      <c r="D97" s="25">
        <f t="shared" si="6"/>
        <v>55.770000000000017</v>
      </c>
      <c r="E97" s="24" t="str">
        <f t="shared" si="7"/>
        <v>W</v>
      </c>
      <c r="F97">
        <f t="shared" si="8"/>
        <v>6</v>
      </c>
    </row>
    <row r="98" spans="2:8" x14ac:dyDescent="0.25">
      <c r="B98" s="22">
        <v>45918.728796296295</v>
      </c>
      <c r="C98" s="67">
        <v>-3.02</v>
      </c>
      <c r="D98" s="25">
        <f t="shared" si="6"/>
        <v>52.750000000000014</v>
      </c>
      <c r="E98" s="24" t="str">
        <f t="shared" si="7"/>
        <v>L</v>
      </c>
      <c r="F98">
        <f t="shared" si="8"/>
        <v>1</v>
      </c>
    </row>
    <row r="99" spans="2:8" x14ac:dyDescent="0.25">
      <c r="B99" s="22">
        <v>45918.758425925924</v>
      </c>
      <c r="C99" s="67">
        <v>1.51</v>
      </c>
      <c r="D99" s="25">
        <f t="shared" si="6"/>
        <v>54.260000000000012</v>
      </c>
      <c r="E99" s="24" t="str">
        <f t="shared" si="7"/>
        <v>W</v>
      </c>
      <c r="F99">
        <f t="shared" si="8"/>
        <v>1</v>
      </c>
    </row>
    <row r="100" spans="2:8" x14ac:dyDescent="0.25">
      <c r="B100" s="22">
        <v>45918.764085648145</v>
      </c>
      <c r="C100" s="67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8"/>
        <v>1</v>
      </c>
      <c r="H100" t="s">
        <v>1984</v>
      </c>
    </row>
    <row r="101" spans="2:8" x14ac:dyDescent="0.25">
      <c r="B101" s="22">
        <v>45918.778090277781</v>
      </c>
      <c r="C101" s="67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8"/>
        <v>2</v>
      </c>
      <c r="H101" t="s">
        <v>1985</v>
      </c>
    </row>
    <row r="102" spans="2:8" x14ac:dyDescent="0.25">
      <c r="B102" s="22">
        <v>45918.807141203702</v>
      </c>
      <c r="C102" s="67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8"/>
        <v>3</v>
      </c>
      <c r="H102" t="s">
        <v>1986</v>
      </c>
    </row>
    <row r="103" spans="2:8" x14ac:dyDescent="0.25">
      <c r="B103" s="22">
        <v>45918.816053240742</v>
      </c>
      <c r="C103" s="67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8"/>
        <v>4</v>
      </c>
    </row>
    <row r="104" spans="2:8" x14ac:dyDescent="0.25">
      <c r="B104" s="22">
        <v>45918.825428240743</v>
      </c>
      <c r="C104" s="67">
        <v>-3</v>
      </c>
      <c r="D104" s="25">
        <f t="shared" si="6"/>
        <v>39.420000000000009</v>
      </c>
      <c r="E104" s="24" t="str">
        <f t="shared" si="7"/>
        <v>L</v>
      </c>
      <c r="F104" s="25">
        <f t="shared" si="8"/>
        <v>5</v>
      </c>
    </row>
    <row r="105" spans="2:8" x14ac:dyDescent="0.25">
      <c r="B105" s="22">
        <v>45918.851701388892</v>
      </c>
      <c r="C105" s="67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8"/>
        <v>6</v>
      </c>
    </row>
    <row r="106" spans="2:8" x14ac:dyDescent="0.25">
      <c r="B106" s="22">
        <v>45918.877858796295</v>
      </c>
      <c r="C106" s="67">
        <v>1.84</v>
      </c>
      <c r="D106" s="25">
        <f t="shared" si="6"/>
        <v>38.090000000000011</v>
      </c>
      <c r="E106" s="24" t="str">
        <f t="shared" si="7"/>
        <v>W</v>
      </c>
      <c r="F106">
        <f t="shared" si="8"/>
        <v>1</v>
      </c>
    </row>
    <row r="107" spans="2:8" x14ac:dyDescent="0.25">
      <c r="B107" s="22">
        <v>45918.882847222223</v>
      </c>
      <c r="C107" s="67">
        <v>1.62</v>
      </c>
      <c r="D107" s="25">
        <f t="shared" si="6"/>
        <v>39.710000000000008</v>
      </c>
      <c r="E107" s="24" t="str">
        <f t="shared" si="7"/>
        <v>W</v>
      </c>
      <c r="F107">
        <f t="shared" si="8"/>
        <v>2</v>
      </c>
    </row>
    <row r="108" spans="2:8" x14ac:dyDescent="0.25">
      <c r="B108" s="22">
        <v>45918.884687500002</v>
      </c>
      <c r="C108" s="67">
        <v>-3.09</v>
      </c>
      <c r="D108" s="25">
        <f t="shared" si="6"/>
        <v>36.620000000000005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45918.888622685183</v>
      </c>
      <c r="C109" s="67">
        <v>1.58</v>
      </c>
      <c r="D109" s="25">
        <f t="shared" si="6"/>
        <v>38.200000000000003</v>
      </c>
      <c r="E109" s="24" t="str">
        <f t="shared" si="7"/>
        <v>W</v>
      </c>
      <c r="F109">
        <f t="shared" si="8"/>
        <v>1</v>
      </c>
    </row>
    <row r="110" spans="2:8" x14ac:dyDescent="0.25">
      <c r="B110" s="22">
        <v>45918.908067129632</v>
      </c>
      <c r="C110" s="67">
        <v>1.3</v>
      </c>
      <c r="D110" s="25">
        <f t="shared" si="6"/>
        <v>39.5</v>
      </c>
      <c r="E110" s="24" t="str">
        <f t="shared" si="7"/>
        <v>W</v>
      </c>
      <c r="F110">
        <f t="shared" si="8"/>
        <v>2</v>
      </c>
    </row>
    <row r="111" spans="2:8" x14ac:dyDescent="0.25">
      <c r="B111" s="22">
        <v>45918.908530092594</v>
      </c>
      <c r="C111" s="67">
        <v>-2.89</v>
      </c>
      <c r="D111" s="25">
        <f t="shared" si="6"/>
        <v>36.61</v>
      </c>
      <c r="E111" s="24" t="str">
        <f t="shared" si="7"/>
        <v>L</v>
      </c>
      <c r="F111">
        <f t="shared" si="8"/>
        <v>1</v>
      </c>
    </row>
    <row r="112" spans="2:8" x14ac:dyDescent="0.25">
      <c r="B112" s="22">
        <v>45918.929942129631</v>
      </c>
      <c r="C112" s="67">
        <v>1.79</v>
      </c>
      <c r="D112" s="25">
        <f t="shared" si="6"/>
        <v>38.4</v>
      </c>
      <c r="E112" s="24" t="str">
        <f t="shared" si="7"/>
        <v>W</v>
      </c>
      <c r="F112">
        <f t="shared" si="8"/>
        <v>1</v>
      </c>
    </row>
    <row r="113" spans="2:6" x14ac:dyDescent="0.25">
      <c r="B113" s="22">
        <v>45918.931215277778</v>
      </c>
      <c r="C113" s="67">
        <v>1.69</v>
      </c>
      <c r="D113" s="25">
        <f t="shared" si="6"/>
        <v>40.089999999999996</v>
      </c>
      <c r="E113" s="24" t="str">
        <f t="shared" si="7"/>
        <v>W</v>
      </c>
      <c r="F113">
        <f t="shared" si="8"/>
        <v>2</v>
      </c>
    </row>
    <row r="114" spans="2:6" x14ac:dyDescent="0.25">
      <c r="B114" s="22">
        <v>45918.934340277781</v>
      </c>
      <c r="C114" s="67">
        <v>1.58</v>
      </c>
      <c r="D114" s="25">
        <f t="shared" si="6"/>
        <v>41.669999999999995</v>
      </c>
      <c r="E114" s="24" t="str">
        <f t="shared" si="7"/>
        <v>W</v>
      </c>
      <c r="F114">
        <f t="shared" si="8"/>
        <v>3</v>
      </c>
    </row>
    <row r="115" spans="2:6" x14ac:dyDescent="0.25">
      <c r="B115" s="22">
        <v>45918.937337962961</v>
      </c>
      <c r="C115" s="67">
        <v>-3.02</v>
      </c>
      <c r="D115" s="25">
        <f t="shared" si="6"/>
        <v>38.649999999999991</v>
      </c>
      <c r="E115" s="24" t="str">
        <f t="shared" si="7"/>
        <v>L</v>
      </c>
      <c r="F115">
        <f t="shared" si="8"/>
        <v>1</v>
      </c>
    </row>
    <row r="116" spans="2:6" x14ac:dyDescent="0.25">
      <c r="B116" s="22">
        <v>45918.946377314816</v>
      </c>
      <c r="C116" s="67">
        <v>1.51</v>
      </c>
      <c r="D116" s="25">
        <f t="shared" si="6"/>
        <v>40.159999999999989</v>
      </c>
      <c r="E116" s="24" t="str">
        <f t="shared" si="7"/>
        <v>W</v>
      </c>
      <c r="F116">
        <f t="shared" si="8"/>
        <v>1</v>
      </c>
    </row>
    <row r="117" spans="2:6" x14ac:dyDescent="0.25">
      <c r="B117" s="22">
        <v>45918.959224537037</v>
      </c>
      <c r="C117" s="67">
        <v>1.49</v>
      </c>
      <c r="D117" s="25">
        <f t="shared" si="6"/>
        <v>41.649999999999991</v>
      </c>
      <c r="E117" s="24" t="str">
        <f t="shared" si="7"/>
        <v>W</v>
      </c>
      <c r="F117">
        <f t="shared" si="8"/>
        <v>2</v>
      </c>
    </row>
    <row r="118" spans="2:6" x14ac:dyDescent="0.25">
      <c r="B118" s="22">
        <v>45918.966620370367</v>
      </c>
      <c r="C118" s="67">
        <v>-3</v>
      </c>
      <c r="D118" s="25">
        <f t="shared" si="6"/>
        <v>38.649999999999991</v>
      </c>
      <c r="E118" s="24" t="str">
        <f t="shared" si="7"/>
        <v>L</v>
      </c>
      <c r="F118">
        <f t="shared" si="8"/>
        <v>1</v>
      </c>
    </row>
    <row r="119" spans="2:6" x14ac:dyDescent="0.25">
      <c r="B119" s="22">
        <v>45919.002615740741</v>
      </c>
      <c r="C119" s="67">
        <v>1.55</v>
      </c>
      <c r="D119" s="25">
        <f t="shared" si="6"/>
        <v>40.199999999999989</v>
      </c>
      <c r="E119" s="24" t="str">
        <f t="shared" si="7"/>
        <v>W</v>
      </c>
      <c r="F119">
        <f t="shared" si="8"/>
        <v>1</v>
      </c>
    </row>
    <row r="120" spans="2:6" x14ac:dyDescent="0.25">
      <c r="B120" s="22">
        <v>45919.004942129628</v>
      </c>
      <c r="C120" s="67">
        <v>1.45</v>
      </c>
      <c r="D120" s="25">
        <f t="shared" si="6"/>
        <v>41.649999999999991</v>
      </c>
      <c r="E120" s="24" t="str">
        <f t="shared" si="7"/>
        <v>W</v>
      </c>
      <c r="F120">
        <f t="shared" si="8"/>
        <v>2</v>
      </c>
    </row>
    <row r="121" spans="2:6" x14ac:dyDescent="0.25">
      <c r="B121" s="22">
        <v>45919.010254629633</v>
      </c>
      <c r="C121" s="67">
        <v>1.5</v>
      </c>
      <c r="D121" s="25">
        <f t="shared" si="6"/>
        <v>43.149999999999991</v>
      </c>
      <c r="E121" s="24" t="str">
        <f t="shared" si="7"/>
        <v>W</v>
      </c>
      <c r="F121">
        <f t="shared" si="8"/>
        <v>3</v>
      </c>
    </row>
    <row r="122" spans="2:6" x14ac:dyDescent="0.25">
      <c r="B122" s="22">
        <v>45919.013495370367</v>
      </c>
      <c r="C122" s="67">
        <v>1.58</v>
      </c>
      <c r="D122" s="25">
        <f t="shared" si="6"/>
        <v>44.72999999999999</v>
      </c>
      <c r="E122" s="24" t="str">
        <f t="shared" si="7"/>
        <v>W</v>
      </c>
      <c r="F122">
        <f t="shared" si="8"/>
        <v>4</v>
      </c>
    </row>
    <row r="123" spans="2:6" x14ac:dyDescent="0.25">
      <c r="B123" s="22">
        <v>45919.039652777778</v>
      </c>
      <c r="C123" s="67">
        <v>-2.99</v>
      </c>
      <c r="D123" s="25">
        <f t="shared" si="6"/>
        <v>41.739999999999988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45919.082013888888</v>
      </c>
      <c r="C124" s="67">
        <v>1.5</v>
      </c>
      <c r="D124" s="25">
        <f t="shared" si="6"/>
        <v>43.239999999999988</v>
      </c>
      <c r="E124" s="24" t="str">
        <f t="shared" si="7"/>
        <v>W</v>
      </c>
      <c r="F124">
        <f t="shared" si="8"/>
        <v>1</v>
      </c>
    </row>
    <row r="125" spans="2:6" x14ac:dyDescent="0.25">
      <c r="B125" s="22">
        <v>45919.087685185186</v>
      </c>
      <c r="C125" s="67">
        <v>-3.08</v>
      </c>
      <c r="D125" s="25">
        <f t="shared" si="6"/>
        <v>40.159999999999989</v>
      </c>
      <c r="E125" s="24" t="str">
        <f t="shared" si="7"/>
        <v>L</v>
      </c>
      <c r="F125">
        <f t="shared" si="8"/>
        <v>1</v>
      </c>
    </row>
    <row r="126" spans="2:6" x14ac:dyDescent="0.25">
      <c r="B126" s="22">
        <v>45919.161111111112</v>
      </c>
      <c r="C126" s="67">
        <v>1.5</v>
      </c>
      <c r="D126" s="25">
        <f t="shared" si="6"/>
        <v>41.659999999999989</v>
      </c>
      <c r="E126" s="24" t="str">
        <f t="shared" si="7"/>
        <v>W</v>
      </c>
      <c r="F126">
        <f t="shared" si="8"/>
        <v>1</v>
      </c>
    </row>
    <row r="127" spans="2:6" x14ac:dyDescent="0.25">
      <c r="B127" s="22">
        <v>45919.165393518517</v>
      </c>
      <c r="C127" s="67">
        <v>-3.1</v>
      </c>
      <c r="D127" s="25">
        <f t="shared" si="6"/>
        <v>38.559999999999988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45919.257048611114</v>
      </c>
      <c r="C128" s="67">
        <v>1.56</v>
      </c>
      <c r="D128" s="25">
        <f t="shared" ref="D128:D191" si="9">IF(OR(B128="Grand Total",B128=""),"",D127+C128)</f>
        <v>40.11999999999999</v>
      </c>
      <c r="E128" s="24" t="str">
        <f t="shared" ref="E128:E191" si="10">IF(OR(C128="",B128="Grand Total"),"",IF(C128&lt;0,"L","W"))</f>
        <v>W</v>
      </c>
      <c r="F128">
        <f t="shared" ref="F128:F191" si="11">IF(E128="","",IF(E128=E127,F127+1,1))</f>
        <v>1</v>
      </c>
    </row>
    <row r="129" spans="2:6" x14ac:dyDescent="0.25">
      <c r="B129" s="22">
        <v>45919.291655092595</v>
      </c>
      <c r="C129" s="67">
        <v>1.68</v>
      </c>
      <c r="D129" s="25">
        <f t="shared" si="9"/>
        <v>41.79999999999999</v>
      </c>
      <c r="E129" s="24" t="str">
        <f t="shared" si="10"/>
        <v>W</v>
      </c>
      <c r="F129">
        <f t="shared" si="11"/>
        <v>2</v>
      </c>
    </row>
    <row r="130" spans="2:6" x14ac:dyDescent="0.25">
      <c r="B130" s="22">
        <v>45919.314803240741</v>
      </c>
      <c r="C130" s="67">
        <v>-3.01</v>
      </c>
      <c r="D130" s="25">
        <f t="shared" si="9"/>
        <v>38.789999999999992</v>
      </c>
      <c r="E130" s="24" t="str">
        <f t="shared" si="10"/>
        <v>L</v>
      </c>
      <c r="F130">
        <f t="shared" si="11"/>
        <v>1</v>
      </c>
    </row>
    <row r="131" spans="2:6" x14ac:dyDescent="0.25">
      <c r="B131" s="22">
        <v>45919.336909722224</v>
      </c>
      <c r="C131" s="67">
        <v>-3.2</v>
      </c>
      <c r="D131" s="25">
        <f t="shared" si="9"/>
        <v>35.589999999999989</v>
      </c>
      <c r="E131" s="24" t="str">
        <f t="shared" si="10"/>
        <v>L</v>
      </c>
      <c r="F131">
        <f t="shared" si="11"/>
        <v>2</v>
      </c>
    </row>
    <row r="132" spans="2:6" x14ac:dyDescent="0.25">
      <c r="B132" s="22">
        <v>45919.343854166669</v>
      </c>
      <c r="C132" s="67">
        <v>1.8</v>
      </c>
      <c r="D132" s="25">
        <f t="shared" si="9"/>
        <v>37.389999999999986</v>
      </c>
      <c r="E132" s="24" t="str">
        <f t="shared" si="10"/>
        <v>W</v>
      </c>
      <c r="F132">
        <f t="shared" si="11"/>
        <v>1</v>
      </c>
    </row>
    <row r="133" spans="2:6" x14ac:dyDescent="0.25">
      <c r="B133" s="22">
        <v>45919.347673611112</v>
      </c>
      <c r="C133" s="67">
        <v>1.5</v>
      </c>
      <c r="D133" s="25">
        <f t="shared" si="9"/>
        <v>38.889999999999986</v>
      </c>
      <c r="E133" s="24" t="str">
        <f t="shared" si="10"/>
        <v>W</v>
      </c>
      <c r="F133">
        <f t="shared" si="11"/>
        <v>2</v>
      </c>
    </row>
    <row r="134" spans="2:6" x14ac:dyDescent="0.25">
      <c r="B134" s="22">
        <v>45919.353229166663</v>
      </c>
      <c r="C134" s="67">
        <v>-3.02</v>
      </c>
      <c r="D134" s="25">
        <f t="shared" si="9"/>
        <v>35.869999999999983</v>
      </c>
      <c r="E134" s="24" t="str">
        <f t="shared" si="10"/>
        <v>L</v>
      </c>
      <c r="F134">
        <f t="shared" si="11"/>
        <v>1</v>
      </c>
    </row>
    <row r="135" spans="2:6" x14ac:dyDescent="0.25">
      <c r="B135" s="22">
        <v>45919.373831018522</v>
      </c>
      <c r="C135" s="67">
        <v>1.54</v>
      </c>
      <c r="D135" s="25">
        <f t="shared" si="9"/>
        <v>37.409999999999982</v>
      </c>
      <c r="E135" s="24" t="str">
        <f t="shared" si="10"/>
        <v>W</v>
      </c>
      <c r="F135">
        <f t="shared" si="11"/>
        <v>1</v>
      </c>
    </row>
    <row r="136" spans="2:6" x14ac:dyDescent="0.25">
      <c r="B136" s="22">
        <v>45919.383564814816</v>
      </c>
      <c r="C136" s="67">
        <v>1.39</v>
      </c>
      <c r="D136" s="25">
        <f t="shared" si="9"/>
        <v>38.799999999999983</v>
      </c>
      <c r="E136" s="24" t="str">
        <f t="shared" si="10"/>
        <v>W</v>
      </c>
      <c r="F136">
        <f t="shared" si="11"/>
        <v>2</v>
      </c>
    </row>
    <row r="137" spans="2:6" x14ac:dyDescent="0.25">
      <c r="B137" s="22">
        <v>45919.391192129631</v>
      </c>
      <c r="C137" s="67">
        <v>-3.32</v>
      </c>
      <c r="D137" s="25">
        <f t="shared" si="9"/>
        <v>35.479999999999983</v>
      </c>
      <c r="E137" s="24" t="str">
        <f t="shared" si="10"/>
        <v>L</v>
      </c>
      <c r="F137">
        <f t="shared" si="11"/>
        <v>1</v>
      </c>
    </row>
    <row r="138" spans="2:6" x14ac:dyDescent="0.25">
      <c r="B138" s="22">
        <v>45919.412152777775</v>
      </c>
      <c r="C138" s="67">
        <v>-3.07</v>
      </c>
      <c r="D138" s="25">
        <f t="shared" si="9"/>
        <v>32.409999999999982</v>
      </c>
      <c r="E138" s="24" t="str">
        <f t="shared" si="10"/>
        <v>L</v>
      </c>
      <c r="F138">
        <f t="shared" si="11"/>
        <v>2</v>
      </c>
    </row>
    <row r="139" spans="2:6" x14ac:dyDescent="0.25">
      <c r="B139" s="22">
        <v>45919.428356481483</v>
      </c>
      <c r="C139" s="67">
        <v>1.56</v>
      </c>
      <c r="D139" s="25">
        <f t="shared" si="9"/>
        <v>33.969999999999985</v>
      </c>
      <c r="E139" s="24" t="str">
        <f t="shared" si="10"/>
        <v>W</v>
      </c>
      <c r="F139">
        <f t="shared" si="11"/>
        <v>1</v>
      </c>
    </row>
    <row r="140" spans="2:6" x14ac:dyDescent="0.25">
      <c r="B140" s="22">
        <v>45919.435393518521</v>
      </c>
      <c r="C140" s="67">
        <v>1.52</v>
      </c>
      <c r="D140" s="25">
        <f t="shared" si="9"/>
        <v>35.489999999999988</v>
      </c>
      <c r="E140" s="24" t="str">
        <f t="shared" si="10"/>
        <v>W</v>
      </c>
      <c r="F140">
        <f t="shared" si="11"/>
        <v>2</v>
      </c>
    </row>
    <row r="141" spans="2:6" x14ac:dyDescent="0.25">
      <c r="B141" s="22">
        <v>45919.446620370371</v>
      </c>
      <c r="C141" s="67">
        <v>1.49</v>
      </c>
      <c r="D141" s="25">
        <f t="shared" si="9"/>
        <v>36.97999999999999</v>
      </c>
      <c r="E141" s="24" t="str">
        <f t="shared" si="10"/>
        <v>W</v>
      </c>
      <c r="F141">
        <f t="shared" si="11"/>
        <v>3</v>
      </c>
    </row>
    <row r="142" spans="2:6" x14ac:dyDescent="0.25">
      <c r="B142" s="22">
        <v>45919.45045138889</v>
      </c>
      <c r="C142" s="67">
        <v>-3.6</v>
      </c>
      <c r="D142" s="25">
        <f t="shared" si="9"/>
        <v>33.379999999999988</v>
      </c>
      <c r="E142" s="24" t="str">
        <f t="shared" si="10"/>
        <v>L</v>
      </c>
      <c r="F142">
        <f t="shared" si="11"/>
        <v>1</v>
      </c>
    </row>
    <row r="143" spans="2:6" x14ac:dyDescent="0.25">
      <c r="B143" s="22">
        <v>45919.476504629631</v>
      </c>
      <c r="C143" s="67">
        <v>1.74</v>
      </c>
      <c r="D143" s="25">
        <f t="shared" si="9"/>
        <v>35.11999999999999</v>
      </c>
      <c r="E143" s="24" t="str">
        <f t="shared" si="10"/>
        <v>W</v>
      </c>
      <c r="F143">
        <f t="shared" si="11"/>
        <v>1</v>
      </c>
    </row>
    <row r="144" spans="2:6" x14ac:dyDescent="0.25">
      <c r="B144" s="22">
        <v>45919.481226851851</v>
      </c>
      <c r="C144" s="67">
        <v>1.51</v>
      </c>
      <c r="D144" s="25">
        <f t="shared" si="9"/>
        <v>36.629999999999988</v>
      </c>
      <c r="E144" s="24" t="str">
        <f t="shared" si="10"/>
        <v>W</v>
      </c>
      <c r="F144">
        <f t="shared" si="11"/>
        <v>2</v>
      </c>
    </row>
    <row r="145" spans="2:6" x14ac:dyDescent="0.25">
      <c r="B145" s="22">
        <v>45919.491076388891</v>
      </c>
      <c r="C145" s="67">
        <v>1.54</v>
      </c>
      <c r="D145" s="25">
        <f t="shared" si="9"/>
        <v>38.169999999999987</v>
      </c>
      <c r="E145" s="24" t="str">
        <f t="shared" si="10"/>
        <v>W</v>
      </c>
      <c r="F145">
        <f t="shared" si="11"/>
        <v>3</v>
      </c>
    </row>
    <row r="146" spans="2:6" x14ac:dyDescent="0.25">
      <c r="B146" s="22">
        <v>45919.508912037039</v>
      </c>
      <c r="C146" s="67">
        <v>1.51</v>
      </c>
      <c r="D146" s="25">
        <f t="shared" si="9"/>
        <v>39.679999999999986</v>
      </c>
      <c r="E146" s="24" t="str">
        <f t="shared" si="10"/>
        <v>W</v>
      </c>
      <c r="F146">
        <f t="shared" si="11"/>
        <v>4</v>
      </c>
    </row>
    <row r="147" spans="2:6" x14ac:dyDescent="0.25">
      <c r="B147" s="22">
        <v>45919.545231481483</v>
      </c>
      <c r="C147" s="67">
        <v>-3.04</v>
      </c>
      <c r="D147" s="25">
        <f t="shared" si="9"/>
        <v>36.639999999999986</v>
      </c>
      <c r="E147" s="24" t="str">
        <f t="shared" si="10"/>
        <v>L</v>
      </c>
      <c r="F147">
        <f t="shared" si="11"/>
        <v>1</v>
      </c>
    </row>
    <row r="148" spans="2:6" x14ac:dyDescent="0.25">
      <c r="B148" s="22">
        <v>45919.560752314814</v>
      </c>
      <c r="C148" s="67">
        <v>1.57</v>
      </c>
      <c r="D148" s="25">
        <f t="shared" si="9"/>
        <v>38.209999999999987</v>
      </c>
      <c r="E148" s="24" t="str">
        <f t="shared" si="10"/>
        <v>W</v>
      </c>
      <c r="F148">
        <f t="shared" si="11"/>
        <v>1</v>
      </c>
    </row>
    <row r="149" spans="2:6" x14ac:dyDescent="0.25">
      <c r="B149" s="22">
        <v>45919.56826388889</v>
      </c>
      <c r="C149" s="67">
        <v>1.66</v>
      </c>
      <c r="D149" s="25">
        <f t="shared" si="9"/>
        <v>39.869999999999983</v>
      </c>
      <c r="E149" s="24" t="str">
        <f t="shared" si="10"/>
        <v>W</v>
      </c>
      <c r="F149">
        <f t="shared" si="11"/>
        <v>2</v>
      </c>
    </row>
    <row r="150" spans="2:6" x14ac:dyDescent="0.25">
      <c r="B150" s="22">
        <v>45919.569884259261</v>
      </c>
      <c r="C150" s="67">
        <v>1.57</v>
      </c>
      <c r="D150" s="25">
        <f t="shared" si="9"/>
        <v>41.439999999999984</v>
      </c>
      <c r="E150" s="24" t="str">
        <f t="shared" si="10"/>
        <v>W</v>
      </c>
      <c r="F150">
        <f t="shared" si="11"/>
        <v>3</v>
      </c>
    </row>
    <row r="151" spans="2:6" x14ac:dyDescent="0.25">
      <c r="B151" s="22">
        <v>45919.571620370371</v>
      </c>
      <c r="C151" s="67">
        <v>1.58</v>
      </c>
      <c r="D151" s="25">
        <f t="shared" si="9"/>
        <v>43.019999999999982</v>
      </c>
      <c r="E151" s="24" t="str">
        <f t="shared" si="10"/>
        <v>W</v>
      </c>
      <c r="F151">
        <f t="shared" si="11"/>
        <v>4</v>
      </c>
    </row>
    <row r="152" spans="2:6" x14ac:dyDescent="0.25">
      <c r="B152" s="22">
        <v>45919.586099537039</v>
      </c>
      <c r="C152" s="67">
        <v>1.47</v>
      </c>
      <c r="D152" s="25">
        <f t="shared" si="9"/>
        <v>44.489999999999981</v>
      </c>
      <c r="E152" s="24" t="str">
        <f t="shared" si="10"/>
        <v>W</v>
      </c>
      <c r="F152">
        <f t="shared" si="11"/>
        <v>5</v>
      </c>
    </row>
    <row r="153" spans="2:6" x14ac:dyDescent="0.25">
      <c r="B153" s="22">
        <v>45919.600208333337</v>
      </c>
      <c r="C153" s="67">
        <v>1.59</v>
      </c>
      <c r="D153" s="25">
        <f t="shared" si="9"/>
        <v>46.079999999999984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45919.609814814816</v>
      </c>
      <c r="C154" s="67">
        <v>1.49</v>
      </c>
      <c r="D154" s="25">
        <f t="shared" si="9"/>
        <v>47.569999999999986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45919.619768518518</v>
      </c>
      <c r="C155" s="67">
        <v>-3.11</v>
      </c>
      <c r="D155" s="25">
        <f t="shared" si="9"/>
        <v>44.459999999999987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45919.643159722225</v>
      </c>
      <c r="C156" s="67">
        <v>1.62</v>
      </c>
      <c r="D156" s="25">
        <f t="shared" si="9"/>
        <v>46.079999999999984</v>
      </c>
      <c r="E156" s="24" t="str">
        <f t="shared" si="10"/>
        <v>W</v>
      </c>
      <c r="F156">
        <f t="shared" si="11"/>
        <v>1</v>
      </c>
    </row>
    <row r="157" spans="2:6" x14ac:dyDescent="0.25">
      <c r="B157" s="22">
        <v>45919.662141203706</v>
      </c>
      <c r="C157" s="67">
        <v>-3.04</v>
      </c>
      <c r="D157" s="25">
        <f t="shared" si="9"/>
        <v>43.039999999999985</v>
      </c>
      <c r="E157" s="24" t="str">
        <f t="shared" si="10"/>
        <v>L</v>
      </c>
      <c r="F157">
        <f t="shared" si="11"/>
        <v>1</v>
      </c>
    </row>
    <row r="158" spans="2:6" x14ac:dyDescent="0.25">
      <c r="B158" s="22">
        <v>45919.675335648149</v>
      </c>
      <c r="C158" s="67">
        <v>1.51</v>
      </c>
      <c r="D158" s="25">
        <f t="shared" si="9"/>
        <v>44.549999999999983</v>
      </c>
      <c r="E158" s="24" t="str">
        <f t="shared" si="10"/>
        <v>W</v>
      </c>
      <c r="F158">
        <f t="shared" si="11"/>
        <v>1</v>
      </c>
    </row>
    <row r="159" spans="2:6" x14ac:dyDescent="0.25">
      <c r="B159" s="22">
        <v>45919.678101851852</v>
      </c>
      <c r="C159" s="67">
        <v>1.57</v>
      </c>
      <c r="D159" s="25">
        <f t="shared" si="9"/>
        <v>46.119999999999983</v>
      </c>
      <c r="E159" s="24" t="str">
        <f t="shared" si="10"/>
        <v>W</v>
      </c>
      <c r="F159">
        <f t="shared" si="11"/>
        <v>2</v>
      </c>
    </row>
    <row r="160" spans="2:6" x14ac:dyDescent="0.25">
      <c r="B160" s="22">
        <v>45919.692812499998</v>
      </c>
      <c r="C160" s="67">
        <v>1.6</v>
      </c>
      <c r="D160" s="25">
        <f t="shared" si="9"/>
        <v>47.719999999999985</v>
      </c>
      <c r="E160" s="24" t="str">
        <f t="shared" si="10"/>
        <v>W</v>
      </c>
      <c r="F160">
        <f t="shared" si="11"/>
        <v>3</v>
      </c>
    </row>
    <row r="161" spans="2:6" x14ac:dyDescent="0.25">
      <c r="B161" s="22">
        <v>45919.714097222219</v>
      </c>
      <c r="C161" s="67">
        <v>1.52</v>
      </c>
      <c r="D161" s="25">
        <f t="shared" si="9"/>
        <v>49.239999999999988</v>
      </c>
      <c r="E161" s="24" t="str">
        <f t="shared" si="10"/>
        <v>W</v>
      </c>
      <c r="F161">
        <f t="shared" si="11"/>
        <v>4</v>
      </c>
    </row>
    <row r="162" spans="2:6" x14ac:dyDescent="0.25">
      <c r="B162" s="22">
        <v>45919.723009259258</v>
      </c>
      <c r="C162" s="67">
        <v>-3.01</v>
      </c>
      <c r="D162" s="25">
        <f t="shared" si="9"/>
        <v>46.22999999999999</v>
      </c>
      <c r="E162" s="24" t="str">
        <f t="shared" si="10"/>
        <v>L</v>
      </c>
      <c r="F162">
        <f t="shared" si="11"/>
        <v>1</v>
      </c>
    </row>
    <row r="163" spans="2:6" x14ac:dyDescent="0.25">
      <c r="B163" s="22">
        <v>45919.77648148148</v>
      </c>
      <c r="C163" s="67">
        <v>1.49</v>
      </c>
      <c r="D163" s="25">
        <f t="shared" si="9"/>
        <v>47.719999999999992</v>
      </c>
      <c r="E163" s="24" t="str">
        <f t="shared" si="10"/>
        <v>W</v>
      </c>
      <c r="F163">
        <f t="shared" si="11"/>
        <v>1</v>
      </c>
    </row>
    <row r="164" spans="2:6" x14ac:dyDescent="0.25">
      <c r="B164" s="22">
        <v>45919.79383101852</v>
      </c>
      <c r="C164" s="67">
        <v>1.51</v>
      </c>
      <c r="D164" s="25">
        <f t="shared" si="9"/>
        <v>49.22999999999999</v>
      </c>
      <c r="E164" s="24" t="str">
        <f t="shared" si="10"/>
        <v>W</v>
      </c>
      <c r="F164">
        <f t="shared" si="11"/>
        <v>2</v>
      </c>
    </row>
    <row r="165" spans="2:6" x14ac:dyDescent="0.25">
      <c r="B165" s="22">
        <v>45919.800196759257</v>
      </c>
      <c r="C165" s="67">
        <v>1.53</v>
      </c>
      <c r="D165" s="25">
        <f t="shared" si="9"/>
        <v>50.759999999999991</v>
      </c>
      <c r="E165" s="24" t="str">
        <f t="shared" si="10"/>
        <v>W</v>
      </c>
      <c r="F165">
        <f t="shared" si="11"/>
        <v>3</v>
      </c>
    </row>
    <row r="166" spans="2:6" x14ac:dyDescent="0.25">
      <c r="B166" s="22">
        <v>45919.803553240738</v>
      </c>
      <c r="C166" s="67">
        <v>1.72</v>
      </c>
      <c r="D166" s="25">
        <f t="shared" si="9"/>
        <v>52.47999999999999</v>
      </c>
      <c r="E166" s="24" t="str">
        <f t="shared" si="10"/>
        <v>W</v>
      </c>
      <c r="F166">
        <f t="shared" si="11"/>
        <v>4</v>
      </c>
    </row>
    <row r="167" spans="2:6" x14ac:dyDescent="0.25">
      <c r="B167" s="22">
        <v>45919.811192129629</v>
      </c>
      <c r="C167" s="67">
        <v>1.61</v>
      </c>
      <c r="D167" s="25">
        <f t="shared" si="9"/>
        <v>54.089999999999989</v>
      </c>
      <c r="E167" s="24" t="str">
        <f t="shared" si="10"/>
        <v>W</v>
      </c>
      <c r="F167">
        <f t="shared" si="11"/>
        <v>5</v>
      </c>
    </row>
    <row r="168" spans="2:6" x14ac:dyDescent="0.25">
      <c r="B168" s="22">
        <v>45919.815474537034</v>
      </c>
      <c r="C168" s="67">
        <v>1.47</v>
      </c>
      <c r="D168" s="25">
        <f t="shared" si="9"/>
        <v>55.559999999999988</v>
      </c>
      <c r="E168" s="24" t="str">
        <f t="shared" si="10"/>
        <v>W</v>
      </c>
      <c r="F168">
        <f t="shared" si="11"/>
        <v>6</v>
      </c>
    </row>
    <row r="169" spans="2:6" x14ac:dyDescent="0.25">
      <c r="B169" s="22">
        <v>45919.823692129627</v>
      </c>
      <c r="C169" s="67">
        <v>1.55</v>
      </c>
      <c r="D169" s="25">
        <f t="shared" si="9"/>
        <v>57.109999999999985</v>
      </c>
      <c r="E169" s="24" t="str">
        <f t="shared" si="10"/>
        <v>W</v>
      </c>
      <c r="F169">
        <f t="shared" si="11"/>
        <v>7</v>
      </c>
    </row>
    <row r="170" spans="2:6" x14ac:dyDescent="0.25">
      <c r="B170" s="22">
        <v>45919.831793981481</v>
      </c>
      <c r="C170" s="67">
        <v>-3.18</v>
      </c>
      <c r="D170" s="25">
        <f t="shared" si="9"/>
        <v>53.929999999999986</v>
      </c>
      <c r="E170" s="24" t="str">
        <f t="shared" si="10"/>
        <v>L</v>
      </c>
      <c r="F170">
        <f t="shared" si="11"/>
        <v>1</v>
      </c>
    </row>
    <row r="171" spans="2:6" x14ac:dyDescent="0.25">
      <c r="B171" s="22">
        <v>45919.84579861111</v>
      </c>
      <c r="C171" s="67">
        <v>-3.05</v>
      </c>
      <c r="D171" s="25">
        <f t="shared" si="9"/>
        <v>50.879999999999988</v>
      </c>
      <c r="E171" s="24" t="str">
        <f t="shared" si="10"/>
        <v>L</v>
      </c>
      <c r="F171">
        <f t="shared" si="11"/>
        <v>2</v>
      </c>
    </row>
    <row r="172" spans="2:6" x14ac:dyDescent="0.25">
      <c r="B172" s="22">
        <v>45919.863969907405</v>
      </c>
      <c r="C172" s="67">
        <v>1.68</v>
      </c>
      <c r="D172" s="25">
        <f t="shared" si="9"/>
        <v>52.559999999999988</v>
      </c>
      <c r="E172" s="24" t="str">
        <f t="shared" si="10"/>
        <v>W</v>
      </c>
      <c r="F172">
        <f t="shared" si="11"/>
        <v>1</v>
      </c>
    </row>
    <row r="173" spans="2:6" x14ac:dyDescent="0.25">
      <c r="B173" s="22">
        <v>45919.869293981479</v>
      </c>
      <c r="C173" s="67">
        <v>-3.01</v>
      </c>
      <c r="D173" s="25">
        <f t="shared" si="9"/>
        <v>49.54999999999999</v>
      </c>
      <c r="E173" s="24" t="str">
        <f t="shared" si="10"/>
        <v>L</v>
      </c>
      <c r="F173">
        <f t="shared" si="11"/>
        <v>1</v>
      </c>
    </row>
    <row r="174" spans="2:6" x14ac:dyDescent="0.25">
      <c r="B174" s="22">
        <v>45919.881331018521</v>
      </c>
      <c r="C174" s="67">
        <v>-3.04</v>
      </c>
      <c r="D174" s="25">
        <f t="shared" si="9"/>
        <v>46.509999999999991</v>
      </c>
      <c r="E174" s="24" t="str">
        <f t="shared" si="10"/>
        <v>L</v>
      </c>
      <c r="F174">
        <f t="shared" si="11"/>
        <v>2</v>
      </c>
    </row>
    <row r="175" spans="2:6" x14ac:dyDescent="0.25">
      <c r="B175" s="22">
        <v>45919.888969907406</v>
      </c>
      <c r="C175" s="67">
        <v>-0.35</v>
      </c>
      <c r="D175" s="25">
        <f t="shared" si="9"/>
        <v>46.159999999999989</v>
      </c>
      <c r="E175" s="24" t="str">
        <f t="shared" si="10"/>
        <v>L</v>
      </c>
      <c r="F175">
        <f t="shared" si="11"/>
        <v>3</v>
      </c>
    </row>
    <row r="176" spans="2:6" x14ac:dyDescent="0.25">
      <c r="B176" s="22">
        <v>45919.892569444448</v>
      </c>
      <c r="C176" s="67">
        <v>1.53</v>
      </c>
      <c r="D176" s="25">
        <f t="shared" si="9"/>
        <v>47.689999999999991</v>
      </c>
      <c r="E176" s="24" t="str">
        <f t="shared" si="10"/>
        <v>W</v>
      </c>
      <c r="F176">
        <f t="shared" si="11"/>
        <v>1</v>
      </c>
    </row>
    <row r="177" spans="2:6" x14ac:dyDescent="0.25">
      <c r="B177" s="22">
        <v>45919.896493055552</v>
      </c>
      <c r="C177" s="67">
        <v>1.64</v>
      </c>
      <c r="D177" s="25">
        <f t="shared" si="9"/>
        <v>49.329999999999991</v>
      </c>
      <c r="E177" s="24" t="str">
        <f t="shared" si="10"/>
        <v>W</v>
      </c>
      <c r="F177">
        <f t="shared" si="11"/>
        <v>2</v>
      </c>
    </row>
    <row r="178" spans="2:6" x14ac:dyDescent="0.25">
      <c r="B178" s="22">
        <v>45919.898344907408</v>
      </c>
      <c r="C178" s="67">
        <v>1.71</v>
      </c>
      <c r="D178" s="25">
        <f t="shared" si="9"/>
        <v>51.039999999999992</v>
      </c>
      <c r="E178" s="24" t="str">
        <f t="shared" si="10"/>
        <v>W</v>
      </c>
      <c r="F178">
        <f t="shared" si="11"/>
        <v>3</v>
      </c>
    </row>
    <row r="179" spans="2:6" x14ac:dyDescent="0.25">
      <c r="B179" s="22">
        <v>45919.901365740741</v>
      </c>
      <c r="C179" s="67">
        <v>1.65</v>
      </c>
      <c r="D179" s="25">
        <f t="shared" si="9"/>
        <v>52.689999999999991</v>
      </c>
      <c r="E179" s="24" t="str">
        <f t="shared" si="10"/>
        <v>W</v>
      </c>
      <c r="F179">
        <f t="shared" si="11"/>
        <v>4</v>
      </c>
    </row>
    <row r="180" spans="2:6" x14ac:dyDescent="0.25">
      <c r="B180" s="22">
        <v>45919.918368055558</v>
      </c>
      <c r="C180" s="67">
        <v>-3.3</v>
      </c>
      <c r="D180" s="25">
        <f t="shared" si="9"/>
        <v>49.389999999999993</v>
      </c>
      <c r="E180" s="24" t="str">
        <f t="shared" si="10"/>
        <v>L</v>
      </c>
      <c r="F180">
        <f t="shared" si="11"/>
        <v>1</v>
      </c>
    </row>
    <row r="181" spans="2:6" x14ac:dyDescent="0.25">
      <c r="B181" s="22">
        <v>45919.930868055555</v>
      </c>
      <c r="C181" s="67">
        <v>1.69</v>
      </c>
      <c r="D181" s="25">
        <f t="shared" si="9"/>
        <v>51.079999999999991</v>
      </c>
      <c r="E181" s="24" t="str">
        <f t="shared" si="10"/>
        <v>W</v>
      </c>
      <c r="F181">
        <f t="shared" si="11"/>
        <v>1</v>
      </c>
    </row>
    <row r="182" spans="2:6" x14ac:dyDescent="0.25">
      <c r="B182" s="22">
        <v>45919.932372685187</v>
      </c>
      <c r="C182" s="67">
        <v>-3.1</v>
      </c>
      <c r="D182" s="25">
        <f t="shared" si="9"/>
        <v>47.97999999999999</v>
      </c>
      <c r="E182" s="24" t="str">
        <f t="shared" si="10"/>
        <v>L</v>
      </c>
      <c r="F182">
        <f t="shared" si="11"/>
        <v>1</v>
      </c>
    </row>
    <row r="183" spans="2:6" x14ac:dyDescent="0.25">
      <c r="B183" s="22">
        <v>45919.939664351848</v>
      </c>
      <c r="C183" s="67">
        <v>1.73</v>
      </c>
      <c r="D183" s="25">
        <f t="shared" si="9"/>
        <v>49.709999999999987</v>
      </c>
      <c r="E183" s="24" t="str">
        <f t="shared" si="10"/>
        <v>W</v>
      </c>
      <c r="F183">
        <f t="shared" si="11"/>
        <v>1</v>
      </c>
    </row>
    <row r="184" spans="2:6" x14ac:dyDescent="0.25">
      <c r="B184" s="22">
        <v>45919.945335648146</v>
      </c>
      <c r="C184" s="67">
        <v>1.54</v>
      </c>
      <c r="D184" s="25">
        <f t="shared" si="9"/>
        <v>51.249999999999986</v>
      </c>
      <c r="E184" s="24" t="str">
        <f t="shared" si="10"/>
        <v>W</v>
      </c>
      <c r="F184">
        <f t="shared" si="11"/>
        <v>2</v>
      </c>
    </row>
    <row r="185" spans="2:6" x14ac:dyDescent="0.25">
      <c r="B185" s="22">
        <v>45919.958067129628</v>
      </c>
      <c r="C185" s="67">
        <v>1.58</v>
      </c>
      <c r="D185" s="25">
        <f t="shared" si="9"/>
        <v>52.829999999999984</v>
      </c>
      <c r="E185" s="24" t="str">
        <f t="shared" si="10"/>
        <v>W</v>
      </c>
      <c r="F185">
        <f t="shared" si="11"/>
        <v>3</v>
      </c>
    </row>
    <row r="186" spans="2:6" x14ac:dyDescent="0.25">
      <c r="B186" s="22">
        <v>45919.963275462964</v>
      </c>
      <c r="C186" s="67">
        <v>1.56</v>
      </c>
      <c r="D186" s="25">
        <f t="shared" si="9"/>
        <v>54.389999999999986</v>
      </c>
      <c r="E186" s="24" t="str">
        <f t="shared" si="10"/>
        <v>W</v>
      </c>
      <c r="F186">
        <f t="shared" si="11"/>
        <v>4</v>
      </c>
    </row>
    <row r="187" spans="2:6" x14ac:dyDescent="0.25">
      <c r="B187" s="22">
        <v>45919.976238425923</v>
      </c>
      <c r="C187" s="67">
        <v>-3.01</v>
      </c>
      <c r="D187" s="25">
        <f t="shared" si="9"/>
        <v>51.379999999999988</v>
      </c>
      <c r="E187" s="24" t="str">
        <f t="shared" si="10"/>
        <v>L</v>
      </c>
      <c r="F187">
        <f t="shared" si="11"/>
        <v>1</v>
      </c>
    </row>
    <row r="188" spans="2:6" x14ac:dyDescent="0.25">
      <c r="B188" s="22">
        <v>45919.986527777779</v>
      </c>
      <c r="C188" s="67">
        <v>-2.98</v>
      </c>
      <c r="D188" s="25">
        <f t="shared" si="9"/>
        <v>48.399999999999991</v>
      </c>
      <c r="E188" s="24" t="str">
        <f t="shared" si="10"/>
        <v>L</v>
      </c>
      <c r="F188">
        <f t="shared" si="11"/>
        <v>2</v>
      </c>
    </row>
    <row r="189" spans="2:6" x14ac:dyDescent="0.25">
      <c r="B189" s="22">
        <v>45920.005624999998</v>
      </c>
      <c r="C189" s="67">
        <v>-3.14</v>
      </c>
      <c r="D189" s="25">
        <f t="shared" si="9"/>
        <v>45.259999999999991</v>
      </c>
      <c r="E189" s="24" t="str">
        <f t="shared" si="10"/>
        <v>L</v>
      </c>
      <c r="F189">
        <f t="shared" si="11"/>
        <v>3</v>
      </c>
    </row>
    <row r="190" spans="2:6" x14ac:dyDescent="0.25">
      <c r="B190" s="22">
        <v>45920.013275462959</v>
      </c>
      <c r="C190" s="67">
        <v>1.47</v>
      </c>
      <c r="D190" s="25">
        <f t="shared" si="9"/>
        <v>46.72999999999999</v>
      </c>
      <c r="E190" s="24" t="str">
        <f t="shared" si="10"/>
        <v>W</v>
      </c>
      <c r="F190">
        <f t="shared" si="11"/>
        <v>1</v>
      </c>
    </row>
    <row r="191" spans="2:6" x14ac:dyDescent="0.25">
      <c r="B191" s="22">
        <v>45920.018946759257</v>
      </c>
      <c r="C191" s="67">
        <v>-3.18</v>
      </c>
      <c r="D191" s="25">
        <f t="shared" si="9"/>
        <v>43.54999999999999</v>
      </c>
      <c r="E191" s="24" t="str">
        <f t="shared" si="10"/>
        <v>L</v>
      </c>
      <c r="F191">
        <f t="shared" si="11"/>
        <v>1</v>
      </c>
    </row>
    <row r="192" spans="2:6" x14ac:dyDescent="0.25">
      <c r="B192" s="22">
        <v>45920.032361111109</v>
      </c>
      <c r="C192" s="67">
        <v>1.5</v>
      </c>
      <c r="D192" s="25">
        <f t="shared" ref="D192:D201" si="12">IF(OR(B192="Grand Total",B192=""),"",D191+C192)</f>
        <v>45.04999999999999</v>
      </c>
      <c r="E192" s="24" t="str">
        <f t="shared" ref="E192:E201" si="13">IF(OR(C192="",B192="Grand Total"),"",IF(C192&lt;0,"L","W"))</f>
        <v>W</v>
      </c>
      <c r="F192">
        <f t="shared" ref="F192:F201" si="14">IF(E192="","",IF(E192=E191,F191+1,1))</f>
        <v>1</v>
      </c>
    </row>
    <row r="193" spans="2:6" x14ac:dyDescent="0.25">
      <c r="B193" s="22">
        <v>45920.05678240741</v>
      </c>
      <c r="C193" s="67">
        <v>1.54</v>
      </c>
      <c r="D193" s="25">
        <f t="shared" si="12"/>
        <v>46.589999999999989</v>
      </c>
      <c r="E193" s="24" t="str">
        <f t="shared" si="13"/>
        <v>W</v>
      </c>
      <c r="F193">
        <f t="shared" si="14"/>
        <v>2</v>
      </c>
    </row>
    <row r="194" spans="2:6" x14ac:dyDescent="0.25">
      <c r="B194" s="22">
        <v>45920.070902777778</v>
      </c>
      <c r="C194" s="67">
        <v>1.81</v>
      </c>
      <c r="D194" s="25">
        <f t="shared" si="12"/>
        <v>48.399999999999991</v>
      </c>
      <c r="E194" s="24" t="str">
        <f t="shared" si="13"/>
        <v>W</v>
      </c>
      <c r="F194">
        <f t="shared" si="14"/>
        <v>3</v>
      </c>
    </row>
    <row r="195" spans="2:6" x14ac:dyDescent="0.25">
      <c r="B195" s="22">
        <v>45920.081562500003</v>
      </c>
      <c r="C195" s="67">
        <v>1.36</v>
      </c>
      <c r="D195" s="25">
        <f t="shared" si="12"/>
        <v>49.759999999999991</v>
      </c>
      <c r="E195" s="24" t="str">
        <f t="shared" si="13"/>
        <v>W</v>
      </c>
      <c r="F195">
        <f t="shared" si="14"/>
        <v>4</v>
      </c>
    </row>
    <row r="196" spans="2:6" x14ac:dyDescent="0.25">
      <c r="B196" s="22">
        <v>45920.093124999999</v>
      </c>
      <c r="C196" s="67">
        <v>1.57</v>
      </c>
      <c r="D196" s="25">
        <f t="shared" si="12"/>
        <v>51.329999999999991</v>
      </c>
      <c r="E196" s="24" t="str">
        <f t="shared" si="13"/>
        <v>W</v>
      </c>
      <c r="F196">
        <f t="shared" si="14"/>
        <v>5</v>
      </c>
    </row>
    <row r="197" spans="2:6" x14ac:dyDescent="0.25">
      <c r="B197" s="22">
        <v>45920.101134259261</v>
      </c>
      <c r="C197" s="67">
        <v>1.61</v>
      </c>
      <c r="D197" s="25">
        <f t="shared" si="12"/>
        <v>52.939999999999991</v>
      </c>
      <c r="E197" s="24" t="str">
        <f t="shared" si="13"/>
        <v>W</v>
      </c>
      <c r="F197">
        <f t="shared" si="14"/>
        <v>6</v>
      </c>
    </row>
    <row r="198" spans="2:6" x14ac:dyDescent="0.25">
      <c r="B198" s="22">
        <v>45920.124722222223</v>
      </c>
      <c r="C198" s="67">
        <v>0.59</v>
      </c>
      <c r="D198" s="25">
        <f t="shared" si="12"/>
        <v>53.529999999999994</v>
      </c>
      <c r="E198" s="24" t="str">
        <f t="shared" si="13"/>
        <v>W</v>
      </c>
      <c r="F198">
        <f t="shared" si="14"/>
        <v>7</v>
      </c>
    </row>
    <row r="199" spans="2:6" x14ac:dyDescent="0.25">
      <c r="B199" s="22">
        <v>45920.171018518522</v>
      </c>
      <c r="C199" s="67">
        <v>1.51</v>
      </c>
      <c r="D199" s="25">
        <f t="shared" si="12"/>
        <v>55.039999999999992</v>
      </c>
      <c r="E199" s="24" t="str">
        <f t="shared" si="13"/>
        <v>W</v>
      </c>
      <c r="F199">
        <f t="shared" si="14"/>
        <v>8</v>
      </c>
    </row>
    <row r="200" spans="2:6" x14ac:dyDescent="0.25">
      <c r="B200" s="22">
        <v>45920.179236111115</v>
      </c>
      <c r="C200" s="67">
        <v>-3</v>
      </c>
      <c r="D200" s="25">
        <f t="shared" si="12"/>
        <v>52.039999999999992</v>
      </c>
      <c r="E200" s="24" t="str">
        <f t="shared" si="13"/>
        <v>L</v>
      </c>
      <c r="F200">
        <f t="shared" si="14"/>
        <v>1</v>
      </c>
    </row>
    <row r="201" spans="2:6" x14ac:dyDescent="0.25">
      <c r="B201" s="22">
        <v>45920.191863425927</v>
      </c>
      <c r="C201" s="67">
        <v>3.68</v>
      </c>
      <c r="D201" s="25">
        <f t="shared" si="12"/>
        <v>55.719999999999992</v>
      </c>
      <c r="E201" s="24" t="str">
        <f t="shared" si="13"/>
        <v>W</v>
      </c>
      <c r="F201">
        <f t="shared" si="14"/>
        <v>1</v>
      </c>
    </row>
    <row r="202" spans="2:6" x14ac:dyDescent="0.25">
      <c r="B202" s="22">
        <v>45922.253923611112</v>
      </c>
      <c r="C202" s="67">
        <v>-3.12</v>
      </c>
      <c r="E202" s="24"/>
    </row>
    <row r="203" spans="2:6" x14ac:dyDescent="0.25">
      <c r="B203" s="22">
        <v>45922.261469907404</v>
      </c>
      <c r="C203" s="67">
        <v>1.06</v>
      </c>
      <c r="E203" s="24"/>
    </row>
    <row r="204" spans="2:6" x14ac:dyDescent="0.25">
      <c r="B204" s="22">
        <v>45922.271192129629</v>
      </c>
      <c r="C204" s="67">
        <v>-2.98</v>
      </c>
      <c r="E204" s="24"/>
    </row>
    <row r="205" spans="2:6" x14ac:dyDescent="0.25">
      <c r="B205" s="22">
        <v>45922.290393518517</v>
      </c>
      <c r="C205" s="67">
        <v>1.52</v>
      </c>
      <c r="E205" s="24"/>
    </row>
    <row r="206" spans="2:6" x14ac:dyDescent="0.25">
      <c r="B206" s="22">
        <v>45922.301261574074</v>
      </c>
      <c r="C206" s="67">
        <v>-3</v>
      </c>
      <c r="E206" s="24"/>
    </row>
    <row r="207" spans="2:6" x14ac:dyDescent="0.25">
      <c r="B207" s="22">
        <v>45922.310532407406</v>
      </c>
      <c r="C207" s="67">
        <v>-3.1</v>
      </c>
    </row>
    <row r="208" spans="2:6" x14ac:dyDescent="0.25">
      <c r="B208" s="22">
        <v>45922.32304398148</v>
      </c>
      <c r="C208" s="67">
        <v>1.49</v>
      </c>
    </row>
    <row r="209" spans="2:3" x14ac:dyDescent="0.25">
      <c r="B209" s="22">
        <v>45922.345381944448</v>
      </c>
      <c r="C209" s="67">
        <v>1.56</v>
      </c>
    </row>
    <row r="210" spans="2:3" x14ac:dyDescent="0.25">
      <c r="B210" s="22">
        <v>45922.386921296296</v>
      </c>
      <c r="C210" s="67">
        <v>-2.69</v>
      </c>
    </row>
    <row r="211" spans="2:3" x14ac:dyDescent="0.25">
      <c r="B211" s="22">
        <v>45922.39744212963</v>
      </c>
      <c r="C211" s="67">
        <v>1.59</v>
      </c>
    </row>
    <row r="212" spans="2:3" x14ac:dyDescent="0.25">
      <c r="B212" s="22">
        <v>45922.404976851853</v>
      </c>
      <c r="C212" s="67">
        <v>1.51</v>
      </c>
    </row>
    <row r="213" spans="2:3" x14ac:dyDescent="0.25">
      <c r="B213" s="22">
        <v>45922.40693287037</v>
      </c>
      <c r="C213" s="67">
        <v>1.67</v>
      </c>
    </row>
    <row r="214" spans="2:3" x14ac:dyDescent="0.25">
      <c r="B214" s="22">
        <v>45922.410775462966</v>
      </c>
      <c r="C214" s="67">
        <v>-2.95</v>
      </c>
    </row>
    <row r="215" spans="2:3" x14ac:dyDescent="0.25">
      <c r="B215" s="22">
        <v>45922.439803240741</v>
      </c>
      <c r="C215" s="67">
        <v>-3.13</v>
      </c>
    </row>
    <row r="216" spans="2:3" x14ac:dyDescent="0.25">
      <c r="B216" s="22">
        <v>45922.444664351853</v>
      </c>
      <c r="C216" s="67">
        <v>1.61</v>
      </c>
    </row>
    <row r="217" spans="2:3" x14ac:dyDescent="0.25">
      <c r="B217" s="22">
        <v>45922.44835648148</v>
      </c>
      <c r="C217" s="67">
        <v>1.55</v>
      </c>
    </row>
    <row r="218" spans="2:3" x14ac:dyDescent="0.25">
      <c r="B218" s="22">
        <v>45922.449641203704</v>
      </c>
      <c r="C218" s="67">
        <v>-3.17</v>
      </c>
    </row>
    <row r="219" spans="2:3" x14ac:dyDescent="0.25">
      <c r="B219" s="22">
        <v>45922.464930555558</v>
      </c>
      <c r="C219" s="67">
        <v>1.43</v>
      </c>
    </row>
    <row r="220" spans="2:3" x14ac:dyDescent="0.25">
      <c r="B220" s="22">
        <v>45922.470590277779</v>
      </c>
      <c r="C220" s="67">
        <v>1.65</v>
      </c>
    </row>
    <row r="221" spans="2:3" x14ac:dyDescent="0.25">
      <c r="B221" s="22">
        <v>45922.477997685186</v>
      </c>
      <c r="C221" s="67">
        <v>1.53</v>
      </c>
    </row>
    <row r="222" spans="2:3" x14ac:dyDescent="0.25">
      <c r="B222" s="22">
        <v>45922.496064814812</v>
      </c>
      <c r="C222" s="67">
        <v>-3.06</v>
      </c>
    </row>
    <row r="223" spans="2:3" x14ac:dyDescent="0.25">
      <c r="B223" s="22">
        <v>45922.51284722222</v>
      </c>
      <c r="C223" s="67">
        <v>1.48</v>
      </c>
    </row>
    <row r="224" spans="2:3" x14ac:dyDescent="0.25">
      <c r="B224" s="22">
        <v>45922.527187500003</v>
      </c>
      <c r="C224" s="67">
        <v>-3.01</v>
      </c>
    </row>
    <row r="225" spans="2:3" x14ac:dyDescent="0.25">
      <c r="B225" s="22">
        <v>45922.546863425923</v>
      </c>
      <c r="C225" s="67">
        <v>1.74</v>
      </c>
    </row>
    <row r="226" spans="2:3" x14ac:dyDescent="0.25">
      <c r="B226" s="22">
        <v>45922.560416666667</v>
      </c>
      <c r="C226" s="67">
        <v>1.54</v>
      </c>
    </row>
    <row r="227" spans="2:3" x14ac:dyDescent="0.25">
      <c r="B227" s="22">
        <v>45922.566770833335</v>
      </c>
      <c r="C227" s="67">
        <v>1.58</v>
      </c>
    </row>
    <row r="228" spans="2:3" x14ac:dyDescent="0.25">
      <c r="B228" s="22">
        <v>45922.571851851855</v>
      </c>
      <c r="C228" s="67">
        <v>1.6</v>
      </c>
    </row>
    <row r="229" spans="2:3" x14ac:dyDescent="0.25">
      <c r="B229" s="22">
        <v>45922.57775462963</v>
      </c>
      <c r="C229" s="67">
        <v>-3.08</v>
      </c>
    </row>
    <row r="230" spans="2:3" x14ac:dyDescent="0.25">
      <c r="B230" s="22">
        <v>45922.591539351852</v>
      </c>
      <c r="C230" s="67">
        <v>1.58</v>
      </c>
    </row>
    <row r="231" spans="2:3" x14ac:dyDescent="0.25">
      <c r="B231" s="22">
        <v>45922.606354166666</v>
      </c>
      <c r="C231" s="67">
        <v>1.71</v>
      </c>
    </row>
    <row r="232" spans="2:3" x14ac:dyDescent="0.25">
      <c r="B232" s="22">
        <v>45922.619097222225</v>
      </c>
      <c r="C232" s="67">
        <v>-3.14</v>
      </c>
    </row>
    <row r="233" spans="2:3" x14ac:dyDescent="0.25">
      <c r="B233" s="22">
        <v>45922.635405092595</v>
      </c>
      <c r="C233" s="67">
        <v>1.32</v>
      </c>
    </row>
    <row r="234" spans="2:3" x14ac:dyDescent="0.25">
      <c r="B234" s="22">
        <v>45922.640497685185</v>
      </c>
      <c r="C234" s="67">
        <v>1.55</v>
      </c>
    </row>
    <row r="235" spans="2:3" x14ac:dyDescent="0.25">
      <c r="B235" s="22">
        <v>45922.642465277779</v>
      </c>
      <c r="C235" s="67">
        <v>-3.04</v>
      </c>
    </row>
    <row r="236" spans="2:3" x14ac:dyDescent="0.25">
      <c r="B236" s="22">
        <v>45922.647905092592</v>
      </c>
      <c r="C236" s="67">
        <v>1.54</v>
      </c>
    </row>
    <row r="237" spans="2:3" x14ac:dyDescent="0.25">
      <c r="B237" s="22">
        <v>45922.652766203704</v>
      </c>
      <c r="C237" s="67">
        <v>1.41</v>
      </c>
    </row>
    <row r="238" spans="2:3" x14ac:dyDescent="0.25">
      <c r="B238" s="22">
        <v>45922.673946759256</v>
      </c>
      <c r="C238" s="67">
        <v>0.15</v>
      </c>
    </row>
    <row r="239" spans="2:3" x14ac:dyDescent="0.25">
      <c r="B239" s="22">
        <v>45922.685740740744</v>
      </c>
      <c r="C239" s="67">
        <v>0.08</v>
      </c>
    </row>
    <row r="240" spans="2:3" x14ac:dyDescent="0.25">
      <c r="B240" s="22">
        <v>45922.693831018521</v>
      </c>
      <c r="C240" s="67">
        <v>1.46</v>
      </c>
    </row>
    <row r="241" spans="2:3" x14ac:dyDescent="0.25">
      <c r="B241" s="22">
        <v>45922.699745370373</v>
      </c>
      <c r="C241" s="67">
        <v>1.48</v>
      </c>
    </row>
    <row r="242" spans="2:3" x14ac:dyDescent="0.25">
      <c r="B242" s="22">
        <v>45922.726504629631</v>
      </c>
      <c r="C242" s="67">
        <v>1.57</v>
      </c>
    </row>
    <row r="243" spans="2:3" x14ac:dyDescent="0.25">
      <c r="B243" s="22">
        <v>45922.728796296295</v>
      </c>
      <c r="C243" s="67">
        <v>-3</v>
      </c>
    </row>
    <row r="244" spans="2:3" x14ac:dyDescent="0.25">
      <c r="B244" s="22">
        <v>45922.736215277779</v>
      </c>
      <c r="C244" s="67">
        <v>-3.2</v>
      </c>
    </row>
    <row r="245" spans="2:3" x14ac:dyDescent="0.25">
      <c r="B245" s="22">
        <v>45922.74858796296</v>
      </c>
      <c r="C245" s="67">
        <v>-3.04</v>
      </c>
    </row>
    <row r="246" spans="2:3" x14ac:dyDescent="0.25">
      <c r="B246" s="22">
        <v>45922.768506944441</v>
      </c>
      <c r="C246" s="67">
        <v>-3.14</v>
      </c>
    </row>
    <row r="247" spans="2:3" x14ac:dyDescent="0.25">
      <c r="B247" s="22">
        <v>45922.784016203703</v>
      </c>
      <c r="C247" s="67">
        <v>1.63</v>
      </c>
    </row>
    <row r="248" spans="2:3" x14ac:dyDescent="0.25">
      <c r="B248" s="22">
        <v>45922.788738425923</v>
      </c>
      <c r="C248" s="67">
        <v>-3.02</v>
      </c>
    </row>
    <row r="249" spans="2:3" x14ac:dyDescent="0.25">
      <c r="B249" s="22">
        <v>45922.823819444442</v>
      </c>
      <c r="C249" s="67">
        <v>1.53</v>
      </c>
    </row>
    <row r="250" spans="2:3" x14ac:dyDescent="0.25">
      <c r="B250" s="1" t="s">
        <v>54</v>
      </c>
      <c r="C250" s="67">
        <v>11.720000000000004</v>
      </c>
    </row>
  </sheetData>
  <conditionalFormatting sqref="K22:K62">
    <cfRule type="cellIs" dxfId="116" priority="30" operator="greaterThan">
      <formula>$M$1</formula>
    </cfRule>
    <cfRule type="cellIs" dxfId="115" priority="31" operator="greaterThan">
      <formula>"31.555$G$1"</formula>
    </cfRule>
  </conditionalFormatting>
  <conditionalFormatting sqref="K22:K62">
    <cfRule type="cellIs" dxfId="114" priority="29" operator="lessThan">
      <formula>0</formula>
    </cfRule>
  </conditionalFormatting>
  <conditionalFormatting sqref="K22:K62">
    <cfRule type="cellIs" dxfId="113" priority="28" operator="lessThan">
      <formula>0</formula>
    </cfRule>
  </conditionalFormatting>
  <conditionalFormatting sqref="D22">
    <cfRule type="cellIs" dxfId="112" priority="26" operator="greaterThan">
      <formula>$M$1</formula>
    </cfRule>
    <cfRule type="cellIs" dxfId="111" priority="27" operator="greaterThan">
      <formula>"31.555$G$1"</formula>
    </cfRule>
  </conditionalFormatting>
  <conditionalFormatting sqref="D22">
    <cfRule type="cellIs" dxfId="110" priority="25" operator="lessThan">
      <formula>0</formula>
    </cfRule>
  </conditionalFormatting>
  <conditionalFormatting sqref="D22">
    <cfRule type="cellIs" dxfId="109" priority="24" operator="lessThan">
      <formula>0</formula>
    </cfRule>
  </conditionalFormatting>
  <conditionalFormatting sqref="D23:D201">
    <cfRule type="cellIs" dxfId="108" priority="22" operator="greaterThan">
      <formula>$M$1</formula>
    </cfRule>
    <cfRule type="cellIs" dxfId="107" priority="23" operator="greaterThan">
      <formula>"31.555$G$1"</formula>
    </cfRule>
  </conditionalFormatting>
  <conditionalFormatting sqref="D23:D201">
    <cfRule type="cellIs" dxfId="106" priority="21" operator="lessThan">
      <formula>0</formula>
    </cfRule>
  </conditionalFormatting>
  <conditionalFormatting sqref="D23:D201">
    <cfRule type="cellIs" dxfId="105" priority="20" operator="lessThan">
      <formula>0</formula>
    </cfRule>
  </conditionalFormatting>
  <conditionalFormatting pivot="1">
    <cfRule type="cellIs" dxfId="104" priority="15" operator="greaterThan">
      <formula>0</formula>
    </cfRule>
  </conditionalFormatting>
  <conditionalFormatting pivot="1">
    <cfRule type="cellIs" dxfId="103" priority="14" operator="lessThan">
      <formula>0</formula>
    </cfRule>
  </conditionalFormatting>
  <conditionalFormatting pivot="1" sqref="J22:J23">
    <cfRule type="cellIs" dxfId="102" priority="9" operator="greaterThan">
      <formula>0</formula>
    </cfRule>
  </conditionalFormatting>
  <conditionalFormatting pivot="1" sqref="J22:J23">
    <cfRule type="cellIs" dxfId="101" priority="8" operator="lessThan">
      <formula>0</formula>
    </cfRule>
  </conditionalFormatting>
  <conditionalFormatting pivot="1" sqref="R22:R23">
    <cfRule type="cellIs" dxfId="100" priority="7" operator="greaterThan">
      <formula>0</formula>
    </cfRule>
  </conditionalFormatting>
  <conditionalFormatting pivot="1" sqref="R22:R23">
    <cfRule type="cellIs" dxfId="99" priority="6" operator="lessThan">
      <formula>0</formula>
    </cfRule>
  </conditionalFormatting>
  <conditionalFormatting pivot="1" sqref="R39:R40 R44 R47 R59:R61">
    <cfRule type="cellIs" dxfId="98" priority="5" operator="greaterThan">
      <formula>0</formula>
    </cfRule>
  </conditionalFormatting>
  <conditionalFormatting pivot="1" sqref="R39:R40 R44 R47 R59:R61">
    <cfRule type="cellIs" dxfId="97" priority="4" operator="lessThan">
      <formula>0</formula>
    </cfRule>
  </conditionalFormatting>
  <conditionalFormatting sqref="E22:E201">
    <cfRule type="cellIs" dxfId="96" priority="2" operator="equal">
      <formula>"L"</formula>
    </cfRule>
    <cfRule type="cellIs" dxfId="95" priority="3" operator="equal">
      <formula>"W"</formula>
    </cfRule>
  </conditionalFormatting>
  <conditionalFormatting sqref="F22:F201">
    <cfRule type="cellIs" dxfId="94" priority="1" operator="equal">
      <formula>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7CA1-432E-4FFF-9EC9-4851B265B9E4}">
  <sheetPr codeName="Sheet5"/>
  <dimension ref="B1:R206"/>
  <sheetViews>
    <sheetView showGridLines="0" topLeftCell="A59" workbookViewId="0">
      <selection activeCell="B113" sqref="B113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1.48</v>
      </c>
      <c r="E5" s="21" t="s">
        <v>1979</v>
      </c>
      <c r="F5" s="21" t="s">
        <v>105</v>
      </c>
    </row>
    <row r="6" spans="2:14" x14ac:dyDescent="0.25">
      <c r="B6" s="31" t="s">
        <v>65</v>
      </c>
      <c r="C6" s="32">
        <f>AVERAGE(C22:C61)</f>
        <v>-0.43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-3.23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1.76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0.6619718309859155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1980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1981</v>
      </c>
    </row>
    <row r="19" spans="2:18" x14ac:dyDescent="0.25">
      <c r="B19" s="21" t="s">
        <v>29</v>
      </c>
      <c r="C19" t="s">
        <v>108</v>
      </c>
      <c r="I19" s="21" t="s">
        <v>29</v>
      </c>
      <c r="J19" t="s">
        <v>108</v>
      </c>
      <c r="Q19" s="21" t="s">
        <v>29</v>
      </c>
      <c r="R19" t="s">
        <v>108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45918.675787037035</v>
      </c>
      <c r="C22" s="67">
        <v>-3</v>
      </c>
      <c r="D22" s="25">
        <f>$M$1+C22</f>
        <v>29.25</v>
      </c>
      <c r="E22" s="24" t="str">
        <f>IF(OR(C22="",B22="Grand Total"),"",IF(C22&lt;0,"L","W"))</f>
        <v>L</v>
      </c>
      <c r="F22">
        <v>1</v>
      </c>
      <c r="I22" s="1" t="s">
        <v>88</v>
      </c>
      <c r="J22" s="67">
        <v>-11.29</v>
      </c>
      <c r="K22" s="25">
        <f>$M$1+J22</f>
        <v>20.96</v>
      </c>
      <c r="L22" s="24" t="str">
        <f>IF(OR(J22="",I22="Grand Total"),"",IF(J22&lt;0,"L","W"))</f>
        <v>L</v>
      </c>
      <c r="M22">
        <v>1</v>
      </c>
      <c r="Q22" s="1" t="s">
        <v>87</v>
      </c>
      <c r="R22" s="67">
        <v>-11.29</v>
      </c>
    </row>
    <row r="23" spans="2:18" x14ac:dyDescent="0.25">
      <c r="B23" s="22">
        <v>45918.699513888889</v>
      </c>
      <c r="C23" s="67">
        <v>1.69</v>
      </c>
      <c r="D23" s="25">
        <f t="shared" ref="D23:D86" si="0">IF(OR(B23="Grand Total",B23=""),"",D22+C23)</f>
        <v>30.94</v>
      </c>
      <c r="E23" s="24" t="str">
        <f t="shared" ref="E23:E86" si="1">IF(OR(C23="",B23="Grand Total"),"",IF(C23&lt;0,"L","W"))</f>
        <v>W</v>
      </c>
      <c r="F23">
        <f>IF(E23="","",IF(E23=E22,F22+1,1))</f>
        <v>1</v>
      </c>
      <c r="I23" s="1" t="s">
        <v>117</v>
      </c>
      <c r="J23" s="67">
        <v>13.660000000000011</v>
      </c>
      <c r="K23" s="25">
        <f t="shared" ref="K23:K62" si="2">IF(OR(I23="Grand Total",I23=""),"",K22+J23)</f>
        <v>34.620000000000012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118</v>
      </c>
      <c r="R23" s="67">
        <v>13.660000000000011</v>
      </c>
    </row>
    <row r="24" spans="2:18" x14ac:dyDescent="0.25">
      <c r="B24" s="22">
        <v>45918.704826388886</v>
      </c>
      <c r="C24" s="67">
        <v>1.61</v>
      </c>
      <c r="D24" s="25">
        <f t="shared" si="0"/>
        <v>32.550000000000004</v>
      </c>
      <c r="E24" s="24" t="str">
        <f t="shared" si="1"/>
        <v>W</v>
      </c>
      <c r="F24">
        <f t="shared" ref="F24:F87" si="4">IF(E24="","",IF(E24=E23,F23+1,1))</f>
        <v>2</v>
      </c>
      <c r="I24" s="1" t="s">
        <v>1824</v>
      </c>
      <c r="J24" s="67">
        <v>1.3599999999999999</v>
      </c>
      <c r="K24" s="25">
        <f t="shared" si="2"/>
        <v>35.980000000000011</v>
      </c>
      <c r="L24" s="24" t="str">
        <f t="shared" si="3"/>
        <v>W</v>
      </c>
      <c r="M24">
        <f t="shared" ref="M24:M62" si="5">IF(L24="","",IF(L24=L23,M23+1,1))</f>
        <v>2</v>
      </c>
      <c r="Q24" s="1" t="s">
        <v>1978</v>
      </c>
      <c r="R24" s="67">
        <v>1.3599999999999999</v>
      </c>
    </row>
    <row r="25" spans="2:18" x14ac:dyDescent="0.25">
      <c r="B25" s="22">
        <v>45918.708657407406</v>
      </c>
      <c r="C25" s="67">
        <v>1.57</v>
      </c>
      <c r="D25" s="25">
        <f t="shared" si="0"/>
        <v>34.120000000000005</v>
      </c>
      <c r="E25" s="24" t="str">
        <f t="shared" si="1"/>
        <v>W</v>
      </c>
      <c r="F25">
        <f t="shared" si="4"/>
        <v>3</v>
      </c>
      <c r="I25" s="1" t="s">
        <v>2085</v>
      </c>
      <c r="J25" s="67">
        <v>-8.4299999999999979</v>
      </c>
      <c r="K25" s="25">
        <f t="shared" si="2"/>
        <v>27.550000000000011</v>
      </c>
      <c r="L25" s="24" t="str">
        <f t="shared" si="3"/>
        <v>L</v>
      </c>
      <c r="M25">
        <f t="shared" si="5"/>
        <v>1</v>
      </c>
      <c r="Q25" s="1" t="s">
        <v>2086</v>
      </c>
      <c r="R25" s="67">
        <v>-8.4299999999999979</v>
      </c>
    </row>
    <row r="26" spans="2:18" x14ac:dyDescent="0.25">
      <c r="B26" s="22">
        <v>45918.713275462964</v>
      </c>
      <c r="C26" s="67">
        <v>1.59</v>
      </c>
      <c r="D26" s="25">
        <f t="shared" si="0"/>
        <v>35.710000000000008</v>
      </c>
      <c r="E26" s="24" t="str">
        <f t="shared" si="1"/>
        <v>W</v>
      </c>
      <c r="F26">
        <f t="shared" si="4"/>
        <v>4</v>
      </c>
      <c r="I26" s="1" t="s">
        <v>54</v>
      </c>
      <c r="J26" s="67">
        <v>-4.6999999999999869</v>
      </c>
      <c r="K26" s="25" t="str">
        <f t="shared" si="2"/>
        <v/>
      </c>
      <c r="L26" s="24" t="str">
        <f t="shared" si="3"/>
        <v/>
      </c>
      <c r="M26" t="str">
        <f t="shared" si="5"/>
        <v/>
      </c>
      <c r="Q26" s="1" t="s">
        <v>54</v>
      </c>
      <c r="R26" s="67">
        <v>-4.6999999999999869</v>
      </c>
    </row>
    <row r="27" spans="2:18" x14ac:dyDescent="0.25">
      <c r="B27" s="22">
        <v>45918.71802083333</v>
      </c>
      <c r="C27" s="67">
        <v>1.51</v>
      </c>
      <c r="D27" s="25">
        <f t="shared" si="0"/>
        <v>37.220000000000006</v>
      </c>
      <c r="E27" s="24" t="str">
        <f t="shared" si="1"/>
        <v>W</v>
      </c>
      <c r="F27">
        <f t="shared" si="4"/>
        <v>5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45918.728796296295</v>
      </c>
      <c r="C28" s="67">
        <v>-3.02</v>
      </c>
      <c r="D28" s="25">
        <f t="shared" si="0"/>
        <v>34.200000000000003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45918.758414351854</v>
      </c>
      <c r="C29" s="67">
        <v>1.52</v>
      </c>
      <c r="D29" s="25">
        <f t="shared" si="0"/>
        <v>35.720000000000006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45918.764097222222</v>
      </c>
      <c r="C30" s="67">
        <v>-3.02</v>
      </c>
      <c r="D30" s="25">
        <f t="shared" si="0"/>
        <v>32.700000000000003</v>
      </c>
      <c r="E30" s="24" t="str">
        <f t="shared" si="1"/>
        <v>L</v>
      </c>
      <c r="F30">
        <f t="shared" si="4"/>
        <v>1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45918.782835648148</v>
      </c>
      <c r="C31" s="67">
        <v>-3.02</v>
      </c>
      <c r="D31" s="25">
        <f t="shared" si="0"/>
        <v>29.680000000000003</v>
      </c>
      <c r="E31" s="24" t="str">
        <f t="shared" si="1"/>
        <v>L</v>
      </c>
      <c r="F31">
        <f t="shared" si="4"/>
        <v>2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45918.807141203702</v>
      </c>
      <c r="C32" s="67">
        <v>-2.99</v>
      </c>
      <c r="D32" s="25">
        <f t="shared" si="0"/>
        <v>26.690000000000005</v>
      </c>
      <c r="E32" s="24" t="str">
        <f t="shared" si="1"/>
        <v>L</v>
      </c>
      <c r="F32">
        <f t="shared" si="4"/>
        <v>3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45918.816053240742</v>
      </c>
      <c r="C33" s="67">
        <v>-2.99</v>
      </c>
      <c r="D33" s="25">
        <f t="shared" si="0"/>
        <v>23.700000000000003</v>
      </c>
      <c r="E33" s="24" t="str">
        <f t="shared" si="1"/>
        <v>L</v>
      </c>
      <c r="F33">
        <f t="shared" si="4"/>
        <v>4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45918.851701388892</v>
      </c>
      <c r="C34" s="67">
        <v>-3.17</v>
      </c>
      <c r="D34" s="25">
        <f t="shared" si="0"/>
        <v>20.53</v>
      </c>
      <c r="E34" s="24" t="str">
        <f t="shared" si="1"/>
        <v>L</v>
      </c>
      <c r="F34">
        <f t="shared" si="4"/>
        <v>5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45918.877858796295</v>
      </c>
      <c r="C35" s="67">
        <v>1.74</v>
      </c>
      <c r="D35" s="25">
        <f t="shared" si="0"/>
        <v>22.27</v>
      </c>
      <c r="E35" s="24" t="str">
        <f t="shared" si="1"/>
        <v>W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45918.882847222223</v>
      </c>
      <c r="C36" s="67">
        <v>1.58</v>
      </c>
      <c r="D36" s="25">
        <f t="shared" si="0"/>
        <v>23.85</v>
      </c>
      <c r="E36" s="24" t="str">
        <f t="shared" si="1"/>
        <v>W</v>
      </c>
      <c r="F36">
        <f t="shared" si="4"/>
        <v>2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45918.884687500002</v>
      </c>
      <c r="C37" s="67">
        <v>-3.04</v>
      </c>
      <c r="D37" s="25">
        <f t="shared" si="0"/>
        <v>20.810000000000002</v>
      </c>
      <c r="E37" s="24" t="str">
        <f t="shared" si="1"/>
        <v>L</v>
      </c>
      <c r="F37">
        <f t="shared" si="4"/>
        <v>1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45918.908067129632</v>
      </c>
      <c r="C38" s="67">
        <v>1.57</v>
      </c>
      <c r="D38" s="25">
        <f t="shared" si="0"/>
        <v>22.380000000000003</v>
      </c>
      <c r="E38" s="24" t="str">
        <f t="shared" si="1"/>
        <v>W</v>
      </c>
      <c r="F38">
        <f t="shared" si="4"/>
        <v>1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45918.908530092594</v>
      </c>
      <c r="C39" s="67">
        <v>-3</v>
      </c>
      <c r="D39" s="25">
        <f t="shared" si="0"/>
        <v>19.380000000000003</v>
      </c>
      <c r="E39" s="24" t="str">
        <f t="shared" si="1"/>
        <v>L</v>
      </c>
      <c r="F39">
        <f t="shared" si="4"/>
        <v>1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7">
        <v>-0.26000000000000068</v>
      </c>
    </row>
    <row r="40" spans="2:18" x14ac:dyDescent="0.25">
      <c r="B40" s="22">
        <v>45918.920682870368</v>
      </c>
      <c r="C40" s="67">
        <v>-3.03</v>
      </c>
      <c r="D40" s="25">
        <f t="shared" si="0"/>
        <v>16.350000000000001</v>
      </c>
      <c r="E40" s="24" t="str">
        <f t="shared" si="1"/>
        <v>L</v>
      </c>
      <c r="F40">
        <f t="shared" si="4"/>
        <v>2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7">
        <v>13.82</v>
      </c>
    </row>
    <row r="41" spans="2:18" x14ac:dyDescent="0.25">
      <c r="B41" s="22">
        <v>45918.934328703705</v>
      </c>
      <c r="C41" s="67">
        <v>1.61</v>
      </c>
      <c r="D41" s="25">
        <f t="shared" si="0"/>
        <v>17.96</v>
      </c>
      <c r="E41" s="24" t="str">
        <f t="shared" si="1"/>
        <v>W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7">
        <v>8.6900000000000013</v>
      </c>
    </row>
    <row r="42" spans="2:18" x14ac:dyDescent="0.25">
      <c r="B42" s="22">
        <v>45918.946377314816</v>
      </c>
      <c r="C42" s="67">
        <v>1.54</v>
      </c>
      <c r="D42" s="25">
        <f t="shared" si="0"/>
        <v>19.5</v>
      </c>
      <c r="E42" s="24" t="str">
        <f t="shared" si="1"/>
        <v>W</v>
      </c>
      <c r="F42">
        <f t="shared" si="4"/>
        <v>2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7">
        <v>-10.959999999999999</v>
      </c>
    </row>
    <row r="43" spans="2:18" x14ac:dyDescent="0.25">
      <c r="B43" s="22">
        <v>45918.95921296296</v>
      </c>
      <c r="C43" s="67">
        <v>1.46</v>
      </c>
      <c r="D43" s="25">
        <f t="shared" si="0"/>
        <v>20.96</v>
      </c>
      <c r="E43" s="24" t="str">
        <f t="shared" si="1"/>
        <v>W</v>
      </c>
      <c r="F43">
        <f t="shared" si="4"/>
        <v>3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 s="67">
        <v>6.3800000000000008</v>
      </c>
    </row>
    <row r="44" spans="2:18" x14ac:dyDescent="0.25">
      <c r="B44" s="22">
        <v>45919.002615740741</v>
      </c>
      <c r="C44" s="67">
        <v>1.55</v>
      </c>
      <c r="D44" s="25">
        <f t="shared" si="0"/>
        <v>22.51</v>
      </c>
      <c r="E44" s="24" t="str">
        <f t="shared" si="1"/>
        <v>W</v>
      </c>
      <c r="F44">
        <f t="shared" si="4"/>
        <v>4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 s="67">
        <v>-1.6899999999999997</v>
      </c>
    </row>
    <row r="45" spans="2:18" x14ac:dyDescent="0.25">
      <c r="B45" s="22">
        <v>45919.004930555559</v>
      </c>
      <c r="C45" s="67">
        <v>1.56</v>
      </c>
      <c r="D45" s="25">
        <f t="shared" si="0"/>
        <v>24.07</v>
      </c>
      <c r="E45" s="24" t="str">
        <f t="shared" si="1"/>
        <v>W</v>
      </c>
      <c r="F45">
        <f t="shared" si="4"/>
        <v>5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 s="67">
        <v>-7.46</v>
      </c>
    </row>
    <row r="46" spans="2:18" x14ac:dyDescent="0.25">
      <c r="B46" s="22">
        <v>45919.010254629633</v>
      </c>
      <c r="C46" s="67">
        <v>1.5</v>
      </c>
      <c r="D46" s="25">
        <f t="shared" si="0"/>
        <v>25.57</v>
      </c>
      <c r="E46" s="24" t="str">
        <f t="shared" si="1"/>
        <v>W</v>
      </c>
      <c r="F46">
        <f t="shared" si="4"/>
        <v>6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 s="67">
        <v>3.59</v>
      </c>
    </row>
    <row r="47" spans="2:18" x14ac:dyDescent="0.25">
      <c r="B47" s="22">
        <v>45919.013495370367</v>
      </c>
      <c r="C47" s="67">
        <v>1.58</v>
      </c>
      <c r="D47" s="25">
        <f t="shared" si="0"/>
        <v>27.15</v>
      </c>
      <c r="E47" s="24" t="str">
        <f t="shared" si="1"/>
        <v>W</v>
      </c>
      <c r="F47">
        <f t="shared" si="4"/>
        <v>7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 s="67">
        <v>-10.28</v>
      </c>
    </row>
    <row r="48" spans="2:18" x14ac:dyDescent="0.25">
      <c r="B48" s="22">
        <v>45919.039652777778</v>
      </c>
      <c r="C48" s="67">
        <v>-3.09</v>
      </c>
      <c r="D48" s="25">
        <f t="shared" si="0"/>
        <v>24.06</v>
      </c>
      <c r="E48" s="24" t="str">
        <f t="shared" si="1"/>
        <v>L</v>
      </c>
      <c r="F48">
        <f t="shared" si="4"/>
        <v>1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 s="67">
        <v>0.99999999999999978</v>
      </c>
    </row>
    <row r="49" spans="2:18" x14ac:dyDescent="0.25">
      <c r="B49" s="22">
        <v>45919.087696759256</v>
      </c>
      <c r="C49" s="67">
        <v>-3.05</v>
      </c>
      <c r="D49" s="25">
        <f t="shared" si="0"/>
        <v>21.009999999999998</v>
      </c>
      <c r="E49" s="24" t="str">
        <f t="shared" si="1"/>
        <v>L</v>
      </c>
      <c r="F49">
        <f t="shared" si="4"/>
        <v>2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 s="67">
        <v>10.18</v>
      </c>
    </row>
    <row r="50" spans="2:18" x14ac:dyDescent="0.25">
      <c r="B50" s="22">
        <v>45919.165393518517</v>
      </c>
      <c r="C50" s="67">
        <v>-3.15</v>
      </c>
      <c r="D50" s="25">
        <f t="shared" si="0"/>
        <v>17.86</v>
      </c>
      <c r="E50" s="24" t="str">
        <f t="shared" si="1"/>
        <v>L</v>
      </c>
      <c r="F50">
        <f t="shared" si="4"/>
        <v>3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 s="67">
        <v>3.0500000000000003</v>
      </c>
    </row>
    <row r="51" spans="2:18" x14ac:dyDescent="0.25">
      <c r="B51" s="22">
        <v>45919.257060185184</v>
      </c>
      <c r="C51" s="67">
        <v>1.56</v>
      </c>
      <c r="D51" s="25">
        <f t="shared" si="0"/>
        <v>19.419999999999998</v>
      </c>
      <c r="E51" s="24" t="str">
        <f t="shared" si="1"/>
        <v>W</v>
      </c>
      <c r="F51">
        <f t="shared" si="4"/>
        <v>1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 s="67">
        <v>6.1700000000000017</v>
      </c>
    </row>
    <row r="52" spans="2:18" x14ac:dyDescent="0.25">
      <c r="B52" s="22">
        <v>45919.291655092595</v>
      </c>
      <c r="C52" s="67">
        <v>1.68</v>
      </c>
      <c r="D52" s="25">
        <f t="shared" si="0"/>
        <v>21.099999999999998</v>
      </c>
      <c r="E52" s="24" t="str">
        <f t="shared" si="1"/>
        <v>W</v>
      </c>
      <c r="F52">
        <f t="shared" si="4"/>
        <v>2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 s="67">
        <v>1.5699999999999998</v>
      </c>
    </row>
    <row r="53" spans="2:18" x14ac:dyDescent="0.25">
      <c r="B53" s="22">
        <v>45919.314803240741</v>
      </c>
      <c r="C53" s="67">
        <v>-2.97</v>
      </c>
      <c r="D53" s="25">
        <f t="shared" si="0"/>
        <v>18.13</v>
      </c>
      <c r="E53" s="24" t="str">
        <f t="shared" si="1"/>
        <v>L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 s="67">
        <v>2.58</v>
      </c>
    </row>
    <row r="54" spans="2:18" x14ac:dyDescent="0.25">
      <c r="B54" s="22">
        <v>45919.336909722224</v>
      </c>
      <c r="C54" s="67">
        <v>-3.2</v>
      </c>
      <c r="D54" s="25">
        <f t="shared" si="0"/>
        <v>14.93</v>
      </c>
      <c r="E54" s="24" t="str">
        <f t="shared" si="1"/>
        <v>L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 s="67">
        <v>8.1499999999999986</v>
      </c>
    </row>
    <row r="55" spans="2:18" x14ac:dyDescent="0.25">
      <c r="B55" s="22">
        <v>45919.343865740739</v>
      </c>
      <c r="C55" s="67">
        <v>1.76</v>
      </c>
      <c r="D55" s="25">
        <f t="shared" si="0"/>
        <v>16.690000000000001</v>
      </c>
      <c r="E55" s="24" t="str">
        <f t="shared" si="1"/>
        <v>W</v>
      </c>
      <c r="F55">
        <f t="shared" si="4"/>
        <v>1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 s="67">
        <v>-6.2799999999999994</v>
      </c>
    </row>
    <row r="56" spans="2:18" x14ac:dyDescent="0.25">
      <c r="B56" s="22">
        <v>45919.347673611112</v>
      </c>
      <c r="C56" s="67">
        <v>1.5</v>
      </c>
      <c r="D56" s="25">
        <f t="shared" si="0"/>
        <v>18.190000000000001</v>
      </c>
      <c r="E56" s="24" t="str">
        <f t="shared" si="1"/>
        <v>W</v>
      </c>
      <c r="F56">
        <f t="shared" si="4"/>
        <v>2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 s="67">
        <v>-7.58</v>
      </c>
    </row>
    <row r="57" spans="2:18" x14ac:dyDescent="0.25">
      <c r="B57" s="22">
        <v>45919.353229166663</v>
      </c>
      <c r="C57" s="67">
        <v>-3.01</v>
      </c>
      <c r="D57" s="25">
        <f t="shared" si="0"/>
        <v>15.180000000000001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 s="67">
        <v>-1.0499999999999998</v>
      </c>
    </row>
    <row r="58" spans="2:18" x14ac:dyDescent="0.25">
      <c r="B58" s="22">
        <v>45919.373831018522</v>
      </c>
      <c r="C58" s="67">
        <v>1.6</v>
      </c>
      <c r="D58" s="25">
        <f t="shared" si="0"/>
        <v>16.78</v>
      </c>
      <c r="E58" s="24" t="str">
        <f t="shared" si="1"/>
        <v>W</v>
      </c>
      <c r="F58">
        <f t="shared" si="4"/>
        <v>1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7">
        <v>-7.55</v>
      </c>
    </row>
    <row r="59" spans="2:18" x14ac:dyDescent="0.25">
      <c r="B59" s="22">
        <v>45919.383564814816</v>
      </c>
      <c r="C59" s="67">
        <v>1.39</v>
      </c>
      <c r="D59" s="25">
        <f t="shared" si="0"/>
        <v>18.170000000000002</v>
      </c>
      <c r="E59" s="24" t="str">
        <f t="shared" si="1"/>
        <v>W</v>
      </c>
      <c r="F59">
        <f t="shared" si="4"/>
        <v>2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7">
        <v>3.5000000000000009</v>
      </c>
    </row>
    <row r="60" spans="2:18" x14ac:dyDescent="0.25">
      <c r="B60" s="22">
        <v>45919.391203703701</v>
      </c>
      <c r="C60" s="67">
        <v>-3.23</v>
      </c>
      <c r="D60" s="25">
        <f t="shared" si="0"/>
        <v>14.940000000000001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7">
        <v>3.6899999999999995</v>
      </c>
    </row>
    <row r="61" spans="2:18" x14ac:dyDescent="0.25">
      <c r="B61" s="22">
        <v>45919.412141203706</v>
      </c>
      <c r="C61" s="67">
        <v>0.11</v>
      </c>
      <c r="D61" s="25">
        <f t="shared" si="0"/>
        <v>15.05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7">
        <v>-7.5399999999999991</v>
      </c>
    </row>
    <row r="62" spans="2:18" x14ac:dyDescent="0.25">
      <c r="B62" s="22">
        <v>45919.415960648148</v>
      </c>
      <c r="C62" s="67">
        <v>-3.06</v>
      </c>
      <c r="D62" s="25">
        <f t="shared" si="0"/>
        <v>11.99</v>
      </c>
      <c r="E62" s="24" t="str">
        <f t="shared" si="1"/>
        <v>L</v>
      </c>
      <c r="F62">
        <f t="shared" si="4"/>
        <v>1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7">
        <v>11.719999999999999</v>
      </c>
    </row>
    <row r="63" spans="2:18" x14ac:dyDescent="0.25">
      <c r="B63" s="22">
        <v>45919.428344907406</v>
      </c>
      <c r="C63" s="67">
        <v>1.46</v>
      </c>
      <c r="D63" s="25">
        <f t="shared" si="0"/>
        <v>13.45</v>
      </c>
      <c r="E63" s="24" t="str">
        <f t="shared" si="1"/>
        <v>W</v>
      </c>
      <c r="F63">
        <f t="shared" si="4"/>
        <v>1</v>
      </c>
    </row>
    <row r="64" spans="2:18" x14ac:dyDescent="0.25">
      <c r="B64" s="22">
        <v>45919.43540509259</v>
      </c>
      <c r="C64" s="67">
        <v>1.56</v>
      </c>
      <c r="D64" s="25">
        <f t="shared" si="0"/>
        <v>15.01</v>
      </c>
      <c r="E64" s="24" t="str">
        <f t="shared" si="1"/>
        <v>W</v>
      </c>
      <c r="F64">
        <f t="shared" si="4"/>
        <v>2</v>
      </c>
    </row>
    <row r="65" spans="2:6" x14ac:dyDescent="0.25">
      <c r="B65" s="22">
        <v>45919.45045138889</v>
      </c>
      <c r="C65" s="67">
        <v>-3.57</v>
      </c>
      <c r="D65" s="25">
        <f t="shared" si="0"/>
        <v>11.44</v>
      </c>
      <c r="E65" s="24" t="str">
        <f t="shared" si="1"/>
        <v>L</v>
      </c>
      <c r="F65">
        <f t="shared" si="4"/>
        <v>1</v>
      </c>
    </row>
    <row r="66" spans="2:6" x14ac:dyDescent="0.25">
      <c r="B66" s="22">
        <v>45919.476493055554</v>
      </c>
      <c r="C66" s="67">
        <v>1.57</v>
      </c>
      <c r="D66" s="25">
        <f t="shared" si="0"/>
        <v>13.01</v>
      </c>
      <c r="E66" s="24" t="str">
        <f t="shared" si="1"/>
        <v>W</v>
      </c>
      <c r="F66">
        <f t="shared" si="4"/>
        <v>1</v>
      </c>
    </row>
    <row r="67" spans="2:6" x14ac:dyDescent="0.25">
      <c r="B67" s="22">
        <v>45919.481238425928</v>
      </c>
      <c r="C67" s="67">
        <v>1.51</v>
      </c>
      <c r="D67" s="25">
        <f t="shared" si="0"/>
        <v>14.52</v>
      </c>
      <c r="E67" s="24" t="str">
        <f t="shared" si="1"/>
        <v>W</v>
      </c>
      <c r="F67">
        <f t="shared" si="4"/>
        <v>2</v>
      </c>
    </row>
    <row r="68" spans="2:6" x14ac:dyDescent="0.25">
      <c r="B68" s="22">
        <v>45919.491064814814</v>
      </c>
      <c r="C68" s="67">
        <v>1.51</v>
      </c>
      <c r="D68" s="25">
        <f t="shared" si="0"/>
        <v>16.03</v>
      </c>
      <c r="E68" s="24" t="str">
        <f t="shared" si="1"/>
        <v>W</v>
      </c>
      <c r="F68">
        <f t="shared" si="4"/>
        <v>3</v>
      </c>
    </row>
    <row r="69" spans="2:6" x14ac:dyDescent="0.25">
      <c r="B69" s="22">
        <v>45919.508900462963</v>
      </c>
      <c r="C69" s="67">
        <v>1.5</v>
      </c>
      <c r="D69" s="25">
        <f t="shared" si="0"/>
        <v>17.53</v>
      </c>
      <c r="E69" s="24" t="str">
        <f t="shared" si="1"/>
        <v>W</v>
      </c>
      <c r="F69">
        <f t="shared" si="4"/>
        <v>4</v>
      </c>
    </row>
    <row r="70" spans="2:6" x14ac:dyDescent="0.25">
      <c r="B70" s="22">
        <v>45919.553449074076</v>
      </c>
      <c r="C70" s="67">
        <v>1.5</v>
      </c>
      <c r="D70" s="25">
        <f t="shared" si="0"/>
        <v>19.03</v>
      </c>
      <c r="E70" s="24" t="str">
        <f t="shared" si="1"/>
        <v>W</v>
      </c>
      <c r="F70">
        <f t="shared" si="4"/>
        <v>5</v>
      </c>
    </row>
    <row r="71" spans="2:6" x14ac:dyDescent="0.25">
      <c r="B71" s="22">
        <v>45919.560740740744</v>
      </c>
      <c r="C71" s="67">
        <v>1.59</v>
      </c>
      <c r="D71" s="25">
        <f t="shared" si="0"/>
        <v>20.62</v>
      </c>
      <c r="E71" s="24" t="str">
        <f t="shared" si="1"/>
        <v>W</v>
      </c>
      <c r="F71">
        <f t="shared" si="4"/>
        <v>6</v>
      </c>
    </row>
    <row r="72" spans="2:6" x14ac:dyDescent="0.25">
      <c r="B72" s="22">
        <v>45919.56826388889</v>
      </c>
      <c r="C72" s="67">
        <v>1.62</v>
      </c>
      <c r="D72" s="25">
        <f t="shared" si="0"/>
        <v>22.240000000000002</v>
      </c>
      <c r="E72" s="24" t="str">
        <f t="shared" si="1"/>
        <v>W</v>
      </c>
      <c r="F72">
        <f t="shared" si="4"/>
        <v>7</v>
      </c>
    </row>
    <row r="73" spans="2:6" x14ac:dyDescent="0.25">
      <c r="B73" s="22">
        <v>45919.569884259261</v>
      </c>
      <c r="C73" s="67">
        <v>1.57</v>
      </c>
      <c r="D73" s="25">
        <f t="shared" si="0"/>
        <v>23.810000000000002</v>
      </c>
      <c r="E73" s="24" t="str">
        <f t="shared" si="1"/>
        <v>W</v>
      </c>
      <c r="F73">
        <f t="shared" si="4"/>
        <v>8</v>
      </c>
    </row>
    <row r="74" spans="2:6" x14ac:dyDescent="0.25">
      <c r="B74" s="22">
        <v>45919.571620370371</v>
      </c>
      <c r="C74" s="67">
        <v>1.56</v>
      </c>
      <c r="D74" s="25">
        <f t="shared" si="0"/>
        <v>25.37</v>
      </c>
      <c r="E74" s="24" t="str">
        <f t="shared" si="1"/>
        <v>W</v>
      </c>
      <c r="F74">
        <f t="shared" si="4"/>
        <v>9</v>
      </c>
    </row>
    <row r="75" spans="2:6" x14ac:dyDescent="0.25">
      <c r="B75" s="22">
        <v>45919.586087962962</v>
      </c>
      <c r="C75" s="67">
        <v>1.45</v>
      </c>
      <c r="D75" s="25">
        <f t="shared" si="0"/>
        <v>26.82</v>
      </c>
      <c r="E75" s="24" t="str">
        <f t="shared" si="1"/>
        <v>W</v>
      </c>
      <c r="F75">
        <f t="shared" si="4"/>
        <v>10</v>
      </c>
    </row>
    <row r="76" spans="2:6" x14ac:dyDescent="0.25">
      <c r="B76" s="22">
        <v>45919.600219907406</v>
      </c>
      <c r="C76" s="67">
        <v>1.52</v>
      </c>
      <c r="D76" s="25">
        <f t="shared" si="0"/>
        <v>28.34</v>
      </c>
      <c r="E76" s="24" t="str">
        <f t="shared" si="1"/>
        <v>W</v>
      </c>
      <c r="F76">
        <f t="shared" si="4"/>
        <v>11</v>
      </c>
    </row>
    <row r="77" spans="2:6" x14ac:dyDescent="0.25">
      <c r="B77" s="22">
        <v>45919.609814814816</v>
      </c>
      <c r="C77" s="67">
        <v>1.53</v>
      </c>
      <c r="D77" s="25">
        <f t="shared" si="0"/>
        <v>29.87</v>
      </c>
      <c r="E77" s="24" t="str">
        <f t="shared" si="1"/>
        <v>W</v>
      </c>
      <c r="F77">
        <f t="shared" si="4"/>
        <v>12</v>
      </c>
    </row>
    <row r="78" spans="2:6" x14ac:dyDescent="0.25">
      <c r="B78" s="22">
        <v>45919.643159722225</v>
      </c>
      <c r="C78" s="67">
        <v>1.59</v>
      </c>
      <c r="D78" s="25">
        <f t="shared" si="0"/>
        <v>31.46</v>
      </c>
      <c r="E78" s="24" t="str">
        <f t="shared" si="1"/>
        <v>W</v>
      </c>
      <c r="F78">
        <f t="shared" si="4"/>
        <v>13</v>
      </c>
    </row>
    <row r="79" spans="2:6" x14ac:dyDescent="0.25">
      <c r="B79" s="22">
        <v>45919.662141203706</v>
      </c>
      <c r="C79" s="67">
        <v>-3.04</v>
      </c>
      <c r="D79" s="25">
        <f t="shared" si="0"/>
        <v>28.42</v>
      </c>
      <c r="E79" s="24" t="str">
        <f t="shared" si="1"/>
        <v>L</v>
      </c>
      <c r="F79">
        <f t="shared" si="4"/>
        <v>1</v>
      </c>
    </row>
    <row r="80" spans="2:6" x14ac:dyDescent="0.25">
      <c r="B80" s="22">
        <v>45919.675335648149</v>
      </c>
      <c r="C80" s="67">
        <v>1.47</v>
      </c>
      <c r="D80" s="25">
        <f t="shared" si="0"/>
        <v>29.89</v>
      </c>
      <c r="E80" s="24" t="str">
        <f t="shared" si="1"/>
        <v>W</v>
      </c>
      <c r="F80">
        <f t="shared" si="4"/>
        <v>1</v>
      </c>
    </row>
    <row r="81" spans="2:6" x14ac:dyDescent="0.25">
      <c r="B81" s="22">
        <v>45919.678101851852</v>
      </c>
      <c r="C81" s="67">
        <v>1.57</v>
      </c>
      <c r="D81" s="25">
        <f t="shared" si="0"/>
        <v>31.46</v>
      </c>
      <c r="E81" s="24" t="str">
        <f t="shared" si="1"/>
        <v>W</v>
      </c>
      <c r="F81">
        <f t="shared" si="4"/>
        <v>2</v>
      </c>
    </row>
    <row r="82" spans="2:6" x14ac:dyDescent="0.25">
      <c r="B82" s="22">
        <v>45919.692800925928</v>
      </c>
      <c r="C82" s="67">
        <v>1.58</v>
      </c>
      <c r="D82" s="25">
        <f t="shared" si="0"/>
        <v>33.04</v>
      </c>
      <c r="E82" s="24" t="str">
        <f t="shared" si="1"/>
        <v>W</v>
      </c>
      <c r="F82">
        <f t="shared" si="4"/>
        <v>3</v>
      </c>
    </row>
    <row r="83" spans="2:6" x14ac:dyDescent="0.25">
      <c r="B83" s="22">
        <v>45919.714085648149</v>
      </c>
      <c r="C83" s="67">
        <v>0.67</v>
      </c>
      <c r="D83" s="25">
        <f t="shared" si="0"/>
        <v>33.71</v>
      </c>
      <c r="E83" s="24" t="str">
        <f t="shared" si="1"/>
        <v>W</v>
      </c>
      <c r="F83">
        <f t="shared" si="4"/>
        <v>4</v>
      </c>
    </row>
    <row r="84" spans="2:6" x14ac:dyDescent="0.25">
      <c r="B84" s="22">
        <v>45919.725543981483</v>
      </c>
      <c r="C84" s="67">
        <v>-3.03</v>
      </c>
      <c r="D84" s="25">
        <f t="shared" si="0"/>
        <v>30.68</v>
      </c>
      <c r="E84" s="24" t="str">
        <f t="shared" si="1"/>
        <v>L</v>
      </c>
      <c r="F84">
        <f t="shared" si="4"/>
        <v>1</v>
      </c>
    </row>
    <row r="85" spans="2:6" x14ac:dyDescent="0.25">
      <c r="B85" s="22">
        <v>45919.77648148148</v>
      </c>
      <c r="C85" s="67">
        <v>1.49</v>
      </c>
      <c r="D85" s="25">
        <f t="shared" si="0"/>
        <v>32.17</v>
      </c>
      <c r="E85" s="24" t="str">
        <f t="shared" si="1"/>
        <v>W</v>
      </c>
      <c r="F85">
        <f t="shared" si="4"/>
        <v>1</v>
      </c>
    </row>
    <row r="86" spans="2:6" x14ac:dyDescent="0.25">
      <c r="B86" s="22">
        <v>45919.800208333334</v>
      </c>
      <c r="C86" s="67">
        <v>1.53</v>
      </c>
      <c r="D86" s="25">
        <f t="shared" si="0"/>
        <v>33.700000000000003</v>
      </c>
      <c r="E86" s="24" t="str">
        <f t="shared" si="1"/>
        <v>W</v>
      </c>
      <c r="F86">
        <f t="shared" si="4"/>
        <v>2</v>
      </c>
    </row>
    <row r="87" spans="2:6" x14ac:dyDescent="0.25">
      <c r="B87" s="22">
        <v>45919.803553240738</v>
      </c>
      <c r="C87" s="67">
        <v>1.72</v>
      </c>
      <c r="D87" s="25">
        <f t="shared" ref="D87:D150" si="6">IF(OR(B87="Grand Total",B87=""),"",D86+C87)</f>
        <v>35.42</v>
      </c>
      <c r="E87" s="24" t="str">
        <f t="shared" ref="E87:E150" si="7">IF(OR(C87="",B87="Grand Total"),"",IF(C87&lt;0,"L","W"))</f>
        <v>W</v>
      </c>
      <c r="F87">
        <f t="shared" si="4"/>
        <v>3</v>
      </c>
    </row>
    <row r="88" spans="2:6" x14ac:dyDescent="0.25">
      <c r="B88" s="22">
        <v>45919.811192129629</v>
      </c>
      <c r="C88" s="67">
        <v>1.63</v>
      </c>
      <c r="D88" s="25">
        <f t="shared" si="6"/>
        <v>37.050000000000004</v>
      </c>
      <c r="E88" s="24" t="str">
        <f t="shared" si="7"/>
        <v>W</v>
      </c>
      <c r="F88">
        <f t="shared" ref="F88:F151" si="8">IF(E88="","",IF(E88=E87,F87+1,1))</f>
        <v>4</v>
      </c>
    </row>
    <row r="89" spans="2:6" x14ac:dyDescent="0.25">
      <c r="B89" s="22">
        <v>45919.815486111111</v>
      </c>
      <c r="C89" s="67">
        <v>1.58</v>
      </c>
      <c r="D89" s="25">
        <f t="shared" si="6"/>
        <v>38.630000000000003</v>
      </c>
      <c r="E89" s="24" t="str">
        <f t="shared" si="7"/>
        <v>W</v>
      </c>
      <c r="F89">
        <f t="shared" si="8"/>
        <v>5</v>
      </c>
    </row>
    <row r="90" spans="2:6" x14ac:dyDescent="0.25">
      <c r="B90" s="22">
        <v>45919.823692129627</v>
      </c>
      <c r="C90" s="67">
        <v>1.56</v>
      </c>
      <c r="D90" s="25">
        <f t="shared" si="6"/>
        <v>40.190000000000005</v>
      </c>
      <c r="E90" s="24" t="str">
        <f t="shared" si="7"/>
        <v>W</v>
      </c>
      <c r="F90">
        <f t="shared" si="8"/>
        <v>6</v>
      </c>
    </row>
    <row r="91" spans="2:6" x14ac:dyDescent="0.25">
      <c r="B91" s="22">
        <v>45919.832025462965</v>
      </c>
      <c r="C91" s="67">
        <v>-3</v>
      </c>
      <c r="D91" s="25">
        <f t="shared" si="6"/>
        <v>37.190000000000005</v>
      </c>
      <c r="E91" s="24" t="str">
        <f t="shared" si="7"/>
        <v>L</v>
      </c>
      <c r="F91">
        <f t="shared" si="8"/>
        <v>1</v>
      </c>
    </row>
    <row r="92" spans="2:6" x14ac:dyDescent="0.25">
      <c r="B92" s="22">
        <v>45919.845810185187</v>
      </c>
      <c r="C92" s="67">
        <v>-3.16</v>
      </c>
      <c r="D92" s="25">
        <f t="shared" si="6"/>
        <v>34.03</v>
      </c>
      <c r="E92" s="24" t="str">
        <f t="shared" si="7"/>
        <v>L</v>
      </c>
      <c r="F92">
        <f t="shared" si="8"/>
        <v>2</v>
      </c>
    </row>
    <row r="93" spans="2:6" x14ac:dyDescent="0.25">
      <c r="B93" s="22">
        <v>45919.888969907406</v>
      </c>
      <c r="C93" s="67">
        <v>1.4</v>
      </c>
      <c r="D93" s="25">
        <f t="shared" si="6"/>
        <v>35.43</v>
      </c>
      <c r="E93" s="24" t="str">
        <f t="shared" si="7"/>
        <v>W</v>
      </c>
      <c r="F93">
        <f t="shared" si="8"/>
        <v>1</v>
      </c>
    </row>
    <row r="94" spans="2:6" x14ac:dyDescent="0.25">
      <c r="B94" s="22">
        <v>45919.896493055552</v>
      </c>
      <c r="C94" s="67">
        <v>1.62</v>
      </c>
      <c r="D94" s="25">
        <f t="shared" si="6"/>
        <v>37.049999999999997</v>
      </c>
      <c r="E94" s="24" t="str">
        <f t="shared" si="7"/>
        <v>W</v>
      </c>
      <c r="F94">
        <f t="shared" si="8"/>
        <v>2</v>
      </c>
    </row>
    <row r="95" spans="2:6" x14ac:dyDescent="0.25">
      <c r="B95" s="22">
        <v>45919.898344907408</v>
      </c>
      <c r="C95" s="67">
        <v>1.67</v>
      </c>
      <c r="D95" s="25">
        <f t="shared" si="6"/>
        <v>38.72</v>
      </c>
      <c r="E95" s="24" t="str">
        <f t="shared" si="7"/>
        <v>W</v>
      </c>
      <c r="F95">
        <f t="shared" si="8"/>
        <v>3</v>
      </c>
    </row>
    <row r="96" spans="2:6" x14ac:dyDescent="0.25">
      <c r="B96" s="22">
        <v>45919.901354166665</v>
      </c>
      <c r="C96" s="67">
        <v>1.58</v>
      </c>
      <c r="D96" s="25">
        <f t="shared" si="6"/>
        <v>40.299999999999997</v>
      </c>
      <c r="E96" s="24" t="str">
        <f t="shared" si="7"/>
        <v>W</v>
      </c>
      <c r="F96">
        <f t="shared" si="8"/>
        <v>4</v>
      </c>
    </row>
    <row r="97" spans="2:8" x14ac:dyDescent="0.25">
      <c r="B97" s="22">
        <v>45919.918379629627</v>
      </c>
      <c r="C97" s="67">
        <v>-3.16</v>
      </c>
      <c r="D97" s="25">
        <f t="shared" si="6"/>
        <v>37.14</v>
      </c>
      <c r="E97" s="24" t="str">
        <f t="shared" si="7"/>
        <v>L</v>
      </c>
      <c r="F97">
        <f t="shared" si="8"/>
        <v>1</v>
      </c>
    </row>
    <row r="98" spans="2:8" x14ac:dyDescent="0.25">
      <c r="B98" s="22">
        <v>45919.930868055555</v>
      </c>
      <c r="C98" s="67">
        <v>1.55</v>
      </c>
      <c r="D98" s="25">
        <f t="shared" si="6"/>
        <v>38.69</v>
      </c>
      <c r="E98" s="24" t="str">
        <f t="shared" si="7"/>
        <v>W</v>
      </c>
      <c r="F98">
        <f t="shared" si="8"/>
        <v>1</v>
      </c>
    </row>
    <row r="99" spans="2:8" x14ac:dyDescent="0.25">
      <c r="B99" s="22">
        <v>45919.932372685187</v>
      </c>
      <c r="C99" s="67">
        <v>-3.06</v>
      </c>
      <c r="D99" s="25">
        <f t="shared" si="6"/>
        <v>35.629999999999995</v>
      </c>
      <c r="E99" s="24" t="str">
        <f t="shared" si="7"/>
        <v>L</v>
      </c>
      <c r="F99">
        <f t="shared" si="8"/>
        <v>1</v>
      </c>
    </row>
    <row r="100" spans="2:8" x14ac:dyDescent="0.25">
      <c r="B100" s="22">
        <v>45919.939675925925</v>
      </c>
      <c r="C100" s="67">
        <v>1.72</v>
      </c>
      <c r="D100" s="25">
        <f t="shared" si="6"/>
        <v>37.349999999999994</v>
      </c>
      <c r="E100" s="24" t="str">
        <f t="shared" si="7"/>
        <v>W</v>
      </c>
      <c r="F100" s="25">
        <f t="shared" si="8"/>
        <v>1</v>
      </c>
      <c r="H100" t="s">
        <v>1984</v>
      </c>
    </row>
    <row r="101" spans="2:8" x14ac:dyDescent="0.25">
      <c r="B101" s="22">
        <v>45919.945324074077</v>
      </c>
      <c r="C101" s="67">
        <v>1.52</v>
      </c>
      <c r="D101" s="25">
        <f t="shared" si="6"/>
        <v>38.869999999999997</v>
      </c>
      <c r="E101" s="24" t="str">
        <f t="shared" si="7"/>
        <v>W</v>
      </c>
      <c r="F101" s="25">
        <f t="shared" si="8"/>
        <v>2</v>
      </c>
      <c r="H101" t="s">
        <v>1985</v>
      </c>
    </row>
    <row r="102" spans="2:8" x14ac:dyDescent="0.25">
      <c r="B102" s="22">
        <v>45919.95853009259</v>
      </c>
      <c r="C102" s="67">
        <v>1.49</v>
      </c>
      <c r="D102" s="25">
        <f t="shared" si="6"/>
        <v>40.36</v>
      </c>
      <c r="E102" s="24" t="str">
        <f t="shared" si="7"/>
        <v>W</v>
      </c>
      <c r="F102" s="25">
        <f t="shared" si="8"/>
        <v>3</v>
      </c>
      <c r="H102" t="s">
        <v>1986</v>
      </c>
    </row>
    <row r="103" spans="2:8" x14ac:dyDescent="0.25">
      <c r="B103" s="22">
        <v>45919.976238425923</v>
      </c>
      <c r="C103" s="67">
        <v>-3.06</v>
      </c>
      <c r="D103" s="25">
        <f t="shared" si="6"/>
        <v>37.299999999999997</v>
      </c>
      <c r="E103" s="24" t="str">
        <f t="shared" si="7"/>
        <v>L</v>
      </c>
      <c r="F103" s="25">
        <f t="shared" si="8"/>
        <v>1</v>
      </c>
    </row>
    <row r="104" spans="2:8" x14ac:dyDescent="0.25">
      <c r="B104" s="22">
        <v>45919.982951388891</v>
      </c>
      <c r="C104" s="67">
        <v>0.28000000000000003</v>
      </c>
      <c r="D104" s="25">
        <f t="shared" si="6"/>
        <v>37.58</v>
      </c>
      <c r="E104" s="24" t="str">
        <f t="shared" si="7"/>
        <v>W</v>
      </c>
      <c r="F104" s="25">
        <f t="shared" si="8"/>
        <v>1</v>
      </c>
    </row>
    <row r="105" spans="2:8" x14ac:dyDescent="0.25">
      <c r="B105" s="22">
        <v>45919.986539351848</v>
      </c>
      <c r="C105" s="67">
        <v>-2.96</v>
      </c>
      <c r="D105" s="25">
        <f t="shared" si="6"/>
        <v>34.619999999999997</v>
      </c>
      <c r="E105" s="24" t="str">
        <f t="shared" si="7"/>
        <v>L</v>
      </c>
      <c r="F105" s="25">
        <f t="shared" si="8"/>
        <v>1</v>
      </c>
    </row>
    <row r="106" spans="2:8" x14ac:dyDescent="0.25">
      <c r="B106" s="22">
        <v>45920.005624999998</v>
      </c>
      <c r="C106" s="67">
        <v>-3.14</v>
      </c>
      <c r="D106" s="25">
        <f t="shared" si="6"/>
        <v>31.479999999999997</v>
      </c>
      <c r="E106" s="24" t="str">
        <f t="shared" si="7"/>
        <v>L</v>
      </c>
      <c r="F106">
        <f t="shared" si="8"/>
        <v>2</v>
      </c>
    </row>
    <row r="107" spans="2:8" x14ac:dyDescent="0.25">
      <c r="B107" s="22">
        <v>45920.013275462959</v>
      </c>
      <c r="C107" s="67">
        <v>1.47</v>
      </c>
      <c r="D107" s="25">
        <f t="shared" si="6"/>
        <v>32.949999999999996</v>
      </c>
      <c r="E107" s="24" t="str">
        <f t="shared" si="7"/>
        <v>W</v>
      </c>
      <c r="F107">
        <f t="shared" si="8"/>
        <v>1</v>
      </c>
    </row>
    <row r="108" spans="2:8" x14ac:dyDescent="0.25">
      <c r="B108" s="22">
        <v>45920.018935185188</v>
      </c>
      <c r="C108" s="67">
        <v>-3.07</v>
      </c>
      <c r="D108" s="25">
        <f t="shared" si="6"/>
        <v>29.879999999999995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45920.04105324074</v>
      </c>
      <c r="C109" s="67">
        <v>-3.01</v>
      </c>
      <c r="D109" s="25">
        <f t="shared" si="6"/>
        <v>26.869999999999997</v>
      </c>
      <c r="E109" s="24" t="str">
        <f t="shared" si="7"/>
        <v>L</v>
      </c>
      <c r="F109">
        <f t="shared" si="8"/>
        <v>2</v>
      </c>
    </row>
    <row r="110" spans="2:8" x14ac:dyDescent="0.25">
      <c r="B110" s="22">
        <v>45920.050763888888</v>
      </c>
      <c r="C110" s="67">
        <v>0.67</v>
      </c>
      <c r="D110" s="25">
        <f t="shared" si="6"/>
        <v>27.54</v>
      </c>
      <c r="E110" s="24" t="str">
        <f t="shared" si="7"/>
        <v>W</v>
      </c>
      <c r="F110">
        <f t="shared" si="8"/>
        <v>1</v>
      </c>
    </row>
    <row r="111" spans="2:8" x14ac:dyDescent="0.25">
      <c r="B111" s="22">
        <v>45920.067430555559</v>
      </c>
      <c r="C111" s="67">
        <v>1.52</v>
      </c>
      <c r="D111" s="25">
        <f t="shared" si="6"/>
        <v>29.06</v>
      </c>
      <c r="E111" s="24" t="str">
        <f t="shared" si="7"/>
        <v>W</v>
      </c>
      <c r="F111">
        <f t="shared" si="8"/>
        <v>2</v>
      </c>
    </row>
    <row r="112" spans="2:8" x14ac:dyDescent="0.25">
      <c r="B112" s="22">
        <v>45920.081562500003</v>
      </c>
      <c r="C112" s="67">
        <v>1.47</v>
      </c>
      <c r="D112" s="25">
        <f t="shared" si="6"/>
        <v>30.529999999999998</v>
      </c>
      <c r="E112" s="24" t="str">
        <f t="shared" si="7"/>
        <v>W</v>
      </c>
      <c r="F112">
        <f t="shared" si="8"/>
        <v>3</v>
      </c>
    </row>
    <row r="113" spans="2:6" x14ac:dyDescent="0.25">
      <c r="B113" s="22">
        <v>45920.093124999999</v>
      </c>
      <c r="C113" s="67">
        <v>1.5</v>
      </c>
      <c r="D113" s="25">
        <f t="shared" si="6"/>
        <v>32.03</v>
      </c>
      <c r="E113" s="24" t="str">
        <f t="shared" si="7"/>
        <v>W</v>
      </c>
      <c r="F113">
        <f t="shared" si="8"/>
        <v>4</v>
      </c>
    </row>
    <row r="114" spans="2:6" x14ac:dyDescent="0.25">
      <c r="B114" s="22">
        <v>45920.101122685184</v>
      </c>
      <c r="C114" s="67">
        <v>1.61</v>
      </c>
      <c r="D114" s="25">
        <f t="shared" si="6"/>
        <v>33.64</v>
      </c>
      <c r="E114" s="24" t="str">
        <f t="shared" si="7"/>
        <v>W</v>
      </c>
      <c r="F114">
        <f t="shared" si="8"/>
        <v>5</v>
      </c>
    </row>
    <row r="115" spans="2:6" x14ac:dyDescent="0.25">
      <c r="B115" s="22">
        <v>45920.124722222223</v>
      </c>
      <c r="C115" s="67">
        <v>0.59</v>
      </c>
      <c r="D115" s="25">
        <f t="shared" si="6"/>
        <v>34.230000000000004</v>
      </c>
      <c r="E115" s="24" t="str">
        <f t="shared" si="7"/>
        <v>W</v>
      </c>
      <c r="F115">
        <f t="shared" si="8"/>
        <v>6</v>
      </c>
    </row>
    <row r="116" spans="2:6" x14ac:dyDescent="0.25">
      <c r="B116" s="22">
        <v>45920.170439814814</v>
      </c>
      <c r="C116" s="67">
        <v>1.51</v>
      </c>
      <c r="D116" s="25">
        <f t="shared" si="6"/>
        <v>35.74</v>
      </c>
      <c r="E116" s="24" t="str">
        <f t="shared" si="7"/>
        <v>W</v>
      </c>
      <c r="F116">
        <f t="shared" si="8"/>
        <v>7</v>
      </c>
    </row>
    <row r="117" spans="2:6" x14ac:dyDescent="0.25">
      <c r="B117" s="22">
        <v>45920.177615740744</v>
      </c>
      <c r="C117" s="67">
        <v>-3.05</v>
      </c>
      <c r="D117" s="25">
        <f t="shared" si="6"/>
        <v>32.690000000000005</v>
      </c>
      <c r="E117" s="24" t="str">
        <f t="shared" si="7"/>
        <v>L</v>
      </c>
      <c r="F117">
        <f t="shared" si="8"/>
        <v>1</v>
      </c>
    </row>
    <row r="118" spans="2:6" x14ac:dyDescent="0.25">
      <c r="B118" s="22">
        <v>45920.19358796296</v>
      </c>
      <c r="C118" s="67">
        <v>3.29</v>
      </c>
      <c r="D118" s="25">
        <f t="shared" si="6"/>
        <v>35.980000000000004</v>
      </c>
      <c r="E118" s="24" t="str">
        <f t="shared" si="7"/>
        <v>W</v>
      </c>
      <c r="F118">
        <f t="shared" si="8"/>
        <v>1</v>
      </c>
    </row>
    <row r="119" spans="2:6" x14ac:dyDescent="0.25">
      <c r="B119" s="22">
        <v>45922.253935185188</v>
      </c>
      <c r="C119" s="67">
        <v>-3.15</v>
      </c>
      <c r="D119" s="25">
        <f t="shared" si="6"/>
        <v>32.830000000000005</v>
      </c>
      <c r="E119" s="24" t="str">
        <f t="shared" si="7"/>
        <v>L</v>
      </c>
      <c r="F119">
        <f t="shared" si="8"/>
        <v>1</v>
      </c>
    </row>
    <row r="120" spans="2:6" x14ac:dyDescent="0.25">
      <c r="B120" s="22">
        <v>45922.261469907404</v>
      </c>
      <c r="C120" s="67">
        <v>1.06</v>
      </c>
      <c r="D120" s="25">
        <f t="shared" si="6"/>
        <v>33.890000000000008</v>
      </c>
      <c r="E120" s="24" t="str">
        <f t="shared" si="7"/>
        <v>W</v>
      </c>
      <c r="F120">
        <f t="shared" si="8"/>
        <v>1</v>
      </c>
    </row>
    <row r="121" spans="2:6" x14ac:dyDescent="0.25">
      <c r="B121" s="22">
        <v>45922.271168981482</v>
      </c>
      <c r="C121" s="67">
        <v>-3.01</v>
      </c>
      <c r="D121" s="25">
        <f t="shared" si="6"/>
        <v>30.88000000000001</v>
      </c>
      <c r="E121" s="24" t="str">
        <f t="shared" si="7"/>
        <v>L</v>
      </c>
      <c r="F121">
        <f t="shared" si="8"/>
        <v>1</v>
      </c>
    </row>
    <row r="122" spans="2:6" x14ac:dyDescent="0.25">
      <c r="B122" s="22">
        <v>45922.290381944447</v>
      </c>
      <c r="C122" s="67">
        <v>1.52</v>
      </c>
      <c r="D122" s="25">
        <f t="shared" si="6"/>
        <v>32.400000000000013</v>
      </c>
      <c r="E122" s="24" t="str">
        <f t="shared" si="7"/>
        <v>W</v>
      </c>
      <c r="F122">
        <f t="shared" si="8"/>
        <v>1</v>
      </c>
    </row>
    <row r="123" spans="2:6" x14ac:dyDescent="0.25">
      <c r="B123" s="22">
        <v>45922.301261574074</v>
      </c>
      <c r="C123" s="67">
        <v>-3</v>
      </c>
      <c r="D123" s="25">
        <f t="shared" si="6"/>
        <v>29.400000000000013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45922.310520833336</v>
      </c>
      <c r="C124" s="67">
        <v>-3</v>
      </c>
      <c r="D124" s="25">
        <f t="shared" si="6"/>
        <v>26.400000000000013</v>
      </c>
      <c r="E124" s="24" t="str">
        <f t="shared" si="7"/>
        <v>L</v>
      </c>
      <c r="F124">
        <f t="shared" si="8"/>
        <v>2</v>
      </c>
    </row>
    <row r="125" spans="2:6" x14ac:dyDescent="0.25">
      <c r="B125" s="22">
        <v>45922.32304398148</v>
      </c>
      <c r="C125" s="67">
        <v>1.47</v>
      </c>
      <c r="D125" s="25">
        <f t="shared" si="6"/>
        <v>27.870000000000012</v>
      </c>
      <c r="E125" s="24" t="str">
        <f t="shared" si="7"/>
        <v>W</v>
      </c>
      <c r="F125">
        <f t="shared" si="8"/>
        <v>1</v>
      </c>
    </row>
    <row r="126" spans="2:6" x14ac:dyDescent="0.25">
      <c r="B126" s="22">
        <v>45922.345381944448</v>
      </c>
      <c r="C126" s="67">
        <v>1.58</v>
      </c>
      <c r="D126" s="25">
        <f t="shared" si="6"/>
        <v>29.45000000000001</v>
      </c>
      <c r="E126" s="24" t="str">
        <f t="shared" si="7"/>
        <v>W</v>
      </c>
      <c r="F126">
        <f t="shared" si="8"/>
        <v>2</v>
      </c>
    </row>
    <row r="127" spans="2:6" x14ac:dyDescent="0.25">
      <c r="B127" s="22">
        <v>45922.38690972222</v>
      </c>
      <c r="C127" s="67">
        <v>-2.79</v>
      </c>
      <c r="D127" s="25">
        <f t="shared" si="6"/>
        <v>26.660000000000011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45922.397453703707</v>
      </c>
      <c r="C128" s="67">
        <v>1.6</v>
      </c>
      <c r="D128" s="25">
        <f t="shared" si="6"/>
        <v>28.260000000000012</v>
      </c>
      <c r="E128" s="24" t="str">
        <f t="shared" si="7"/>
        <v>W</v>
      </c>
      <c r="F128">
        <f t="shared" si="8"/>
        <v>1</v>
      </c>
    </row>
    <row r="129" spans="2:6" x14ac:dyDescent="0.25">
      <c r="B129" s="22">
        <v>45922.406944444447</v>
      </c>
      <c r="C129" s="67">
        <v>1.62</v>
      </c>
      <c r="D129" s="25">
        <f t="shared" si="6"/>
        <v>29.880000000000013</v>
      </c>
      <c r="E129" s="24" t="str">
        <f t="shared" si="7"/>
        <v>W</v>
      </c>
      <c r="F129">
        <f t="shared" si="8"/>
        <v>2</v>
      </c>
    </row>
    <row r="130" spans="2:6" x14ac:dyDescent="0.25">
      <c r="B130" s="22">
        <v>45922.410763888889</v>
      </c>
      <c r="C130" s="67">
        <v>-2.99</v>
      </c>
      <c r="D130" s="25">
        <f t="shared" si="6"/>
        <v>26.890000000000015</v>
      </c>
      <c r="E130" s="24" t="str">
        <f t="shared" si="7"/>
        <v>L</v>
      </c>
      <c r="F130">
        <f t="shared" si="8"/>
        <v>1</v>
      </c>
    </row>
    <row r="131" spans="2:6" x14ac:dyDescent="0.25">
      <c r="B131" s="22">
        <v>45922.439814814818</v>
      </c>
      <c r="C131" s="67">
        <v>-3.06</v>
      </c>
      <c r="D131" s="25">
        <f t="shared" si="6"/>
        <v>23.830000000000016</v>
      </c>
      <c r="E131" s="24" t="str">
        <f t="shared" si="7"/>
        <v>L</v>
      </c>
      <c r="F131">
        <f t="shared" si="8"/>
        <v>2</v>
      </c>
    </row>
    <row r="132" spans="2:6" x14ac:dyDescent="0.25">
      <c r="B132" s="22">
        <v>45922.444664351853</v>
      </c>
      <c r="C132" s="67">
        <v>1.43</v>
      </c>
      <c r="D132" s="25">
        <f t="shared" si="6"/>
        <v>25.260000000000016</v>
      </c>
      <c r="E132" s="24" t="str">
        <f t="shared" si="7"/>
        <v>W</v>
      </c>
      <c r="F132">
        <f t="shared" si="8"/>
        <v>1</v>
      </c>
    </row>
    <row r="133" spans="2:6" x14ac:dyDescent="0.25">
      <c r="B133" s="22">
        <v>45922.448368055557</v>
      </c>
      <c r="C133" s="67">
        <v>1.55</v>
      </c>
      <c r="D133" s="25">
        <f t="shared" si="6"/>
        <v>26.810000000000016</v>
      </c>
      <c r="E133" s="24" t="str">
        <f t="shared" si="7"/>
        <v>W</v>
      </c>
      <c r="F133">
        <f t="shared" si="8"/>
        <v>2</v>
      </c>
    </row>
    <row r="134" spans="2:6" x14ac:dyDescent="0.25">
      <c r="B134" s="22">
        <v>45922.449652777781</v>
      </c>
      <c r="C134" s="67">
        <v>-3.04</v>
      </c>
      <c r="D134" s="25">
        <f t="shared" si="6"/>
        <v>23.770000000000017</v>
      </c>
      <c r="E134" s="24" t="str">
        <f t="shared" si="7"/>
        <v>L</v>
      </c>
      <c r="F134">
        <f t="shared" si="8"/>
        <v>1</v>
      </c>
    </row>
    <row r="135" spans="2:6" x14ac:dyDescent="0.25">
      <c r="B135" s="22">
        <v>45922.464918981481</v>
      </c>
      <c r="C135" s="67">
        <v>1.44</v>
      </c>
      <c r="D135" s="25">
        <f t="shared" si="6"/>
        <v>25.210000000000019</v>
      </c>
      <c r="E135" s="24" t="str">
        <f t="shared" si="7"/>
        <v>W</v>
      </c>
      <c r="F135">
        <f t="shared" si="8"/>
        <v>1</v>
      </c>
    </row>
    <row r="136" spans="2:6" x14ac:dyDescent="0.25">
      <c r="B136" s="22">
        <v>45922.470590277779</v>
      </c>
      <c r="C136" s="67">
        <v>1.65</v>
      </c>
      <c r="D136" s="25">
        <f t="shared" si="6"/>
        <v>26.860000000000017</v>
      </c>
      <c r="E136" s="24" t="str">
        <f t="shared" si="7"/>
        <v>W</v>
      </c>
      <c r="F136">
        <f t="shared" si="8"/>
        <v>2</v>
      </c>
    </row>
    <row r="137" spans="2:6" x14ac:dyDescent="0.25">
      <c r="B137" s="22">
        <v>45922.477997685186</v>
      </c>
      <c r="C137" s="67">
        <v>1.53</v>
      </c>
      <c r="D137" s="25">
        <f t="shared" si="6"/>
        <v>28.390000000000018</v>
      </c>
      <c r="E137" s="24" t="str">
        <f t="shared" si="7"/>
        <v>W</v>
      </c>
      <c r="F137">
        <f t="shared" si="8"/>
        <v>3</v>
      </c>
    </row>
    <row r="138" spans="2:6" x14ac:dyDescent="0.25">
      <c r="B138" s="22">
        <v>45922.496076388888</v>
      </c>
      <c r="C138" s="67">
        <v>-3.06</v>
      </c>
      <c r="D138" s="25">
        <f t="shared" si="6"/>
        <v>25.33000000000002</v>
      </c>
      <c r="E138" s="24" t="str">
        <f t="shared" si="7"/>
        <v>L</v>
      </c>
      <c r="F138">
        <f t="shared" si="8"/>
        <v>1</v>
      </c>
    </row>
    <row r="139" spans="2:6" x14ac:dyDescent="0.25">
      <c r="B139" s="22">
        <v>45922.51284722222</v>
      </c>
      <c r="C139" s="67">
        <v>1.48</v>
      </c>
      <c r="D139" s="25">
        <f t="shared" si="6"/>
        <v>26.81000000000002</v>
      </c>
      <c r="E139" s="24" t="str">
        <f t="shared" si="7"/>
        <v>W</v>
      </c>
      <c r="F139">
        <f t="shared" si="8"/>
        <v>1</v>
      </c>
    </row>
    <row r="140" spans="2:6" x14ac:dyDescent="0.25">
      <c r="B140" s="22">
        <v>45922.545937499999</v>
      </c>
      <c r="C140" s="67">
        <v>1.59</v>
      </c>
      <c r="D140" s="25">
        <f t="shared" si="6"/>
        <v>28.40000000000002</v>
      </c>
      <c r="E140" s="24" t="str">
        <f t="shared" si="7"/>
        <v>W</v>
      </c>
      <c r="F140">
        <f t="shared" si="8"/>
        <v>2</v>
      </c>
    </row>
    <row r="141" spans="2:6" x14ac:dyDescent="0.25">
      <c r="B141" s="22">
        <v>45922.56040509259</v>
      </c>
      <c r="C141" s="67">
        <v>1.52</v>
      </c>
      <c r="D141" s="25">
        <f t="shared" si="6"/>
        <v>29.920000000000019</v>
      </c>
      <c r="E141" s="24" t="str">
        <f t="shared" si="7"/>
        <v>W</v>
      </c>
      <c r="F141">
        <f t="shared" si="8"/>
        <v>3</v>
      </c>
    </row>
    <row r="142" spans="2:6" x14ac:dyDescent="0.25">
      <c r="B142" s="22">
        <v>45922.566759259258</v>
      </c>
      <c r="C142" s="67">
        <v>1.55</v>
      </c>
      <c r="D142" s="25">
        <f t="shared" si="6"/>
        <v>31.47000000000002</v>
      </c>
      <c r="E142" s="24" t="str">
        <f t="shared" si="7"/>
        <v>W</v>
      </c>
      <c r="F142">
        <f t="shared" si="8"/>
        <v>4</v>
      </c>
    </row>
    <row r="143" spans="2:6" x14ac:dyDescent="0.25">
      <c r="B143" s="22">
        <v>45922.591550925928</v>
      </c>
      <c r="C143" s="67">
        <v>1.57</v>
      </c>
      <c r="D143" s="25">
        <f t="shared" si="6"/>
        <v>33.04000000000002</v>
      </c>
      <c r="E143" s="24" t="str">
        <f t="shared" si="7"/>
        <v>W</v>
      </c>
      <c r="F143">
        <f t="shared" si="8"/>
        <v>5</v>
      </c>
    </row>
    <row r="144" spans="2:6" x14ac:dyDescent="0.25">
      <c r="B144" s="22">
        <v>45922.606354166666</v>
      </c>
      <c r="C144" s="67">
        <v>1.73</v>
      </c>
      <c r="D144" s="25">
        <f t="shared" si="6"/>
        <v>34.770000000000017</v>
      </c>
      <c r="E144" s="24" t="str">
        <f t="shared" si="7"/>
        <v>W</v>
      </c>
      <c r="F144">
        <f t="shared" si="8"/>
        <v>6</v>
      </c>
    </row>
    <row r="145" spans="2:6" x14ac:dyDescent="0.25">
      <c r="B145" s="22">
        <v>45922.619085648148</v>
      </c>
      <c r="C145" s="67">
        <v>-3.1</v>
      </c>
      <c r="D145" s="25">
        <f t="shared" si="6"/>
        <v>31.670000000000016</v>
      </c>
      <c r="E145" s="24" t="str">
        <f t="shared" si="7"/>
        <v>L</v>
      </c>
      <c r="F145">
        <f t="shared" si="8"/>
        <v>1</v>
      </c>
    </row>
    <row r="146" spans="2:6" x14ac:dyDescent="0.25">
      <c r="B146" s="22">
        <v>45922.635416666664</v>
      </c>
      <c r="C146" s="67">
        <v>1.32</v>
      </c>
      <c r="D146" s="25">
        <f t="shared" si="6"/>
        <v>32.990000000000016</v>
      </c>
      <c r="E146" s="24" t="str">
        <f t="shared" si="7"/>
        <v>W</v>
      </c>
      <c r="F146">
        <f t="shared" si="8"/>
        <v>1</v>
      </c>
    </row>
    <row r="147" spans="2:6" x14ac:dyDescent="0.25">
      <c r="B147" s="22">
        <v>45922.642465277779</v>
      </c>
      <c r="C147" s="67">
        <v>-3.02</v>
      </c>
      <c r="D147" s="25">
        <f t="shared" si="6"/>
        <v>29.970000000000017</v>
      </c>
      <c r="E147" s="24" t="str">
        <f t="shared" si="7"/>
        <v>L</v>
      </c>
      <c r="F147">
        <f t="shared" si="8"/>
        <v>1</v>
      </c>
    </row>
    <row r="148" spans="2:6" x14ac:dyDescent="0.25">
      <c r="B148" s="22">
        <v>45922.648125</v>
      </c>
      <c r="C148" s="67">
        <v>1.6</v>
      </c>
      <c r="D148" s="25">
        <f t="shared" si="6"/>
        <v>31.570000000000018</v>
      </c>
      <c r="E148" s="24" t="str">
        <f t="shared" si="7"/>
        <v>W</v>
      </c>
      <c r="F148">
        <f t="shared" si="8"/>
        <v>1</v>
      </c>
    </row>
    <row r="149" spans="2:6" x14ac:dyDescent="0.25">
      <c r="B149" s="22">
        <v>45922.652754629627</v>
      </c>
      <c r="C149" s="67">
        <v>1.5</v>
      </c>
      <c r="D149" s="25">
        <f t="shared" si="6"/>
        <v>33.070000000000022</v>
      </c>
      <c r="E149" s="24" t="str">
        <f t="shared" si="7"/>
        <v>W</v>
      </c>
      <c r="F149">
        <f t="shared" si="8"/>
        <v>2</v>
      </c>
    </row>
    <row r="150" spans="2:6" x14ac:dyDescent="0.25">
      <c r="B150" s="22">
        <v>45922.673958333333</v>
      </c>
      <c r="C150" s="67">
        <v>7.0000000000000007E-2</v>
      </c>
      <c r="D150" s="25">
        <f t="shared" si="6"/>
        <v>33.140000000000022</v>
      </c>
      <c r="E150" s="24" t="str">
        <f t="shared" si="7"/>
        <v>W</v>
      </c>
      <c r="F150">
        <f t="shared" si="8"/>
        <v>3</v>
      </c>
    </row>
    <row r="151" spans="2:6" x14ac:dyDescent="0.25">
      <c r="B151" s="22">
        <v>45922.676134259258</v>
      </c>
      <c r="C151" s="67">
        <v>1.53</v>
      </c>
      <c r="D151" s="25">
        <f t="shared" ref="D151:D201" si="9">IF(OR(B151="Grand Total",B151=""),"",D150+C151)</f>
        <v>34.670000000000023</v>
      </c>
      <c r="E151" s="24" t="str">
        <f t="shared" ref="E151:E201" si="10">IF(OR(C151="",B151="Grand Total"),"",IF(C151&lt;0,"L","W"))</f>
        <v>W</v>
      </c>
      <c r="F151">
        <f t="shared" si="8"/>
        <v>4</v>
      </c>
    </row>
    <row r="152" spans="2:6" x14ac:dyDescent="0.25">
      <c r="B152" s="22">
        <v>45922.693136574075</v>
      </c>
      <c r="C152" s="67">
        <v>1.53</v>
      </c>
      <c r="D152" s="25">
        <f t="shared" si="9"/>
        <v>36.200000000000024</v>
      </c>
      <c r="E152" s="24" t="str">
        <f t="shared" si="10"/>
        <v>W</v>
      </c>
      <c r="F152">
        <f t="shared" ref="F152:F201" si="11">IF(E152="","",IF(E152=E151,F151+1,1))</f>
        <v>5</v>
      </c>
    </row>
    <row r="153" spans="2:6" x14ac:dyDescent="0.25">
      <c r="B153" s="22">
        <v>45922.699756944443</v>
      </c>
      <c r="C153" s="67">
        <v>1.48</v>
      </c>
      <c r="D153" s="25">
        <f t="shared" si="9"/>
        <v>37.680000000000021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45922.726493055554</v>
      </c>
      <c r="C154" s="67">
        <v>1.49</v>
      </c>
      <c r="D154" s="25">
        <f t="shared" si="9"/>
        <v>39.170000000000023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45922.728796296295</v>
      </c>
      <c r="C155" s="67">
        <v>-3</v>
      </c>
      <c r="D155" s="25">
        <f t="shared" si="9"/>
        <v>36.170000000000023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45922.736203703702</v>
      </c>
      <c r="C156" s="67">
        <v>-3.01</v>
      </c>
      <c r="D156" s="25">
        <f t="shared" si="9"/>
        <v>33.160000000000025</v>
      </c>
      <c r="E156" s="24" t="str">
        <f t="shared" si="10"/>
        <v>L</v>
      </c>
      <c r="F156">
        <f t="shared" si="11"/>
        <v>2</v>
      </c>
    </row>
    <row r="157" spans="2:6" x14ac:dyDescent="0.25">
      <c r="B157" s="22">
        <v>45922.748599537037</v>
      </c>
      <c r="C157" s="67">
        <v>-2.79</v>
      </c>
      <c r="D157" s="25">
        <f t="shared" si="9"/>
        <v>30.370000000000026</v>
      </c>
      <c r="E157" s="24" t="str">
        <f t="shared" si="10"/>
        <v>L</v>
      </c>
      <c r="F157">
        <f t="shared" si="11"/>
        <v>3</v>
      </c>
    </row>
    <row r="158" spans="2:6" x14ac:dyDescent="0.25">
      <c r="B158" s="22">
        <v>45922.768506944441</v>
      </c>
      <c r="C158" s="67">
        <v>-3.14</v>
      </c>
      <c r="D158" s="25">
        <f t="shared" si="9"/>
        <v>27.230000000000025</v>
      </c>
      <c r="E158" s="24" t="str">
        <f t="shared" si="10"/>
        <v>L</v>
      </c>
      <c r="F158">
        <f t="shared" si="11"/>
        <v>4</v>
      </c>
    </row>
    <row r="159" spans="2:6" x14ac:dyDescent="0.25">
      <c r="B159" s="22">
        <v>45922.784004629626</v>
      </c>
      <c r="C159" s="67">
        <v>1.55</v>
      </c>
      <c r="D159" s="25">
        <f t="shared" si="9"/>
        <v>28.780000000000026</v>
      </c>
      <c r="E159" s="24" t="str">
        <f t="shared" si="10"/>
        <v>W</v>
      </c>
      <c r="F159">
        <f t="shared" si="11"/>
        <v>1</v>
      </c>
    </row>
    <row r="160" spans="2:6" x14ac:dyDescent="0.25">
      <c r="B160" s="22">
        <v>45922.788761574076</v>
      </c>
      <c r="C160" s="67">
        <v>-3.04</v>
      </c>
      <c r="D160" s="25">
        <f t="shared" si="9"/>
        <v>25.740000000000027</v>
      </c>
      <c r="E160" s="24" t="str">
        <f t="shared" si="10"/>
        <v>L</v>
      </c>
      <c r="F160">
        <f t="shared" si="11"/>
        <v>1</v>
      </c>
    </row>
    <row r="161" spans="2:6" x14ac:dyDescent="0.25">
      <c r="B161" s="22">
        <v>45922.823831018519</v>
      </c>
      <c r="C161" s="67">
        <v>1.81</v>
      </c>
      <c r="D161" s="25">
        <f t="shared" si="9"/>
        <v>27.550000000000026</v>
      </c>
      <c r="E161" s="24" t="str">
        <f t="shared" si="10"/>
        <v>W</v>
      </c>
      <c r="F161">
        <f t="shared" si="11"/>
        <v>1</v>
      </c>
    </row>
    <row r="162" spans="2:6" x14ac:dyDescent="0.25">
      <c r="B162" s="1" t="s">
        <v>54</v>
      </c>
      <c r="C162" s="67">
        <v>-4.6999999999999904</v>
      </c>
      <c r="D162" s="25" t="str">
        <f t="shared" si="9"/>
        <v/>
      </c>
      <c r="E162" s="24" t="str">
        <f t="shared" si="10"/>
        <v/>
      </c>
      <c r="F162" t="str">
        <f t="shared" si="11"/>
        <v/>
      </c>
    </row>
    <row r="163" spans="2:6" x14ac:dyDescent="0.25">
      <c r="D163" s="25" t="str">
        <f t="shared" si="9"/>
        <v/>
      </c>
      <c r="E163" s="24" t="str">
        <f t="shared" si="10"/>
        <v/>
      </c>
      <c r="F163" t="str">
        <f t="shared" si="11"/>
        <v/>
      </c>
    </row>
    <row r="164" spans="2:6" x14ac:dyDescent="0.25">
      <c r="D164" s="25" t="str">
        <f t="shared" si="9"/>
        <v/>
      </c>
      <c r="E164" s="24" t="str">
        <f t="shared" si="10"/>
        <v/>
      </c>
      <c r="F164" t="str">
        <f t="shared" si="11"/>
        <v/>
      </c>
    </row>
    <row r="165" spans="2:6" x14ac:dyDescent="0.25">
      <c r="D165" s="25" t="str">
        <f t="shared" si="9"/>
        <v/>
      </c>
      <c r="E165" s="24" t="str">
        <f t="shared" si="10"/>
        <v/>
      </c>
      <c r="F165" t="str">
        <f t="shared" si="11"/>
        <v/>
      </c>
    </row>
    <row r="166" spans="2:6" x14ac:dyDescent="0.25">
      <c r="D166" s="25" t="str">
        <f t="shared" si="9"/>
        <v/>
      </c>
      <c r="E166" s="24" t="str">
        <f t="shared" si="10"/>
        <v/>
      </c>
      <c r="F166" t="str">
        <f t="shared" si="11"/>
        <v/>
      </c>
    </row>
    <row r="167" spans="2:6" x14ac:dyDescent="0.25">
      <c r="D167" s="25" t="str">
        <f t="shared" si="9"/>
        <v/>
      </c>
      <c r="E167" s="24" t="str">
        <f t="shared" si="10"/>
        <v/>
      </c>
      <c r="F167" t="str">
        <f t="shared" si="11"/>
        <v/>
      </c>
    </row>
    <row r="168" spans="2:6" x14ac:dyDescent="0.25">
      <c r="D168" s="25" t="str">
        <f t="shared" si="9"/>
        <v/>
      </c>
      <c r="E168" s="24" t="str">
        <f t="shared" si="10"/>
        <v/>
      </c>
      <c r="F168" t="str">
        <f t="shared" si="11"/>
        <v/>
      </c>
    </row>
    <row r="169" spans="2:6" x14ac:dyDescent="0.25">
      <c r="D169" s="25" t="str">
        <f t="shared" si="9"/>
        <v/>
      </c>
      <c r="E169" s="24" t="str">
        <f t="shared" si="10"/>
        <v/>
      </c>
      <c r="F169" t="str">
        <f t="shared" si="11"/>
        <v/>
      </c>
    </row>
    <row r="170" spans="2:6" x14ac:dyDescent="0.25">
      <c r="D170" s="25" t="str">
        <f t="shared" si="9"/>
        <v/>
      </c>
      <c r="E170" s="24" t="str">
        <f t="shared" si="10"/>
        <v/>
      </c>
      <c r="F170" t="str">
        <f t="shared" si="11"/>
        <v/>
      </c>
    </row>
    <row r="171" spans="2:6" x14ac:dyDescent="0.25">
      <c r="D171" s="25" t="str">
        <f t="shared" si="9"/>
        <v/>
      </c>
      <c r="E171" s="24" t="str">
        <f t="shared" si="10"/>
        <v/>
      </c>
      <c r="F171" t="str">
        <f t="shared" si="11"/>
        <v/>
      </c>
    </row>
    <row r="172" spans="2:6" x14ac:dyDescent="0.25">
      <c r="D172" s="25" t="str">
        <f t="shared" si="9"/>
        <v/>
      </c>
      <c r="E172" s="24" t="str">
        <f t="shared" si="10"/>
        <v/>
      </c>
      <c r="F172" t="str">
        <f t="shared" si="11"/>
        <v/>
      </c>
    </row>
    <row r="173" spans="2:6" x14ac:dyDescent="0.25">
      <c r="D173" s="25" t="str">
        <f t="shared" si="9"/>
        <v/>
      </c>
      <c r="E173" s="24" t="str">
        <f t="shared" si="10"/>
        <v/>
      </c>
      <c r="F173" t="str">
        <f t="shared" si="11"/>
        <v/>
      </c>
    </row>
    <row r="174" spans="2:6" x14ac:dyDescent="0.25">
      <c r="D174" s="25" t="str">
        <f t="shared" si="9"/>
        <v/>
      </c>
      <c r="E174" s="24" t="str">
        <f t="shared" si="10"/>
        <v/>
      </c>
      <c r="F174" t="str">
        <f t="shared" si="11"/>
        <v/>
      </c>
    </row>
    <row r="175" spans="2:6" x14ac:dyDescent="0.25">
      <c r="D175" s="25" t="str">
        <f t="shared" si="9"/>
        <v/>
      </c>
      <c r="E175" s="24" t="str">
        <f t="shared" si="10"/>
        <v/>
      </c>
      <c r="F175" t="str">
        <f t="shared" si="11"/>
        <v/>
      </c>
    </row>
    <row r="176" spans="2:6" x14ac:dyDescent="0.25">
      <c r="D176" s="25" t="str">
        <f t="shared" si="9"/>
        <v/>
      </c>
      <c r="E176" s="24" t="str">
        <f t="shared" si="10"/>
        <v/>
      </c>
      <c r="F176" t="str">
        <f t="shared" si="11"/>
        <v/>
      </c>
    </row>
    <row r="177" spans="4:6" x14ac:dyDescent="0.25">
      <c r="D177" s="25" t="str">
        <f t="shared" si="9"/>
        <v/>
      </c>
      <c r="E177" s="24" t="str">
        <f t="shared" si="10"/>
        <v/>
      </c>
      <c r="F177" t="str">
        <f t="shared" si="11"/>
        <v/>
      </c>
    </row>
    <row r="178" spans="4:6" x14ac:dyDescent="0.25">
      <c r="D178" s="25" t="str">
        <f t="shared" si="9"/>
        <v/>
      </c>
      <c r="E178" s="24" t="str">
        <f t="shared" si="10"/>
        <v/>
      </c>
      <c r="F178" t="str">
        <f t="shared" si="11"/>
        <v/>
      </c>
    </row>
    <row r="179" spans="4:6" x14ac:dyDescent="0.25">
      <c r="D179" s="25" t="str">
        <f t="shared" si="9"/>
        <v/>
      </c>
      <c r="E179" s="24" t="str">
        <f t="shared" si="10"/>
        <v/>
      </c>
      <c r="F179" t="str">
        <f t="shared" si="11"/>
        <v/>
      </c>
    </row>
    <row r="180" spans="4:6" x14ac:dyDescent="0.25">
      <c r="D180" s="25" t="str">
        <f t="shared" si="9"/>
        <v/>
      </c>
      <c r="E180" s="24" t="str">
        <f t="shared" si="10"/>
        <v/>
      </c>
      <c r="F180" t="str">
        <f t="shared" si="11"/>
        <v/>
      </c>
    </row>
    <row r="181" spans="4:6" x14ac:dyDescent="0.25">
      <c r="D181" s="25" t="str">
        <f t="shared" si="9"/>
        <v/>
      </c>
      <c r="E181" s="24" t="str">
        <f t="shared" si="10"/>
        <v/>
      </c>
      <c r="F181" t="str">
        <f t="shared" si="11"/>
        <v/>
      </c>
    </row>
    <row r="182" spans="4:6" x14ac:dyDescent="0.25">
      <c r="D182" s="25" t="str">
        <f t="shared" si="9"/>
        <v/>
      </c>
      <c r="E182" s="24" t="str">
        <f t="shared" si="10"/>
        <v/>
      </c>
      <c r="F182" t="str">
        <f t="shared" si="11"/>
        <v/>
      </c>
    </row>
    <row r="183" spans="4:6" x14ac:dyDescent="0.25">
      <c r="D183" s="25" t="str">
        <f t="shared" si="9"/>
        <v/>
      </c>
      <c r="E183" s="24" t="str">
        <f t="shared" si="10"/>
        <v/>
      </c>
      <c r="F183" t="str">
        <f t="shared" si="11"/>
        <v/>
      </c>
    </row>
    <row r="184" spans="4:6" x14ac:dyDescent="0.25">
      <c r="D184" s="25" t="str">
        <f t="shared" si="9"/>
        <v/>
      </c>
      <c r="E184" s="24" t="str">
        <f t="shared" si="10"/>
        <v/>
      </c>
      <c r="F184" t="str">
        <f t="shared" si="11"/>
        <v/>
      </c>
    </row>
    <row r="185" spans="4:6" x14ac:dyDescent="0.25">
      <c r="D185" s="25" t="str">
        <f t="shared" si="9"/>
        <v/>
      </c>
      <c r="E185" s="24" t="str">
        <f t="shared" si="10"/>
        <v/>
      </c>
      <c r="F185" t="str">
        <f t="shared" si="11"/>
        <v/>
      </c>
    </row>
    <row r="186" spans="4:6" x14ac:dyDescent="0.25">
      <c r="D186" s="25" t="str">
        <f t="shared" si="9"/>
        <v/>
      </c>
      <c r="E186" s="24" t="str">
        <f t="shared" si="10"/>
        <v/>
      </c>
      <c r="F186" t="str">
        <f t="shared" si="11"/>
        <v/>
      </c>
    </row>
    <row r="187" spans="4:6" x14ac:dyDescent="0.25">
      <c r="D187" s="25" t="str">
        <f t="shared" si="9"/>
        <v/>
      </c>
      <c r="E187" s="24" t="str">
        <f t="shared" si="10"/>
        <v/>
      </c>
      <c r="F187" t="str">
        <f t="shared" si="11"/>
        <v/>
      </c>
    </row>
    <row r="188" spans="4:6" x14ac:dyDescent="0.25">
      <c r="D188" s="25" t="str">
        <f t="shared" si="9"/>
        <v/>
      </c>
      <c r="E188" s="24" t="str">
        <f t="shared" si="10"/>
        <v/>
      </c>
      <c r="F188" t="str">
        <f t="shared" si="11"/>
        <v/>
      </c>
    </row>
    <row r="189" spans="4:6" x14ac:dyDescent="0.25">
      <c r="D189" s="25" t="str">
        <f t="shared" si="9"/>
        <v/>
      </c>
      <c r="E189" s="24" t="str">
        <f t="shared" si="10"/>
        <v/>
      </c>
      <c r="F189" t="str">
        <f t="shared" si="11"/>
        <v/>
      </c>
    </row>
    <row r="190" spans="4:6" x14ac:dyDescent="0.25">
      <c r="D190" s="25" t="str">
        <f t="shared" si="9"/>
        <v/>
      </c>
      <c r="E190" s="24" t="str">
        <f t="shared" si="10"/>
        <v/>
      </c>
      <c r="F190" t="str">
        <f t="shared" si="11"/>
        <v/>
      </c>
    </row>
    <row r="191" spans="4:6" x14ac:dyDescent="0.25">
      <c r="D191" s="25" t="str">
        <f t="shared" si="9"/>
        <v/>
      </c>
      <c r="E191" s="24" t="str">
        <f t="shared" si="10"/>
        <v/>
      </c>
      <c r="F191" t="str">
        <f t="shared" si="11"/>
        <v/>
      </c>
    </row>
    <row r="192" spans="4:6" x14ac:dyDescent="0.25">
      <c r="D192" s="25" t="str">
        <f t="shared" si="9"/>
        <v/>
      </c>
      <c r="E192" s="24" t="str">
        <f t="shared" si="10"/>
        <v/>
      </c>
      <c r="F192" t="str">
        <f t="shared" si="11"/>
        <v/>
      </c>
    </row>
    <row r="193" spans="4:6" x14ac:dyDescent="0.25">
      <c r="D193" s="25" t="str">
        <f t="shared" si="9"/>
        <v/>
      </c>
      <c r="E193" s="24" t="str">
        <f t="shared" si="10"/>
        <v/>
      </c>
      <c r="F193" t="str">
        <f t="shared" si="11"/>
        <v/>
      </c>
    </row>
    <row r="194" spans="4:6" x14ac:dyDescent="0.25">
      <c r="D194" s="25" t="str">
        <f t="shared" si="9"/>
        <v/>
      </c>
      <c r="E194" s="24" t="str">
        <f t="shared" si="10"/>
        <v/>
      </c>
      <c r="F194" t="str">
        <f t="shared" si="11"/>
        <v/>
      </c>
    </row>
    <row r="195" spans="4:6" x14ac:dyDescent="0.25">
      <c r="D195" s="25" t="str">
        <f t="shared" si="9"/>
        <v/>
      </c>
      <c r="E195" s="24" t="str">
        <f t="shared" si="10"/>
        <v/>
      </c>
      <c r="F195" t="str">
        <f t="shared" si="11"/>
        <v/>
      </c>
    </row>
    <row r="196" spans="4:6" x14ac:dyDescent="0.25">
      <c r="D196" s="25" t="str">
        <f t="shared" si="9"/>
        <v/>
      </c>
      <c r="E196" s="24" t="str">
        <f t="shared" si="10"/>
        <v/>
      </c>
      <c r="F196" t="str">
        <f t="shared" si="11"/>
        <v/>
      </c>
    </row>
    <row r="197" spans="4:6" x14ac:dyDescent="0.25">
      <c r="D197" s="25" t="str">
        <f t="shared" si="9"/>
        <v/>
      </c>
      <c r="E197" s="24" t="str">
        <f t="shared" si="10"/>
        <v/>
      </c>
      <c r="F197" t="str">
        <f t="shared" si="11"/>
        <v/>
      </c>
    </row>
    <row r="198" spans="4:6" x14ac:dyDescent="0.25">
      <c r="D198" s="25" t="str">
        <f t="shared" si="9"/>
        <v/>
      </c>
      <c r="E198" s="24" t="str">
        <f t="shared" si="10"/>
        <v/>
      </c>
      <c r="F198" t="str">
        <f t="shared" si="11"/>
        <v/>
      </c>
    </row>
    <row r="199" spans="4:6" x14ac:dyDescent="0.25">
      <c r="D199" s="25" t="str">
        <f t="shared" si="9"/>
        <v/>
      </c>
      <c r="E199" s="24" t="str">
        <f t="shared" si="10"/>
        <v/>
      </c>
      <c r="F199" t="str">
        <f t="shared" si="11"/>
        <v/>
      </c>
    </row>
    <row r="200" spans="4:6" x14ac:dyDescent="0.25">
      <c r="D200" s="25" t="str">
        <f t="shared" si="9"/>
        <v/>
      </c>
      <c r="E200" s="24" t="str">
        <f t="shared" si="10"/>
        <v/>
      </c>
      <c r="F200" t="str">
        <f t="shared" si="11"/>
        <v/>
      </c>
    </row>
    <row r="201" spans="4:6" x14ac:dyDescent="0.25">
      <c r="D201" s="25" t="str">
        <f t="shared" si="9"/>
        <v/>
      </c>
      <c r="E201" s="24" t="str">
        <f t="shared" si="10"/>
        <v/>
      </c>
      <c r="F201" t="str">
        <f t="shared" si="11"/>
        <v/>
      </c>
    </row>
    <row r="202" spans="4:6" x14ac:dyDescent="0.25">
      <c r="E202" s="24"/>
    </row>
    <row r="203" spans="4:6" x14ac:dyDescent="0.25">
      <c r="E203" s="24"/>
    </row>
    <row r="204" spans="4:6" x14ac:dyDescent="0.25">
      <c r="E204" s="24"/>
    </row>
    <row r="205" spans="4:6" x14ac:dyDescent="0.25">
      <c r="E205" s="24"/>
    </row>
    <row r="206" spans="4:6" x14ac:dyDescent="0.25">
      <c r="E206" s="24"/>
    </row>
  </sheetData>
  <conditionalFormatting sqref="K22:K62">
    <cfRule type="cellIs" dxfId="87" priority="20" operator="greaterThan">
      <formula>$M$1</formula>
    </cfRule>
    <cfRule type="cellIs" dxfId="86" priority="21" operator="greaterThan">
      <formula>"31.555$G$1"</formula>
    </cfRule>
  </conditionalFormatting>
  <conditionalFormatting sqref="K22:K62">
    <cfRule type="cellIs" dxfId="85" priority="19" operator="lessThan">
      <formula>0</formula>
    </cfRule>
  </conditionalFormatting>
  <conditionalFormatting sqref="K22:K62">
    <cfRule type="cellIs" dxfId="84" priority="18" operator="lessThan">
      <formula>0</formula>
    </cfRule>
  </conditionalFormatting>
  <conditionalFormatting sqref="D22">
    <cfRule type="cellIs" dxfId="83" priority="16" operator="greaterThan">
      <formula>$M$1</formula>
    </cfRule>
    <cfRule type="cellIs" dxfId="82" priority="17" operator="greaterThan">
      <formula>"31.555$G$1"</formula>
    </cfRule>
  </conditionalFormatting>
  <conditionalFormatting sqref="D22">
    <cfRule type="cellIs" dxfId="81" priority="15" operator="lessThan">
      <formula>0</formula>
    </cfRule>
  </conditionalFormatting>
  <conditionalFormatting sqref="D22">
    <cfRule type="cellIs" dxfId="80" priority="14" operator="lessThan">
      <formula>0</formula>
    </cfRule>
  </conditionalFormatting>
  <conditionalFormatting sqref="D23:D201">
    <cfRule type="cellIs" dxfId="79" priority="12" operator="greaterThan">
      <formula>$M$1</formula>
    </cfRule>
    <cfRule type="cellIs" dxfId="78" priority="13" operator="greaterThan">
      <formula>"31.555$G$1"</formula>
    </cfRule>
  </conditionalFormatting>
  <conditionalFormatting sqref="D23:D201">
    <cfRule type="cellIs" dxfId="77" priority="11" operator="lessThan">
      <formula>0</formula>
    </cfRule>
  </conditionalFormatting>
  <conditionalFormatting sqref="D23:D201">
    <cfRule type="cellIs" dxfId="76" priority="10" operator="lessThan">
      <formula>0</formula>
    </cfRule>
  </conditionalFormatting>
  <conditionalFormatting pivot="1" sqref="J22">
    <cfRule type="cellIs" dxfId="75" priority="9" operator="greaterThan">
      <formula>0</formula>
    </cfRule>
  </conditionalFormatting>
  <conditionalFormatting pivot="1" sqref="J22">
    <cfRule type="cellIs" dxfId="74" priority="8" operator="lessThan">
      <formula>0</formula>
    </cfRule>
  </conditionalFormatting>
  <conditionalFormatting pivot="1" sqref="R22">
    <cfRule type="cellIs" dxfId="73" priority="7" operator="greaterThan">
      <formula>0</formula>
    </cfRule>
  </conditionalFormatting>
  <conditionalFormatting pivot="1" sqref="R22">
    <cfRule type="cellIs" dxfId="72" priority="6" operator="lessThan">
      <formula>0</formula>
    </cfRule>
  </conditionalFormatting>
  <conditionalFormatting pivot="1" sqref="R39:R40 R44 R47 R59:R61">
    <cfRule type="cellIs" dxfId="71" priority="5" operator="greaterThan">
      <formula>0</formula>
    </cfRule>
  </conditionalFormatting>
  <conditionalFormatting pivot="1" sqref="R39:R40 R44 R47 R59:R61">
    <cfRule type="cellIs" dxfId="70" priority="4" operator="lessThan">
      <formula>0</formula>
    </cfRule>
  </conditionalFormatting>
  <conditionalFormatting sqref="E22:E201">
    <cfRule type="cellIs" dxfId="69" priority="2" operator="equal">
      <formula>"L"</formula>
    </cfRule>
    <cfRule type="cellIs" dxfId="68" priority="3" operator="equal">
      <formula>"W"</formula>
    </cfRule>
  </conditionalFormatting>
  <conditionalFormatting sqref="F22:F201">
    <cfRule type="cellIs" dxfId="67" priority="1" operator="equal">
      <formula>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05F7-4DBE-45C5-92F6-30AAAFEB2F4C}">
  <dimension ref="A1:AA111"/>
  <sheetViews>
    <sheetView workbookViewId="0">
      <selection activeCell="C14" sqref="C14"/>
    </sheetView>
  </sheetViews>
  <sheetFormatPr defaultRowHeight="15" x14ac:dyDescent="0.25"/>
  <cols>
    <col min="1" max="1" width="15.85546875" bestFit="1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7.5703125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1988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1982</v>
      </c>
      <c r="J3" t="s">
        <v>1983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3">
        <v>45917.796377314815</v>
      </c>
      <c r="B4">
        <v>442965083</v>
      </c>
      <c r="C4" t="s">
        <v>36</v>
      </c>
      <c r="D4" t="s">
        <v>37</v>
      </c>
      <c r="E4" t="s">
        <v>120</v>
      </c>
      <c r="F4">
        <v>3685.92</v>
      </c>
      <c r="G4">
        <v>3687.48</v>
      </c>
      <c r="H4">
        <v>3689.42</v>
      </c>
      <c r="I4" t="s">
        <v>155</v>
      </c>
      <c r="J4">
        <v>3687.47</v>
      </c>
      <c r="K4">
        <v>0</v>
      </c>
      <c r="L4">
        <v>0</v>
      </c>
      <c r="M4">
        <v>1.55</v>
      </c>
      <c r="N4" t="s">
        <v>78</v>
      </c>
      <c r="O4" s="64">
        <v>45917</v>
      </c>
      <c r="P4" t="s">
        <v>102</v>
      </c>
      <c r="Q4" t="s">
        <v>52</v>
      </c>
      <c r="R4" t="s">
        <v>73</v>
      </c>
      <c r="S4" s="63">
        <v>45917.796377314815</v>
      </c>
      <c r="T4" s="63">
        <v>45918.004710648151</v>
      </c>
      <c r="U4" t="s">
        <v>88</v>
      </c>
      <c r="V4" t="s">
        <v>86</v>
      </c>
      <c r="W4" t="s">
        <v>87</v>
      </c>
      <c r="X4">
        <v>0.15500000000000003</v>
      </c>
      <c r="Y4">
        <v>0.31000000000000005</v>
      </c>
      <c r="Z4">
        <v>0.46499999999999997</v>
      </c>
      <c r="AA4">
        <v>-3</v>
      </c>
    </row>
    <row r="5" spans="1:27" x14ac:dyDescent="0.25">
      <c r="A5" s="63">
        <v>45917.813043981485</v>
      </c>
      <c r="B5">
        <v>442971545</v>
      </c>
      <c r="C5" t="s">
        <v>36</v>
      </c>
      <c r="D5" t="s">
        <v>37</v>
      </c>
      <c r="E5" t="s">
        <v>120</v>
      </c>
      <c r="F5">
        <v>3687.74</v>
      </c>
      <c r="G5">
        <v>3684.77</v>
      </c>
      <c r="H5">
        <v>3691.27</v>
      </c>
      <c r="I5" t="s">
        <v>158</v>
      </c>
      <c r="J5">
        <v>3684.71</v>
      </c>
      <c r="K5">
        <v>0</v>
      </c>
      <c r="L5">
        <v>0</v>
      </c>
      <c r="M5">
        <v>-3.03</v>
      </c>
      <c r="N5" t="s">
        <v>79</v>
      </c>
      <c r="O5" s="64">
        <v>45917</v>
      </c>
      <c r="P5" t="s">
        <v>102</v>
      </c>
      <c r="Q5" t="s">
        <v>52</v>
      </c>
      <c r="R5" t="s">
        <v>73</v>
      </c>
      <c r="S5" s="63">
        <v>45917.813043981485</v>
      </c>
      <c r="T5" s="63">
        <v>45918.021377314813</v>
      </c>
      <c r="U5" t="s">
        <v>88</v>
      </c>
      <c r="V5" t="s">
        <v>86</v>
      </c>
      <c r="W5" t="s">
        <v>87</v>
      </c>
      <c r="X5">
        <v>-0.30299999999999999</v>
      </c>
      <c r="Y5">
        <v>-0.60599999999999998</v>
      </c>
      <c r="Z5">
        <v>-0.90899999999999992</v>
      </c>
      <c r="AA5">
        <v>-3</v>
      </c>
    </row>
    <row r="6" spans="1:27" x14ac:dyDescent="0.25">
      <c r="A6" s="63">
        <v>45917.832256944443</v>
      </c>
      <c r="B6">
        <v>442977821</v>
      </c>
      <c r="C6" t="s">
        <v>36</v>
      </c>
      <c r="D6" t="s">
        <v>38</v>
      </c>
      <c r="E6" t="s">
        <v>120</v>
      </c>
      <c r="F6">
        <v>3684.65</v>
      </c>
      <c r="G6">
        <v>3683.62</v>
      </c>
      <c r="H6">
        <v>3681.15</v>
      </c>
      <c r="I6" t="s">
        <v>161</v>
      </c>
      <c r="J6">
        <v>3683.62</v>
      </c>
      <c r="K6">
        <v>0</v>
      </c>
      <c r="L6">
        <v>0</v>
      </c>
      <c r="M6">
        <v>1.03</v>
      </c>
      <c r="N6" t="s">
        <v>78</v>
      </c>
      <c r="O6" s="64">
        <v>45917</v>
      </c>
      <c r="P6" t="s">
        <v>102</v>
      </c>
      <c r="Q6" t="s">
        <v>52</v>
      </c>
      <c r="R6" t="s">
        <v>73</v>
      </c>
      <c r="S6" s="63">
        <v>45917.832256944443</v>
      </c>
      <c r="T6" s="63">
        <v>45918.040590277778</v>
      </c>
      <c r="U6" t="s">
        <v>88</v>
      </c>
      <c r="V6" t="s">
        <v>86</v>
      </c>
      <c r="W6" t="s">
        <v>87</v>
      </c>
      <c r="X6">
        <v>0.10300000000000001</v>
      </c>
      <c r="Y6">
        <v>0.20600000000000002</v>
      </c>
      <c r="Z6">
        <v>0.309</v>
      </c>
      <c r="AA6">
        <v>-3</v>
      </c>
    </row>
    <row r="7" spans="1:27" x14ac:dyDescent="0.25">
      <c r="A7" s="63">
        <v>45917.83792824074</v>
      </c>
      <c r="B7">
        <v>442981059</v>
      </c>
      <c r="C7" t="s">
        <v>36</v>
      </c>
      <c r="D7" t="s">
        <v>38</v>
      </c>
      <c r="E7" t="s">
        <v>120</v>
      </c>
      <c r="F7">
        <v>3683.38</v>
      </c>
      <c r="G7">
        <v>3682.47</v>
      </c>
      <c r="H7">
        <v>3679.88</v>
      </c>
      <c r="I7" t="s">
        <v>165</v>
      </c>
      <c r="J7">
        <v>3679.81</v>
      </c>
      <c r="K7">
        <v>0</v>
      </c>
      <c r="L7">
        <v>0</v>
      </c>
      <c r="M7">
        <v>3.57</v>
      </c>
      <c r="N7" t="s">
        <v>78</v>
      </c>
      <c r="O7" s="64">
        <v>45917</v>
      </c>
      <c r="P7" t="s">
        <v>82</v>
      </c>
      <c r="Q7" t="s">
        <v>52</v>
      </c>
      <c r="R7" t="s">
        <v>73</v>
      </c>
      <c r="S7" s="63">
        <v>45917.83792824074</v>
      </c>
      <c r="T7" s="63">
        <v>45918.046261574076</v>
      </c>
      <c r="U7" t="s">
        <v>88</v>
      </c>
      <c r="V7" t="s">
        <v>71</v>
      </c>
      <c r="W7" t="s">
        <v>87</v>
      </c>
      <c r="X7">
        <v>0.35699999999999998</v>
      </c>
      <c r="Y7">
        <v>0.71399999999999997</v>
      </c>
      <c r="Z7">
        <v>1.071</v>
      </c>
      <c r="AA7">
        <v>3.57</v>
      </c>
    </row>
    <row r="8" spans="1:27" x14ac:dyDescent="0.25">
      <c r="A8" s="63">
        <v>45917.849733796298</v>
      </c>
      <c r="B8">
        <v>442987088</v>
      </c>
      <c r="C8" t="s">
        <v>36</v>
      </c>
      <c r="D8" t="s">
        <v>38</v>
      </c>
      <c r="E8" t="s">
        <v>120</v>
      </c>
      <c r="F8">
        <v>3681.02</v>
      </c>
      <c r="G8">
        <v>3684.02</v>
      </c>
      <c r="H8">
        <v>3677.52</v>
      </c>
      <c r="I8" t="s">
        <v>167</v>
      </c>
      <c r="J8">
        <v>3684.13</v>
      </c>
      <c r="K8">
        <v>0</v>
      </c>
      <c r="L8">
        <v>0</v>
      </c>
      <c r="M8">
        <v>-3.11</v>
      </c>
      <c r="N8" t="s">
        <v>79</v>
      </c>
      <c r="O8" s="64">
        <v>45917</v>
      </c>
      <c r="P8" t="s">
        <v>82</v>
      </c>
      <c r="Q8" t="s">
        <v>52</v>
      </c>
      <c r="R8" t="s">
        <v>73</v>
      </c>
      <c r="S8" s="63">
        <v>45917.849733796298</v>
      </c>
      <c r="T8" s="63">
        <v>45918.058067129627</v>
      </c>
      <c r="U8" t="s">
        <v>88</v>
      </c>
      <c r="V8" t="s">
        <v>71</v>
      </c>
      <c r="W8" t="s">
        <v>87</v>
      </c>
      <c r="X8">
        <v>-0.311</v>
      </c>
      <c r="Y8">
        <v>-0.622</v>
      </c>
      <c r="Z8">
        <v>-0.93299999999999994</v>
      </c>
      <c r="AA8">
        <v>-3</v>
      </c>
    </row>
    <row r="9" spans="1:27" x14ac:dyDescent="0.25">
      <c r="A9" s="63">
        <v>45917.860381944447</v>
      </c>
      <c r="B9">
        <v>442993027</v>
      </c>
      <c r="C9" t="s">
        <v>36</v>
      </c>
      <c r="D9" t="s">
        <v>37</v>
      </c>
      <c r="E9" t="s">
        <v>120</v>
      </c>
      <c r="F9">
        <v>3684.53</v>
      </c>
      <c r="G9">
        <v>3686.44</v>
      </c>
      <c r="H9">
        <v>3688.03</v>
      </c>
      <c r="I9" t="s">
        <v>173</v>
      </c>
      <c r="J9">
        <v>3686.44</v>
      </c>
      <c r="K9">
        <v>0</v>
      </c>
      <c r="L9">
        <v>0</v>
      </c>
      <c r="M9">
        <v>1.91</v>
      </c>
      <c r="N9" t="s">
        <v>78</v>
      </c>
      <c r="O9" s="64">
        <v>45917</v>
      </c>
      <c r="P9" t="s">
        <v>82</v>
      </c>
      <c r="Q9" t="s">
        <v>52</v>
      </c>
      <c r="R9" t="s">
        <v>73</v>
      </c>
      <c r="S9" s="63">
        <v>45917.860381944447</v>
      </c>
      <c r="T9" s="63">
        <v>45918.068715277775</v>
      </c>
      <c r="U9" t="s">
        <v>88</v>
      </c>
      <c r="V9" t="s">
        <v>71</v>
      </c>
      <c r="W9" t="s">
        <v>87</v>
      </c>
      <c r="X9">
        <v>0.191</v>
      </c>
      <c r="Y9">
        <v>0.38200000000000001</v>
      </c>
      <c r="Z9">
        <v>0.57299999999999995</v>
      </c>
      <c r="AA9">
        <v>-3</v>
      </c>
    </row>
    <row r="10" spans="1:27" x14ac:dyDescent="0.25">
      <c r="A10" s="63">
        <v>45917.873692129629</v>
      </c>
      <c r="B10">
        <v>443000809</v>
      </c>
      <c r="C10" t="s">
        <v>36</v>
      </c>
      <c r="D10" t="s">
        <v>37</v>
      </c>
      <c r="E10" t="s">
        <v>120</v>
      </c>
      <c r="F10">
        <v>3686.88</v>
      </c>
      <c r="G10">
        <v>3683.8</v>
      </c>
      <c r="H10">
        <v>3690.3</v>
      </c>
      <c r="I10" t="s">
        <v>171</v>
      </c>
      <c r="J10">
        <v>3692.93</v>
      </c>
      <c r="K10">
        <v>0</v>
      </c>
      <c r="L10">
        <v>0</v>
      </c>
      <c r="M10">
        <v>6.05</v>
      </c>
      <c r="N10" t="s">
        <v>78</v>
      </c>
      <c r="O10" s="64">
        <v>45917</v>
      </c>
      <c r="P10" t="s">
        <v>82</v>
      </c>
      <c r="Q10" t="s">
        <v>52</v>
      </c>
      <c r="R10" t="s">
        <v>73</v>
      </c>
      <c r="S10" s="63">
        <v>45917.873692129629</v>
      </c>
      <c r="T10" s="63">
        <v>45918.082025462965</v>
      </c>
      <c r="U10" t="s">
        <v>88</v>
      </c>
      <c r="V10" t="s">
        <v>71</v>
      </c>
      <c r="W10" t="s">
        <v>87</v>
      </c>
      <c r="X10">
        <v>0.60499999999999998</v>
      </c>
      <c r="Y10">
        <v>1.21</v>
      </c>
      <c r="Z10">
        <v>1.8149999999999999</v>
      </c>
      <c r="AA10">
        <v>6.05</v>
      </c>
    </row>
    <row r="11" spans="1:27" x14ac:dyDescent="0.25">
      <c r="A11" s="63">
        <v>45917.883414351854</v>
      </c>
      <c r="B11">
        <v>443037880</v>
      </c>
      <c r="C11" t="s">
        <v>36</v>
      </c>
      <c r="D11" t="s">
        <v>37</v>
      </c>
      <c r="E11" t="s">
        <v>120</v>
      </c>
      <c r="F11">
        <v>3698.99</v>
      </c>
      <c r="G11">
        <v>3696.07</v>
      </c>
      <c r="H11">
        <v>3702.57</v>
      </c>
      <c r="I11" t="s">
        <v>175</v>
      </c>
      <c r="J11">
        <v>3696.02</v>
      </c>
      <c r="K11">
        <v>0</v>
      </c>
      <c r="L11">
        <v>0</v>
      </c>
      <c r="M11">
        <v>-2.97</v>
      </c>
      <c r="N11" t="s">
        <v>79</v>
      </c>
      <c r="O11" s="64">
        <v>45917</v>
      </c>
      <c r="P11" t="s">
        <v>83</v>
      </c>
      <c r="Q11" t="s">
        <v>52</v>
      </c>
      <c r="R11" t="s">
        <v>73</v>
      </c>
      <c r="S11" s="63">
        <v>45917.883414351854</v>
      </c>
      <c r="T11" s="63">
        <v>45918.091747685183</v>
      </c>
      <c r="U11" t="s">
        <v>88</v>
      </c>
      <c r="V11" t="s">
        <v>69</v>
      </c>
      <c r="W11" t="s">
        <v>87</v>
      </c>
      <c r="X11">
        <v>-0.29700000000000004</v>
      </c>
      <c r="Y11">
        <v>-0.59400000000000008</v>
      </c>
      <c r="Z11">
        <v>-0.89100000000000001</v>
      </c>
      <c r="AA11">
        <v>-3</v>
      </c>
    </row>
    <row r="12" spans="1:27" x14ac:dyDescent="0.25">
      <c r="A12" s="63">
        <v>45917.892326388886</v>
      </c>
      <c r="B12">
        <v>443055818</v>
      </c>
      <c r="C12" t="s">
        <v>36</v>
      </c>
      <c r="D12" t="s">
        <v>38</v>
      </c>
      <c r="E12" t="s">
        <v>120</v>
      </c>
      <c r="F12">
        <v>3685.96</v>
      </c>
      <c r="G12">
        <v>3685.68</v>
      </c>
      <c r="H12">
        <v>3682.43</v>
      </c>
      <c r="I12" t="s">
        <v>178</v>
      </c>
      <c r="J12">
        <v>3685.68</v>
      </c>
      <c r="K12">
        <v>0</v>
      </c>
      <c r="L12">
        <v>0</v>
      </c>
      <c r="M12">
        <v>0.28000000000000003</v>
      </c>
      <c r="N12" t="s">
        <v>78</v>
      </c>
      <c r="O12" s="64">
        <v>45917</v>
      </c>
      <c r="P12" t="s">
        <v>83</v>
      </c>
      <c r="Q12" t="s">
        <v>52</v>
      </c>
      <c r="R12" t="s">
        <v>73</v>
      </c>
      <c r="S12" s="63">
        <v>45917.892326388886</v>
      </c>
      <c r="T12" s="63">
        <v>45918.100659722222</v>
      </c>
      <c r="U12" t="s">
        <v>88</v>
      </c>
      <c r="V12" t="s">
        <v>69</v>
      </c>
      <c r="W12" t="s">
        <v>87</v>
      </c>
      <c r="X12">
        <v>2.8000000000000004E-2</v>
      </c>
      <c r="Y12">
        <v>5.6000000000000008E-2</v>
      </c>
      <c r="Z12">
        <v>8.4000000000000005E-2</v>
      </c>
      <c r="AA12">
        <v>-3</v>
      </c>
    </row>
    <row r="13" spans="1:27" x14ac:dyDescent="0.25">
      <c r="A13" s="63">
        <v>45917.89267361111</v>
      </c>
      <c r="B13">
        <v>443056060</v>
      </c>
      <c r="C13" t="s">
        <v>36</v>
      </c>
      <c r="D13" t="s">
        <v>38</v>
      </c>
      <c r="E13" t="s">
        <v>120</v>
      </c>
      <c r="F13">
        <v>3685.83</v>
      </c>
      <c r="G13">
        <v>3685</v>
      </c>
      <c r="H13">
        <v>3682.37</v>
      </c>
      <c r="I13" t="s">
        <v>181</v>
      </c>
      <c r="J13">
        <v>3682.03</v>
      </c>
      <c r="K13">
        <v>0</v>
      </c>
      <c r="L13">
        <v>0</v>
      </c>
      <c r="M13">
        <v>3.8</v>
      </c>
      <c r="N13" t="s">
        <v>78</v>
      </c>
      <c r="O13" s="64">
        <v>45917</v>
      </c>
      <c r="P13" t="s">
        <v>83</v>
      </c>
      <c r="Q13" t="s">
        <v>52</v>
      </c>
      <c r="R13" t="s">
        <v>73</v>
      </c>
      <c r="S13" s="63">
        <v>45917.89267361111</v>
      </c>
      <c r="T13" s="63">
        <v>45918.101006944446</v>
      </c>
      <c r="U13" t="s">
        <v>88</v>
      </c>
      <c r="V13" t="s">
        <v>69</v>
      </c>
      <c r="W13" t="s">
        <v>87</v>
      </c>
      <c r="X13">
        <v>0.38</v>
      </c>
      <c r="Y13">
        <v>0.76</v>
      </c>
      <c r="Z13">
        <v>1.1399999999999999</v>
      </c>
      <c r="AA13">
        <v>3.8</v>
      </c>
    </row>
    <row r="14" spans="1:27" x14ac:dyDescent="0.25">
      <c r="A14" s="63">
        <v>45917.895451388889</v>
      </c>
      <c r="B14">
        <v>443057991</v>
      </c>
      <c r="C14" t="s">
        <v>36</v>
      </c>
      <c r="D14" t="s">
        <v>38</v>
      </c>
      <c r="E14" t="s">
        <v>120</v>
      </c>
      <c r="F14">
        <v>3684.01</v>
      </c>
      <c r="G14">
        <v>3683.9</v>
      </c>
      <c r="H14">
        <v>3680.23</v>
      </c>
      <c r="I14" t="s">
        <v>183</v>
      </c>
      <c r="J14">
        <v>3684.84</v>
      </c>
      <c r="K14">
        <v>0</v>
      </c>
      <c r="L14">
        <v>0</v>
      </c>
      <c r="M14">
        <v>-0.83</v>
      </c>
      <c r="N14" t="s">
        <v>79</v>
      </c>
      <c r="O14" s="64">
        <v>45917</v>
      </c>
      <c r="P14" t="s">
        <v>83</v>
      </c>
      <c r="Q14" t="s">
        <v>52</v>
      </c>
      <c r="R14" t="s">
        <v>73</v>
      </c>
      <c r="S14" s="63">
        <v>45917.895451388889</v>
      </c>
      <c r="T14" s="63">
        <v>45918.103784722225</v>
      </c>
      <c r="U14" t="s">
        <v>88</v>
      </c>
      <c r="V14" t="s">
        <v>69</v>
      </c>
      <c r="W14" t="s">
        <v>87</v>
      </c>
      <c r="X14">
        <v>-8.3000000000000004E-2</v>
      </c>
      <c r="Y14">
        <v>-0.16600000000000001</v>
      </c>
      <c r="Z14">
        <v>-0.24899999999999997</v>
      </c>
      <c r="AA14">
        <v>-3</v>
      </c>
    </row>
    <row r="15" spans="1:27" x14ac:dyDescent="0.25">
      <c r="A15" s="63">
        <v>45917.89603009259</v>
      </c>
      <c r="B15">
        <v>443058467</v>
      </c>
      <c r="C15" t="s">
        <v>36</v>
      </c>
      <c r="D15" t="s">
        <v>38</v>
      </c>
      <c r="E15" t="s">
        <v>120</v>
      </c>
      <c r="F15">
        <v>3683.54</v>
      </c>
      <c r="G15">
        <v>3686.58</v>
      </c>
      <c r="H15">
        <v>3680.08</v>
      </c>
      <c r="I15" t="s">
        <v>185</v>
      </c>
      <c r="J15">
        <v>3679.84</v>
      </c>
      <c r="K15">
        <v>0</v>
      </c>
      <c r="L15">
        <v>0</v>
      </c>
      <c r="M15">
        <v>3.7</v>
      </c>
      <c r="N15" t="s">
        <v>78</v>
      </c>
      <c r="O15" s="64">
        <v>45917</v>
      </c>
      <c r="P15" t="s">
        <v>83</v>
      </c>
      <c r="Q15" t="s">
        <v>52</v>
      </c>
      <c r="R15" t="s">
        <v>73</v>
      </c>
      <c r="S15" s="63">
        <v>45917.89603009259</v>
      </c>
      <c r="T15" s="63">
        <v>45918.104363425926</v>
      </c>
      <c r="U15" t="s">
        <v>88</v>
      </c>
      <c r="V15" t="s">
        <v>69</v>
      </c>
      <c r="W15" t="s">
        <v>87</v>
      </c>
      <c r="X15">
        <v>0.37000000000000005</v>
      </c>
      <c r="Y15">
        <v>0.7400000000000001</v>
      </c>
      <c r="Z15">
        <v>1.1100000000000001</v>
      </c>
      <c r="AA15">
        <v>3.7</v>
      </c>
    </row>
    <row r="16" spans="1:27" x14ac:dyDescent="0.25">
      <c r="A16" s="63">
        <v>45917.903668981482</v>
      </c>
      <c r="B16">
        <v>443074338</v>
      </c>
      <c r="C16" t="s">
        <v>36</v>
      </c>
      <c r="D16" t="s">
        <v>38</v>
      </c>
      <c r="E16" t="s">
        <v>120</v>
      </c>
      <c r="F16">
        <v>3672.37</v>
      </c>
      <c r="G16">
        <v>3671.86</v>
      </c>
      <c r="H16">
        <v>3668.62</v>
      </c>
      <c r="I16" t="s">
        <v>189</v>
      </c>
      <c r="J16">
        <v>3668.56</v>
      </c>
      <c r="K16">
        <v>0</v>
      </c>
      <c r="L16">
        <v>0</v>
      </c>
      <c r="M16">
        <v>3.81</v>
      </c>
      <c r="N16" t="s">
        <v>78</v>
      </c>
      <c r="O16" s="64">
        <v>45917</v>
      </c>
      <c r="P16" t="s">
        <v>83</v>
      </c>
      <c r="Q16" t="s">
        <v>52</v>
      </c>
      <c r="R16" t="s">
        <v>73</v>
      </c>
      <c r="S16" s="63">
        <v>45917.903668981482</v>
      </c>
      <c r="T16" s="63">
        <v>45918.112002314818</v>
      </c>
      <c r="U16" t="s">
        <v>88</v>
      </c>
      <c r="V16" t="s">
        <v>69</v>
      </c>
      <c r="W16" t="s">
        <v>87</v>
      </c>
      <c r="X16">
        <v>0.38100000000000001</v>
      </c>
      <c r="Y16">
        <v>0.76200000000000001</v>
      </c>
      <c r="Z16">
        <v>1.143</v>
      </c>
      <c r="AA16">
        <v>3.81</v>
      </c>
    </row>
    <row r="17" spans="1:27" x14ac:dyDescent="0.25">
      <c r="A17" s="63">
        <v>45917.90829861111</v>
      </c>
      <c r="B17">
        <v>443083386</v>
      </c>
      <c r="C17" t="s">
        <v>36</v>
      </c>
      <c r="D17" t="s">
        <v>38</v>
      </c>
      <c r="E17" t="s">
        <v>120</v>
      </c>
      <c r="F17">
        <v>3662.82</v>
      </c>
      <c r="G17">
        <v>3662.68</v>
      </c>
      <c r="H17">
        <v>3658.99</v>
      </c>
      <c r="I17" t="s">
        <v>192</v>
      </c>
      <c r="J17">
        <v>3663.04</v>
      </c>
      <c r="K17">
        <v>0</v>
      </c>
      <c r="L17">
        <v>0</v>
      </c>
      <c r="M17">
        <v>-0.22</v>
      </c>
      <c r="N17" t="s">
        <v>79</v>
      </c>
      <c r="O17" s="64">
        <v>45917</v>
      </c>
      <c r="P17" t="s">
        <v>83</v>
      </c>
      <c r="Q17" t="s">
        <v>52</v>
      </c>
      <c r="R17" t="s">
        <v>73</v>
      </c>
      <c r="S17" s="63">
        <v>45917.90829861111</v>
      </c>
      <c r="T17" s="63">
        <v>45918.116631944446</v>
      </c>
      <c r="U17" t="s">
        <v>88</v>
      </c>
      <c r="V17" t="s">
        <v>69</v>
      </c>
      <c r="W17" t="s">
        <v>87</v>
      </c>
      <c r="X17">
        <v>-2.2000000000000002E-2</v>
      </c>
      <c r="Y17">
        <v>-4.4000000000000004E-2</v>
      </c>
      <c r="Z17">
        <v>-6.6000000000000003E-2</v>
      </c>
      <c r="AA17">
        <v>-3</v>
      </c>
    </row>
    <row r="18" spans="1:27" x14ac:dyDescent="0.25">
      <c r="A18" s="63">
        <v>45917.908645833333</v>
      </c>
      <c r="B18">
        <v>443083705</v>
      </c>
      <c r="C18" t="s">
        <v>36</v>
      </c>
      <c r="D18" t="s">
        <v>38</v>
      </c>
      <c r="E18" t="s">
        <v>120</v>
      </c>
      <c r="F18">
        <v>3662.78</v>
      </c>
      <c r="G18">
        <v>3661.7</v>
      </c>
      <c r="H18">
        <v>3659.26</v>
      </c>
      <c r="I18" t="s">
        <v>195</v>
      </c>
      <c r="J18">
        <v>3659.11</v>
      </c>
      <c r="K18">
        <v>0</v>
      </c>
      <c r="L18">
        <v>0</v>
      </c>
      <c r="M18">
        <v>3.67</v>
      </c>
      <c r="N18" t="s">
        <v>78</v>
      </c>
      <c r="O18" s="64">
        <v>45917</v>
      </c>
      <c r="P18" t="s">
        <v>83</v>
      </c>
      <c r="Q18" t="s">
        <v>52</v>
      </c>
      <c r="R18" t="s">
        <v>73</v>
      </c>
      <c r="S18" s="63">
        <v>45917.908645833333</v>
      </c>
      <c r="T18" s="63">
        <v>45918.116979166669</v>
      </c>
      <c r="U18" t="s">
        <v>88</v>
      </c>
      <c r="V18" t="s">
        <v>69</v>
      </c>
      <c r="W18" t="s">
        <v>87</v>
      </c>
      <c r="X18">
        <v>0.36699999999999999</v>
      </c>
      <c r="Y18">
        <v>0.73399999999999999</v>
      </c>
      <c r="Z18">
        <v>1.101</v>
      </c>
      <c r="AA18">
        <v>3.67</v>
      </c>
    </row>
    <row r="19" spans="1:27" x14ac:dyDescent="0.25">
      <c r="A19" s="63">
        <v>45917.913958333331</v>
      </c>
      <c r="B19">
        <v>443094434</v>
      </c>
      <c r="C19" t="s">
        <v>36</v>
      </c>
      <c r="D19" t="s">
        <v>38</v>
      </c>
      <c r="E19" t="s">
        <v>120</v>
      </c>
      <c r="F19">
        <v>3650.16</v>
      </c>
      <c r="G19">
        <v>3653.76</v>
      </c>
      <c r="H19">
        <v>3647.26</v>
      </c>
      <c r="I19" t="s">
        <v>196</v>
      </c>
      <c r="J19">
        <v>3647.25</v>
      </c>
      <c r="K19">
        <v>0</v>
      </c>
      <c r="L19">
        <v>0</v>
      </c>
      <c r="M19">
        <v>2.91</v>
      </c>
      <c r="N19" t="s">
        <v>78</v>
      </c>
      <c r="O19" s="64">
        <v>45917</v>
      </c>
      <c r="P19" t="s">
        <v>83</v>
      </c>
      <c r="Q19" t="s">
        <v>52</v>
      </c>
      <c r="R19" t="s">
        <v>73</v>
      </c>
      <c r="S19" s="63">
        <v>45917.913958333331</v>
      </c>
      <c r="T19" s="63">
        <v>45918.122291666667</v>
      </c>
      <c r="U19" t="s">
        <v>88</v>
      </c>
      <c r="V19" t="s">
        <v>69</v>
      </c>
      <c r="W19" t="s">
        <v>87</v>
      </c>
      <c r="X19">
        <v>0.29100000000000004</v>
      </c>
      <c r="Y19">
        <v>0.58200000000000007</v>
      </c>
      <c r="Z19">
        <v>0.873</v>
      </c>
      <c r="AA19">
        <v>2.91</v>
      </c>
    </row>
    <row r="20" spans="1:27" x14ac:dyDescent="0.25">
      <c r="A20" s="63">
        <v>45917.915706018517</v>
      </c>
      <c r="B20">
        <v>443096813</v>
      </c>
      <c r="C20" t="s">
        <v>36</v>
      </c>
      <c r="D20" t="s">
        <v>38</v>
      </c>
      <c r="E20" t="s">
        <v>120</v>
      </c>
      <c r="F20">
        <v>3649.95</v>
      </c>
      <c r="G20">
        <v>3652.84</v>
      </c>
      <c r="H20">
        <v>3646.34</v>
      </c>
      <c r="I20" t="s">
        <v>199</v>
      </c>
      <c r="J20">
        <v>3652.94</v>
      </c>
      <c r="K20">
        <v>0</v>
      </c>
      <c r="L20">
        <v>0</v>
      </c>
      <c r="M20">
        <v>-2.99</v>
      </c>
      <c r="N20" t="s">
        <v>79</v>
      </c>
      <c r="O20" s="64">
        <v>45917</v>
      </c>
      <c r="P20" t="s">
        <v>83</v>
      </c>
      <c r="Q20" t="s">
        <v>52</v>
      </c>
      <c r="R20" t="s">
        <v>73</v>
      </c>
      <c r="S20" s="63">
        <v>45917.915706018517</v>
      </c>
      <c r="T20" s="63">
        <v>45918.124039351853</v>
      </c>
      <c r="U20" t="s">
        <v>88</v>
      </c>
      <c r="V20" t="s">
        <v>69</v>
      </c>
      <c r="W20" t="s">
        <v>87</v>
      </c>
      <c r="X20">
        <v>-0.29900000000000004</v>
      </c>
      <c r="Y20">
        <v>-0.59800000000000009</v>
      </c>
      <c r="Z20">
        <v>-0.89700000000000002</v>
      </c>
      <c r="AA20">
        <v>-3</v>
      </c>
    </row>
    <row r="21" spans="1:27" x14ac:dyDescent="0.25">
      <c r="A21" s="63">
        <v>45917.91605324074</v>
      </c>
      <c r="B21">
        <v>443097201</v>
      </c>
      <c r="C21" t="s">
        <v>36</v>
      </c>
      <c r="D21" t="s">
        <v>38</v>
      </c>
      <c r="E21" t="s">
        <v>120</v>
      </c>
      <c r="F21">
        <v>3649.74</v>
      </c>
      <c r="G21">
        <v>3653.47</v>
      </c>
      <c r="H21">
        <v>3646.97</v>
      </c>
      <c r="I21" t="s">
        <v>202</v>
      </c>
      <c r="J21">
        <v>3646.67</v>
      </c>
      <c r="K21">
        <v>0</v>
      </c>
      <c r="L21">
        <v>0</v>
      </c>
      <c r="M21">
        <v>3.07</v>
      </c>
      <c r="N21" t="s">
        <v>78</v>
      </c>
      <c r="O21" s="64">
        <v>45917</v>
      </c>
      <c r="P21" t="s">
        <v>83</v>
      </c>
      <c r="Q21" t="s">
        <v>52</v>
      </c>
      <c r="R21" t="s">
        <v>73</v>
      </c>
      <c r="S21" s="63">
        <v>45917.91605324074</v>
      </c>
      <c r="T21" s="63">
        <v>45918.124386574076</v>
      </c>
      <c r="U21" t="s">
        <v>88</v>
      </c>
      <c r="V21" t="s">
        <v>69</v>
      </c>
      <c r="W21" t="s">
        <v>87</v>
      </c>
      <c r="X21">
        <v>0.307</v>
      </c>
      <c r="Y21">
        <v>0.61399999999999999</v>
      </c>
      <c r="Z21">
        <v>0.92099999999999993</v>
      </c>
      <c r="AA21">
        <v>3.07</v>
      </c>
    </row>
    <row r="22" spans="1:27" x14ac:dyDescent="0.25">
      <c r="A22" s="63">
        <v>45917.918136574073</v>
      </c>
      <c r="B22">
        <v>443099682</v>
      </c>
      <c r="C22" t="s">
        <v>36</v>
      </c>
      <c r="D22" t="s">
        <v>38</v>
      </c>
      <c r="E22" t="s">
        <v>120</v>
      </c>
      <c r="F22">
        <v>3650.06</v>
      </c>
      <c r="G22">
        <v>3653.11</v>
      </c>
      <c r="H22">
        <v>3646.61</v>
      </c>
      <c r="I22" t="s">
        <v>203</v>
      </c>
      <c r="J22">
        <v>3653.23</v>
      </c>
      <c r="K22">
        <v>0</v>
      </c>
      <c r="L22">
        <v>0</v>
      </c>
      <c r="M22">
        <v>-3.17</v>
      </c>
      <c r="N22" t="s">
        <v>79</v>
      </c>
      <c r="O22" s="64">
        <v>45917</v>
      </c>
      <c r="P22" t="s">
        <v>84</v>
      </c>
      <c r="Q22" t="s">
        <v>52</v>
      </c>
      <c r="R22" t="s">
        <v>73</v>
      </c>
      <c r="S22" s="63">
        <v>45917.918136574073</v>
      </c>
      <c r="T22" s="63">
        <v>45918.126469907409</v>
      </c>
      <c r="U22" t="s">
        <v>88</v>
      </c>
      <c r="V22" t="s">
        <v>70</v>
      </c>
      <c r="W22" t="s">
        <v>87</v>
      </c>
      <c r="X22">
        <v>-0.317</v>
      </c>
      <c r="Y22">
        <v>-0.63400000000000001</v>
      </c>
      <c r="Z22">
        <v>-0.95099999999999996</v>
      </c>
      <c r="AA22">
        <v>-3</v>
      </c>
    </row>
    <row r="23" spans="1:27" x14ac:dyDescent="0.25">
      <c r="A23" s="63">
        <v>45917.939583333333</v>
      </c>
      <c r="B23">
        <v>443116447</v>
      </c>
      <c r="C23" t="s">
        <v>36</v>
      </c>
      <c r="D23" t="s">
        <v>37</v>
      </c>
      <c r="E23" t="s">
        <v>120</v>
      </c>
      <c r="F23">
        <v>3661.29</v>
      </c>
      <c r="G23">
        <v>3658.32</v>
      </c>
      <c r="H23">
        <v>3664.82</v>
      </c>
      <c r="I23" t="s">
        <v>209</v>
      </c>
      <c r="J23">
        <v>3658.31</v>
      </c>
      <c r="K23">
        <v>0</v>
      </c>
      <c r="L23">
        <v>0</v>
      </c>
      <c r="M23">
        <v>-2.98</v>
      </c>
      <c r="N23" t="s">
        <v>79</v>
      </c>
      <c r="O23" s="64">
        <v>45917</v>
      </c>
      <c r="P23" t="s">
        <v>84</v>
      </c>
      <c r="Q23" t="s">
        <v>52</v>
      </c>
      <c r="R23" t="s">
        <v>73</v>
      </c>
      <c r="S23" s="63">
        <v>45917.939583333333</v>
      </c>
      <c r="T23" s="63">
        <v>45918.147916666669</v>
      </c>
      <c r="U23" t="s">
        <v>88</v>
      </c>
      <c r="V23" t="s">
        <v>70</v>
      </c>
      <c r="W23" t="s">
        <v>87</v>
      </c>
      <c r="X23">
        <v>-0.29799999999999999</v>
      </c>
      <c r="Y23">
        <v>-0.59599999999999997</v>
      </c>
      <c r="Z23">
        <v>-0.89400000000000002</v>
      </c>
      <c r="AA23">
        <v>-3</v>
      </c>
    </row>
    <row r="24" spans="1:27" x14ac:dyDescent="0.25">
      <c r="A24" s="63">
        <v>45917.953703703701</v>
      </c>
      <c r="B24">
        <v>443124353</v>
      </c>
      <c r="C24" t="s">
        <v>36</v>
      </c>
      <c r="D24" t="s">
        <v>38</v>
      </c>
      <c r="E24" t="s">
        <v>120</v>
      </c>
      <c r="F24">
        <v>3658.1</v>
      </c>
      <c r="G24">
        <v>3661.02</v>
      </c>
      <c r="H24">
        <v>3654.52</v>
      </c>
      <c r="I24" t="s">
        <v>213</v>
      </c>
      <c r="J24">
        <v>3661.02</v>
      </c>
      <c r="K24">
        <v>0</v>
      </c>
      <c r="L24">
        <v>0</v>
      </c>
      <c r="M24">
        <v>-2.92</v>
      </c>
      <c r="N24" t="s">
        <v>79</v>
      </c>
      <c r="O24" s="64">
        <v>45917</v>
      </c>
      <c r="P24" t="s">
        <v>84</v>
      </c>
      <c r="Q24" t="s">
        <v>52</v>
      </c>
      <c r="R24" t="s">
        <v>73</v>
      </c>
      <c r="S24" s="63">
        <v>45917.953703703701</v>
      </c>
      <c r="T24" s="63">
        <v>45918.162037037036</v>
      </c>
      <c r="U24" t="s">
        <v>88</v>
      </c>
      <c r="V24" t="s">
        <v>70</v>
      </c>
      <c r="W24" t="s">
        <v>87</v>
      </c>
      <c r="X24">
        <v>-0.29199999999999998</v>
      </c>
      <c r="Y24">
        <v>-0.58399999999999996</v>
      </c>
      <c r="Z24">
        <v>-0.876</v>
      </c>
      <c r="AA24">
        <v>-3</v>
      </c>
    </row>
    <row r="25" spans="1:27" x14ac:dyDescent="0.25">
      <c r="A25" s="63">
        <v>45917.971064814818</v>
      </c>
      <c r="B25">
        <v>443131215</v>
      </c>
      <c r="C25" t="s">
        <v>36</v>
      </c>
      <c r="D25" t="s">
        <v>38</v>
      </c>
      <c r="E25" t="s">
        <v>120</v>
      </c>
      <c r="F25">
        <v>3658.54</v>
      </c>
      <c r="G25">
        <v>3658.27</v>
      </c>
      <c r="H25">
        <v>3655.06</v>
      </c>
      <c r="I25" t="s">
        <v>217</v>
      </c>
      <c r="J25">
        <v>3658.27</v>
      </c>
      <c r="K25">
        <v>0</v>
      </c>
      <c r="L25">
        <v>0</v>
      </c>
      <c r="M25">
        <v>0.27</v>
      </c>
      <c r="N25" t="s">
        <v>78</v>
      </c>
      <c r="O25" s="64">
        <v>45917</v>
      </c>
      <c r="P25" t="s">
        <v>85</v>
      </c>
      <c r="Q25" t="s">
        <v>52</v>
      </c>
      <c r="R25" t="s">
        <v>73</v>
      </c>
      <c r="S25" s="63">
        <v>45917.971064814818</v>
      </c>
      <c r="T25" s="63">
        <v>45918.179398148146</v>
      </c>
      <c r="U25" t="s">
        <v>88</v>
      </c>
      <c r="V25" t="s">
        <v>99</v>
      </c>
      <c r="W25" t="s">
        <v>87</v>
      </c>
      <c r="X25">
        <v>2.7000000000000003E-2</v>
      </c>
      <c r="Y25">
        <v>5.4000000000000006E-2</v>
      </c>
      <c r="Z25">
        <v>8.1000000000000003E-2</v>
      </c>
      <c r="AA25">
        <v>-3</v>
      </c>
    </row>
    <row r="26" spans="1:27" x14ac:dyDescent="0.25">
      <c r="A26" s="63">
        <v>45917.975335648145</v>
      </c>
      <c r="B26">
        <v>443132277</v>
      </c>
      <c r="C26" t="s">
        <v>36</v>
      </c>
      <c r="D26" t="s">
        <v>38</v>
      </c>
      <c r="E26" t="s">
        <v>120</v>
      </c>
      <c r="F26">
        <v>3657.95</v>
      </c>
      <c r="G26">
        <v>3658.65</v>
      </c>
      <c r="H26">
        <v>3654.45</v>
      </c>
      <c r="I26" t="s">
        <v>218</v>
      </c>
      <c r="J26">
        <v>3658.67</v>
      </c>
      <c r="K26">
        <v>0</v>
      </c>
      <c r="L26">
        <v>0</v>
      </c>
      <c r="M26">
        <v>-0.72</v>
      </c>
      <c r="N26" t="s">
        <v>79</v>
      </c>
      <c r="O26" s="64">
        <v>45917</v>
      </c>
      <c r="P26" t="s">
        <v>85</v>
      </c>
      <c r="Q26" t="s">
        <v>52</v>
      </c>
      <c r="R26" t="s">
        <v>73</v>
      </c>
      <c r="S26" s="63">
        <v>45917.975335648145</v>
      </c>
      <c r="T26" s="63">
        <v>45918.183668981481</v>
      </c>
      <c r="U26" t="s">
        <v>88</v>
      </c>
      <c r="V26" t="s">
        <v>99</v>
      </c>
      <c r="W26" t="s">
        <v>87</v>
      </c>
      <c r="X26">
        <v>-7.1999999999999995E-2</v>
      </c>
      <c r="Y26">
        <v>-0.14399999999999999</v>
      </c>
      <c r="Z26">
        <v>-0.216</v>
      </c>
      <c r="AA26">
        <v>-3</v>
      </c>
    </row>
    <row r="27" spans="1:27" x14ac:dyDescent="0.25">
      <c r="A27" s="63">
        <v>45918.054618055554</v>
      </c>
      <c r="B27">
        <v>443143295</v>
      </c>
      <c r="C27" t="s">
        <v>36</v>
      </c>
      <c r="D27" t="s">
        <v>37</v>
      </c>
      <c r="E27" t="s">
        <v>120</v>
      </c>
      <c r="F27">
        <v>3663.42</v>
      </c>
      <c r="G27">
        <v>3663.75</v>
      </c>
      <c r="H27">
        <v>3666.91</v>
      </c>
      <c r="I27" t="s">
        <v>223</v>
      </c>
      <c r="J27">
        <v>3663.75</v>
      </c>
      <c r="K27">
        <v>0</v>
      </c>
      <c r="L27">
        <v>0</v>
      </c>
      <c r="M27">
        <v>0.33</v>
      </c>
      <c r="N27" t="s">
        <v>78</v>
      </c>
      <c r="O27" s="64">
        <v>45918</v>
      </c>
      <c r="P27" t="s">
        <v>71</v>
      </c>
      <c r="Q27" t="s">
        <v>52</v>
      </c>
      <c r="R27" t="s">
        <v>87</v>
      </c>
      <c r="S27" s="63">
        <v>45918.054618055554</v>
      </c>
      <c r="T27" s="63">
        <v>45918.26295138889</v>
      </c>
      <c r="U27" t="s">
        <v>88</v>
      </c>
      <c r="V27" t="s">
        <v>94</v>
      </c>
      <c r="W27" t="s">
        <v>87</v>
      </c>
      <c r="X27">
        <v>3.3000000000000002E-2</v>
      </c>
      <c r="Y27">
        <v>6.6000000000000003E-2</v>
      </c>
      <c r="Z27">
        <v>9.9000000000000005E-2</v>
      </c>
      <c r="AA27">
        <v>-3</v>
      </c>
    </row>
    <row r="28" spans="1:27" x14ac:dyDescent="0.25">
      <c r="A28" s="63">
        <v>45918.061689814815</v>
      </c>
      <c r="B28">
        <v>443144363</v>
      </c>
      <c r="C28" t="s">
        <v>36</v>
      </c>
      <c r="D28" t="s">
        <v>37</v>
      </c>
      <c r="E28" t="s">
        <v>120</v>
      </c>
      <c r="F28">
        <v>3664.02</v>
      </c>
      <c r="G28">
        <v>3666.18</v>
      </c>
      <c r="H28">
        <v>3667.52</v>
      </c>
      <c r="I28" t="s">
        <v>228</v>
      </c>
      <c r="J28">
        <v>3667.52</v>
      </c>
      <c r="K28">
        <v>0</v>
      </c>
      <c r="L28">
        <v>0</v>
      </c>
      <c r="M28">
        <v>3.5</v>
      </c>
      <c r="N28" t="s">
        <v>78</v>
      </c>
      <c r="O28" s="64">
        <v>45918</v>
      </c>
      <c r="P28" t="s">
        <v>71</v>
      </c>
      <c r="Q28" t="s">
        <v>52</v>
      </c>
      <c r="R28" t="s">
        <v>87</v>
      </c>
      <c r="S28" s="63">
        <v>45918.061689814815</v>
      </c>
      <c r="T28" s="63">
        <v>45918.27002314815</v>
      </c>
      <c r="U28" t="s">
        <v>88</v>
      </c>
      <c r="V28" t="s">
        <v>94</v>
      </c>
      <c r="W28" t="s">
        <v>87</v>
      </c>
      <c r="X28">
        <v>0.35000000000000003</v>
      </c>
      <c r="Y28">
        <v>0.70000000000000007</v>
      </c>
      <c r="Z28">
        <v>1.05</v>
      </c>
      <c r="AA28">
        <v>3.5</v>
      </c>
    </row>
    <row r="29" spans="1:27" x14ac:dyDescent="0.25">
      <c r="A29" s="63">
        <v>45918.096296296295</v>
      </c>
      <c r="B29">
        <v>443152618</v>
      </c>
      <c r="C29" t="s">
        <v>36</v>
      </c>
      <c r="D29" t="s">
        <v>37</v>
      </c>
      <c r="E29" t="s">
        <v>120</v>
      </c>
      <c r="F29">
        <v>3667.73</v>
      </c>
      <c r="G29">
        <v>3669.68</v>
      </c>
      <c r="H29">
        <v>3671.33</v>
      </c>
      <c r="I29" t="s">
        <v>235</v>
      </c>
      <c r="J29">
        <v>3671.97</v>
      </c>
      <c r="K29">
        <v>0</v>
      </c>
      <c r="L29">
        <v>0</v>
      </c>
      <c r="M29">
        <v>4.24</v>
      </c>
      <c r="N29" t="s">
        <v>78</v>
      </c>
      <c r="O29" s="64">
        <v>45918</v>
      </c>
      <c r="P29" t="s">
        <v>69</v>
      </c>
      <c r="Q29" t="s">
        <v>52</v>
      </c>
      <c r="R29" t="s">
        <v>87</v>
      </c>
      <c r="S29" s="63">
        <v>45918.096296296295</v>
      </c>
      <c r="T29" s="63">
        <v>45918.304629629631</v>
      </c>
      <c r="U29" t="s">
        <v>88</v>
      </c>
      <c r="V29" t="s">
        <v>98</v>
      </c>
      <c r="W29" t="s">
        <v>87</v>
      </c>
      <c r="X29">
        <v>0.42400000000000004</v>
      </c>
      <c r="Y29">
        <v>0.84800000000000009</v>
      </c>
      <c r="Z29">
        <v>1.272</v>
      </c>
      <c r="AA29">
        <v>4.24</v>
      </c>
    </row>
    <row r="30" spans="1:27" x14ac:dyDescent="0.25">
      <c r="A30" s="63">
        <v>45918.103113425925</v>
      </c>
      <c r="B30">
        <v>443154232</v>
      </c>
      <c r="C30" t="s">
        <v>36</v>
      </c>
      <c r="D30" t="s">
        <v>37</v>
      </c>
      <c r="E30" t="s">
        <v>120</v>
      </c>
      <c r="F30">
        <v>3670.23</v>
      </c>
      <c r="G30">
        <v>3667.2</v>
      </c>
      <c r="H30">
        <v>3673.7</v>
      </c>
      <c r="I30" t="s">
        <v>237</v>
      </c>
      <c r="J30">
        <v>3667.12</v>
      </c>
      <c r="K30">
        <v>0</v>
      </c>
      <c r="L30">
        <v>0</v>
      </c>
      <c r="M30">
        <v>-3.11</v>
      </c>
      <c r="N30" t="s">
        <v>79</v>
      </c>
      <c r="O30" s="64">
        <v>45918</v>
      </c>
      <c r="P30" t="s">
        <v>69</v>
      </c>
      <c r="Q30" t="s">
        <v>52</v>
      </c>
      <c r="R30" t="s">
        <v>87</v>
      </c>
      <c r="S30" s="63">
        <v>45918.103113425925</v>
      </c>
      <c r="T30" s="63">
        <v>45918.31144675926</v>
      </c>
      <c r="U30" t="s">
        <v>88</v>
      </c>
      <c r="V30" t="s">
        <v>98</v>
      </c>
      <c r="W30" t="s">
        <v>87</v>
      </c>
      <c r="X30">
        <v>-0.311</v>
      </c>
      <c r="Y30">
        <v>-0.622</v>
      </c>
      <c r="Z30">
        <v>-0.93299999999999994</v>
      </c>
      <c r="AA30">
        <v>-3</v>
      </c>
    </row>
    <row r="31" spans="1:27" x14ac:dyDescent="0.25">
      <c r="A31" s="63">
        <v>45918.12903935185</v>
      </c>
      <c r="B31">
        <v>443160704</v>
      </c>
      <c r="C31" t="s">
        <v>36</v>
      </c>
      <c r="D31" t="s">
        <v>38</v>
      </c>
      <c r="E31" t="s">
        <v>120</v>
      </c>
      <c r="F31">
        <v>3667.49</v>
      </c>
      <c r="G31">
        <v>3665.95</v>
      </c>
      <c r="H31">
        <v>3663.99</v>
      </c>
      <c r="I31" t="s">
        <v>240</v>
      </c>
      <c r="J31">
        <v>3663.99</v>
      </c>
      <c r="K31">
        <v>0</v>
      </c>
      <c r="L31">
        <v>0</v>
      </c>
      <c r="M31">
        <v>3.5</v>
      </c>
      <c r="N31" t="s">
        <v>78</v>
      </c>
      <c r="O31" s="64">
        <v>45918</v>
      </c>
      <c r="P31" t="s">
        <v>70</v>
      </c>
      <c r="Q31" t="s">
        <v>52</v>
      </c>
      <c r="R31" t="s">
        <v>87</v>
      </c>
      <c r="S31" s="63">
        <v>45918.12903935185</v>
      </c>
      <c r="T31" s="63">
        <v>45918.337372685186</v>
      </c>
      <c r="U31" t="s">
        <v>88</v>
      </c>
      <c r="V31" t="s">
        <v>97</v>
      </c>
      <c r="W31" t="s">
        <v>87</v>
      </c>
      <c r="X31">
        <v>0.35000000000000003</v>
      </c>
      <c r="Y31">
        <v>0.70000000000000007</v>
      </c>
      <c r="Z31">
        <v>1.05</v>
      </c>
      <c r="AA31">
        <v>3.5</v>
      </c>
    </row>
    <row r="32" spans="1:27" x14ac:dyDescent="0.25">
      <c r="A32" s="63">
        <v>45918.133796296293</v>
      </c>
      <c r="B32">
        <v>443162805</v>
      </c>
      <c r="C32" t="s">
        <v>36</v>
      </c>
      <c r="D32" t="s">
        <v>38</v>
      </c>
      <c r="E32" t="s">
        <v>120</v>
      </c>
      <c r="F32">
        <v>3664.44</v>
      </c>
      <c r="G32">
        <v>3663.69</v>
      </c>
      <c r="H32">
        <v>3660.99</v>
      </c>
      <c r="I32" t="s">
        <v>243</v>
      </c>
      <c r="J32">
        <v>3663.76</v>
      </c>
      <c r="K32">
        <v>0</v>
      </c>
      <c r="L32">
        <v>0</v>
      </c>
      <c r="M32">
        <v>0.68</v>
      </c>
      <c r="N32" t="s">
        <v>78</v>
      </c>
      <c r="O32" s="64">
        <v>45918</v>
      </c>
      <c r="P32" t="s">
        <v>70</v>
      </c>
      <c r="Q32" t="s">
        <v>52</v>
      </c>
      <c r="R32" t="s">
        <v>87</v>
      </c>
      <c r="S32" s="63">
        <v>45918.133796296293</v>
      </c>
      <c r="T32" s="63">
        <v>45918.342129629629</v>
      </c>
      <c r="U32" t="s">
        <v>88</v>
      </c>
      <c r="V32" t="s">
        <v>97</v>
      </c>
      <c r="W32" t="s">
        <v>87</v>
      </c>
      <c r="X32">
        <v>6.8000000000000005E-2</v>
      </c>
      <c r="Y32">
        <v>0.13600000000000001</v>
      </c>
      <c r="Z32">
        <v>0.20400000000000001</v>
      </c>
      <c r="AA32">
        <v>-3</v>
      </c>
    </row>
    <row r="33" spans="1:27" x14ac:dyDescent="0.25">
      <c r="A33" s="63">
        <v>45918.141539351855</v>
      </c>
      <c r="B33">
        <v>443163828</v>
      </c>
      <c r="C33" t="s">
        <v>36</v>
      </c>
      <c r="D33" t="s">
        <v>38</v>
      </c>
      <c r="E33" t="s">
        <v>120</v>
      </c>
      <c r="F33">
        <v>3663.64</v>
      </c>
      <c r="G33">
        <v>3663.19</v>
      </c>
      <c r="H33">
        <v>3660.15</v>
      </c>
      <c r="I33" t="s">
        <v>245</v>
      </c>
      <c r="J33">
        <v>3663.22</v>
      </c>
      <c r="K33">
        <v>0</v>
      </c>
      <c r="L33">
        <v>0</v>
      </c>
      <c r="M33">
        <v>0.42</v>
      </c>
      <c r="N33" t="s">
        <v>78</v>
      </c>
      <c r="O33" s="64">
        <v>45918</v>
      </c>
      <c r="P33" t="s">
        <v>70</v>
      </c>
      <c r="Q33" t="s">
        <v>52</v>
      </c>
      <c r="R33" t="s">
        <v>87</v>
      </c>
      <c r="S33" s="63">
        <v>45918.141539351855</v>
      </c>
      <c r="T33" s="63">
        <v>45918.349872685183</v>
      </c>
      <c r="U33" t="s">
        <v>88</v>
      </c>
      <c r="V33" t="s">
        <v>97</v>
      </c>
      <c r="W33" t="s">
        <v>87</v>
      </c>
      <c r="X33">
        <v>4.2000000000000003E-2</v>
      </c>
      <c r="Y33">
        <v>8.4000000000000005E-2</v>
      </c>
      <c r="Z33">
        <v>0.126</v>
      </c>
      <c r="AA33">
        <v>-3</v>
      </c>
    </row>
    <row r="34" spans="1:27" x14ac:dyDescent="0.25">
      <c r="A34" s="63">
        <v>45918.144548611112</v>
      </c>
      <c r="B34">
        <v>443164861</v>
      </c>
      <c r="C34" t="s">
        <v>36</v>
      </c>
      <c r="D34" t="s">
        <v>38</v>
      </c>
      <c r="E34" t="s">
        <v>120</v>
      </c>
      <c r="F34">
        <v>3662.64</v>
      </c>
      <c r="G34">
        <v>3661.06</v>
      </c>
      <c r="H34">
        <v>3659.19</v>
      </c>
      <c r="I34" t="s">
        <v>248</v>
      </c>
      <c r="J34">
        <v>3659.17</v>
      </c>
      <c r="K34">
        <v>0</v>
      </c>
      <c r="L34">
        <v>0</v>
      </c>
      <c r="M34">
        <v>3.47</v>
      </c>
      <c r="N34" t="s">
        <v>78</v>
      </c>
      <c r="O34" s="64">
        <v>45918</v>
      </c>
      <c r="P34" t="s">
        <v>70</v>
      </c>
      <c r="Q34" t="s">
        <v>52</v>
      </c>
      <c r="R34" t="s">
        <v>87</v>
      </c>
      <c r="S34" s="63">
        <v>45918.144548611112</v>
      </c>
      <c r="T34" s="63">
        <v>45918.352881944447</v>
      </c>
      <c r="U34" t="s">
        <v>88</v>
      </c>
      <c r="V34" t="s">
        <v>97</v>
      </c>
      <c r="W34" t="s">
        <v>87</v>
      </c>
      <c r="X34">
        <v>0.34700000000000003</v>
      </c>
      <c r="Y34">
        <v>0.69400000000000006</v>
      </c>
      <c r="Z34">
        <v>1.0409999999999999</v>
      </c>
      <c r="AA34">
        <v>3.47</v>
      </c>
    </row>
    <row r="35" spans="1:27" x14ac:dyDescent="0.25">
      <c r="A35" s="63">
        <v>45918.155659722222</v>
      </c>
      <c r="B35">
        <v>443167734</v>
      </c>
      <c r="C35" t="s">
        <v>36</v>
      </c>
      <c r="D35" t="s">
        <v>38</v>
      </c>
      <c r="E35" t="s">
        <v>120</v>
      </c>
      <c r="F35">
        <v>3659.56</v>
      </c>
      <c r="G35">
        <v>3662.56</v>
      </c>
      <c r="H35">
        <v>3656.06</v>
      </c>
      <c r="I35" t="s">
        <v>249</v>
      </c>
      <c r="J35">
        <v>3662.65</v>
      </c>
      <c r="K35">
        <v>0</v>
      </c>
      <c r="L35">
        <v>0</v>
      </c>
      <c r="M35">
        <v>-3.09</v>
      </c>
      <c r="N35" t="s">
        <v>79</v>
      </c>
      <c r="O35" s="64">
        <v>45918</v>
      </c>
      <c r="P35" t="s">
        <v>70</v>
      </c>
      <c r="Q35" t="s">
        <v>52</v>
      </c>
      <c r="R35" t="s">
        <v>87</v>
      </c>
      <c r="S35" s="63">
        <v>45918.155659722222</v>
      </c>
      <c r="T35" s="63">
        <v>45918.363993055558</v>
      </c>
      <c r="U35" t="s">
        <v>88</v>
      </c>
      <c r="V35" t="s">
        <v>97</v>
      </c>
      <c r="W35" t="s">
        <v>87</v>
      </c>
      <c r="X35">
        <v>-0.309</v>
      </c>
      <c r="Y35">
        <v>-0.61799999999999999</v>
      </c>
      <c r="Z35">
        <v>-0.92699999999999994</v>
      </c>
      <c r="AA35">
        <v>-3</v>
      </c>
    </row>
    <row r="36" spans="1:27" x14ac:dyDescent="0.25">
      <c r="A36" s="63">
        <v>45918.16815972222</v>
      </c>
      <c r="B36">
        <v>443173045</v>
      </c>
      <c r="C36" t="s">
        <v>36</v>
      </c>
      <c r="D36" t="s">
        <v>37</v>
      </c>
      <c r="E36" t="s">
        <v>120</v>
      </c>
      <c r="F36">
        <v>3665.88</v>
      </c>
      <c r="G36">
        <v>3662.97</v>
      </c>
      <c r="H36">
        <v>3669.47</v>
      </c>
      <c r="I36" t="s">
        <v>253</v>
      </c>
      <c r="J36">
        <v>3662.97</v>
      </c>
      <c r="K36">
        <v>0</v>
      </c>
      <c r="L36">
        <v>0</v>
      </c>
      <c r="M36">
        <v>-2.91</v>
      </c>
      <c r="N36" t="s">
        <v>79</v>
      </c>
      <c r="O36" s="64">
        <v>45918</v>
      </c>
      <c r="P36" t="s">
        <v>99</v>
      </c>
      <c r="Q36" t="s">
        <v>52</v>
      </c>
      <c r="R36" t="s">
        <v>87</v>
      </c>
      <c r="S36" s="63">
        <v>45918.16815972222</v>
      </c>
      <c r="T36" s="63">
        <v>45918.376493055555</v>
      </c>
      <c r="U36" t="s">
        <v>88</v>
      </c>
      <c r="V36" t="s">
        <v>100</v>
      </c>
      <c r="W36" t="s">
        <v>87</v>
      </c>
      <c r="X36">
        <v>-0.29100000000000004</v>
      </c>
      <c r="Y36">
        <v>-0.58200000000000007</v>
      </c>
      <c r="Z36">
        <v>-0.873</v>
      </c>
      <c r="AA36">
        <v>-3</v>
      </c>
    </row>
    <row r="37" spans="1:27" x14ac:dyDescent="0.25">
      <c r="A37" s="63">
        <v>45918.175219907411</v>
      </c>
      <c r="B37">
        <v>443176848</v>
      </c>
      <c r="C37" t="s">
        <v>36</v>
      </c>
      <c r="D37" t="s">
        <v>38</v>
      </c>
      <c r="E37" t="s">
        <v>120</v>
      </c>
      <c r="F37">
        <v>3658.86</v>
      </c>
      <c r="G37">
        <v>3657.66</v>
      </c>
      <c r="H37">
        <v>3655.35</v>
      </c>
      <c r="I37" t="s">
        <v>261</v>
      </c>
      <c r="J37">
        <v>3655.34</v>
      </c>
      <c r="K37">
        <v>0</v>
      </c>
      <c r="L37">
        <v>0</v>
      </c>
      <c r="M37">
        <v>3.52</v>
      </c>
      <c r="N37" t="s">
        <v>78</v>
      </c>
      <c r="O37" s="64">
        <v>45918</v>
      </c>
      <c r="P37" t="s">
        <v>99</v>
      </c>
      <c r="Q37" t="s">
        <v>52</v>
      </c>
      <c r="R37" t="s">
        <v>87</v>
      </c>
      <c r="S37" s="63">
        <v>45918.175219907411</v>
      </c>
      <c r="T37" s="63">
        <v>45918.383553240739</v>
      </c>
      <c r="U37" t="s">
        <v>88</v>
      </c>
      <c r="V37" t="s">
        <v>100</v>
      </c>
      <c r="W37" t="s">
        <v>87</v>
      </c>
      <c r="X37">
        <v>0.35200000000000004</v>
      </c>
      <c r="Y37">
        <v>0.70400000000000007</v>
      </c>
      <c r="Z37">
        <v>1.056</v>
      </c>
      <c r="AA37">
        <v>3.52</v>
      </c>
    </row>
    <row r="38" spans="1:27" x14ac:dyDescent="0.25">
      <c r="A38" s="63">
        <v>45918.184131944443</v>
      </c>
      <c r="B38">
        <v>443179582</v>
      </c>
      <c r="C38" t="s">
        <v>36</v>
      </c>
      <c r="D38" t="s">
        <v>38</v>
      </c>
      <c r="E38" t="s">
        <v>120</v>
      </c>
      <c r="F38">
        <v>3654.69</v>
      </c>
      <c r="G38">
        <v>3657.67</v>
      </c>
      <c r="H38">
        <v>3651.17</v>
      </c>
      <c r="I38" t="s">
        <v>262</v>
      </c>
      <c r="J38">
        <v>3657.9</v>
      </c>
      <c r="K38">
        <v>0</v>
      </c>
      <c r="L38">
        <v>0</v>
      </c>
      <c r="M38">
        <v>-3.21</v>
      </c>
      <c r="N38" t="s">
        <v>79</v>
      </c>
      <c r="O38" s="64">
        <v>45918</v>
      </c>
      <c r="P38" t="s">
        <v>99</v>
      </c>
      <c r="Q38" t="s">
        <v>52</v>
      </c>
      <c r="R38" t="s">
        <v>87</v>
      </c>
      <c r="S38" s="63">
        <v>45918.184131944443</v>
      </c>
      <c r="T38" s="63">
        <v>45918.392465277779</v>
      </c>
      <c r="U38" t="s">
        <v>88</v>
      </c>
      <c r="V38" t="s">
        <v>100</v>
      </c>
      <c r="W38" t="s">
        <v>87</v>
      </c>
      <c r="X38">
        <v>-0.32100000000000001</v>
      </c>
      <c r="Y38">
        <v>-0.64200000000000002</v>
      </c>
      <c r="Z38">
        <v>-0.96299999999999997</v>
      </c>
      <c r="AA38">
        <v>-3</v>
      </c>
    </row>
    <row r="39" spans="1:27" x14ac:dyDescent="0.25">
      <c r="A39" s="63">
        <v>45918.186793981484</v>
      </c>
      <c r="B39">
        <v>443180412</v>
      </c>
      <c r="C39" t="s">
        <v>36</v>
      </c>
      <c r="D39" t="s">
        <v>38</v>
      </c>
      <c r="E39" t="s">
        <v>120</v>
      </c>
      <c r="F39">
        <v>3655.94</v>
      </c>
      <c r="G39">
        <v>3654.7</v>
      </c>
      <c r="H39">
        <v>3652.44</v>
      </c>
      <c r="I39" t="s">
        <v>267</v>
      </c>
      <c r="J39">
        <v>3654.71</v>
      </c>
      <c r="K39">
        <v>0</v>
      </c>
      <c r="L39">
        <v>0</v>
      </c>
      <c r="M39">
        <v>1.23</v>
      </c>
      <c r="N39" t="s">
        <v>78</v>
      </c>
      <c r="O39" s="64">
        <v>45918</v>
      </c>
      <c r="P39" t="s">
        <v>99</v>
      </c>
      <c r="Q39" t="s">
        <v>52</v>
      </c>
      <c r="R39" t="s">
        <v>87</v>
      </c>
      <c r="S39" s="63">
        <v>45918.186793981484</v>
      </c>
      <c r="T39" s="63">
        <v>45918.395127314812</v>
      </c>
      <c r="U39" t="s">
        <v>88</v>
      </c>
      <c r="V39" t="s">
        <v>100</v>
      </c>
      <c r="W39" t="s">
        <v>87</v>
      </c>
      <c r="X39">
        <v>0.123</v>
      </c>
      <c r="Y39">
        <v>0.246</v>
      </c>
      <c r="Z39">
        <v>0.36899999999999999</v>
      </c>
      <c r="AA39">
        <v>-3</v>
      </c>
    </row>
    <row r="40" spans="1:27" x14ac:dyDescent="0.25">
      <c r="A40" s="63">
        <v>45918.189918981479</v>
      </c>
      <c r="B40">
        <v>443181769</v>
      </c>
      <c r="C40" t="s">
        <v>36</v>
      </c>
      <c r="D40" t="s">
        <v>38</v>
      </c>
      <c r="E40" t="s">
        <v>120</v>
      </c>
      <c r="F40">
        <v>3654.45</v>
      </c>
      <c r="G40">
        <v>3657.48</v>
      </c>
      <c r="H40">
        <v>3650.98</v>
      </c>
      <c r="I40" t="s">
        <v>270</v>
      </c>
      <c r="J40">
        <v>3657.48</v>
      </c>
      <c r="K40">
        <v>0</v>
      </c>
      <c r="L40">
        <v>0</v>
      </c>
      <c r="M40">
        <v>-3.03</v>
      </c>
      <c r="N40" t="s">
        <v>79</v>
      </c>
      <c r="O40" s="64">
        <v>45918</v>
      </c>
      <c r="P40" t="s">
        <v>99</v>
      </c>
      <c r="Q40" t="s">
        <v>52</v>
      </c>
      <c r="R40" t="s">
        <v>87</v>
      </c>
      <c r="S40" s="63">
        <v>45918.189918981479</v>
      </c>
      <c r="T40" s="63">
        <v>45918.398252314815</v>
      </c>
      <c r="U40" t="s">
        <v>88</v>
      </c>
      <c r="V40" t="s">
        <v>100</v>
      </c>
      <c r="W40" t="s">
        <v>87</v>
      </c>
      <c r="X40">
        <v>-0.30299999999999999</v>
      </c>
      <c r="Y40">
        <v>-0.60599999999999998</v>
      </c>
      <c r="Z40">
        <v>-0.90899999999999992</v>
      </c>
      <c r="AA40">
        <v>-3</v>
      </c>
    </row>
    <row r="41" spans="1:27" x14ac:dyDescent="0.25">
      <c r="A41" s="63">
        <v>45918.211215277777</v>
      </c>
      <c r="B41">
        <v>443186955</v>
      </c>
      <c r="C41" t="s">
        <v>36</v>
      </c>
      <c r="D41" t="s">
        <v>37</v>
      </c>
      <c r="E41" t="s">
        <v>120</v>
      </c>
      <c r="F41">
        <v>3656.78</v>
      </c>
      <c r="G41">
        <v>3657.66</v>
      </c>
      <c r="H41">
        <v>3660.26</v>
      </c>
      <c r="I41" t="s">
        <v>276</v>
      </c>
      <c r="J41">
        <v>3660.27</v>
      </c>
      <c r="K41">
        <v>0</v>
      </c>
      <c r="L41">
        <v>0</v>
      </c>
      <c r="M41">
        <v>3.49</v>
      </c>
      <c r="N41" t="s">
        <v>78</v>
      </c>
      <c r="O41" s="64">
        <v>45918</v>
      </c>
      <c r="P41" t="s">
        <v>1987</v>
      </c>
      <c r="Q41" t="s">
        <v>52</v>
      </c>
      <c r="R41" t="s">
        <v>87</v>
      </c>
      <c r="S41" s="63">
        <v>45918.211215277777</v>
      </c>
      <c r="T41" s="63">
        <v>45918.419548611113</v>
      </c>
      <c r="U41" t="s">
        <v>88</v>
      </c>
      <c r="V41" t="s">
        <v>96</v>
      </c>
      <c r="W41" t="s">
        <v>87</v>
      </c>
      <c r="X41">
        <v>0.34900000000000003</v>
      </c>
      <c r="Y41">
        <v>0.69800000000000006</v>
      </c>
      <c r="Z41">
        <v>1.0469999999999999</v>
      </c>
      <c r="AA41">
        <v>3.49</v>
      </c>
    </row>
    <row r="42" spans="1:27" x14ac:dyDescent="0.25">
      <c r="A42" s="63">
        <v>45918.219895833332</v>
      </c>
      <c r="B42">
        <v>443189687</v>
      </c>
      <c r="C42" t="s">
        <v>36</v>
      </c>
      <c r="D42" t="s">
        <v>37</v>
      </c>
      <c r="E42" t="s">
        <v>120</v>
      </c>
      <c r="F42">
        <v>3661.86</v>
      </c>
      <c r="G42">
        <v>3662.21</v>
      </c>
      <c r="H42">
        <v>3665.36</v>
      </c>
      <c r="I42" t="s">
        <v>278</v>
      </c>
      <c r="J42">
        <v>3662.19</v>
      </c>
      <c r="K42">
        <v>0</v>
      </c>
      <c r="L42">
        <v>0</v>
      </c>
      <c r="M42">
        <v>0.33</v>
      </c>
      <c r="N42" t="s">
        <v>78</v>
      </c>
      <c r="O42" s="64">
        <v>45918</v>
      </c>
      <c r="P42" t="s">
        <v>1987</v>
      </c>
      <c r="Q42" t="s">
        <v>52</v>
      </c>
      <c r="R42" t="s">
        <v>87</v>
      </c>
      <c r="S42" s="63">
        <v>45918.219895833332</v>
      </c>
      <c r="T42" s="63">
        <v>45918.428229166668</v>
      </c>
      <c r="U42" t="s">
        <v>88</v>
      </c>
      <c r="V42" t="s">
        <v>96</v>
      </c>
      <c r="W42" t="s">
        <v>87</v>
      </c>
      <c r="X42">
        <v>3.3000000000000002E-2</v>
      </c>
      <c r="Y42">
        <v>6.6000000000000003E-2</v>
      </c>
      <c r="Z42">
        <v>9.9000000000000005E-2</v>
      </c>
      <c r="AA42">
        <v>-3</v>
      </c>
    </row>
    <row r="43" spans="1:27" x14ac:dyDescent="0.25">
      <c r="A43" s="63">
        <v>45918.228576388887</v>
      </c>
      <c r="B43">
        <v>443190635</v>
      </c>
      <c r="C43" t="s">
        <v>36</v>
      </c>
      <c r="D43" t="s">
        <v>37</v>
      </c>
      <c r="E43" t="s">
        <v>120</v>
      </c>
      <c r="F43">
        <v>3662.52</v>
      </c>
      <c r="G43">
        <v>3662.49</v>
      </c>
      <c r="H43">
        <v>3666.02</v>
      </c>
      <c r="I43" t="s">
        <v>280</v>
      </c>
      <c r="J43">
        <v>3662.46</v>
      </c>
      <c r="K43">
        <v>0</v>
      </c>
      <c r="L43">
        <v>0</v>
      </c>
      <c r="M43">
        <v>-0.06</v>
      </c>
      <c r="N43" t="s">
        <v>79</v>
      </c>
      <c r="O43" s="64">
        <v>45918</v>
      </c>
      <c r="P43" t="s">
        <v>1987</v>
      </c>
      <c r="Q43" t="s">
        <v>52</v>
      </c>
      <c r="R43" t="s">
        <v>87</v>
      </c>
      <c r="S43" s="63">
        <v>45918.228576388887</v>
      </c>
      <c r="T43" s="63">
        <v>45918.436909722222</v>
      </c>
      <c r="U43" t="s">
        <v>88</v>
      </c>
      <c r="V43" t="s">
        <v>96</v>
      </c>
      <c r="W43" t="s">
        <v>87</v>
      </c>
      <c r="X43">
        <v>-6.0000000000000001E-3</v>
      </c>
      <c r="Y43">
        <v>-1.2E-2</v>
      </c>
      <c r="Z43">
        <v>-1.7999999999999999E-2</v>
      </c>
      <c r="AA43">
        <v>-3</v>
      </c>
    </row>
    <row r="44" spans="1:27" x14ac:dyDescent="0.25">
      <c r="A44" s="63">
        <v>45918.24454861111</v>
      </c>
      <c r="B44">
        <v>443194418</v>
      </c>
      <c r="C44" t="s">
        <v>36</v>
      </c>
      <c r="D44" t="s">
        <v>37</v>
      </c>
      <c r="E44" t="s">
        <v>120</v>
      </c>
      <c r="F44">
        <v>3664.23</v>
      </c>
      <c r="G44">
        <v>3664.81</v>
      </c>
      <c r="H44">
        <v>3667.73</v>
      </c>
      <c r="I44" t="s">
        <v>284</v>
      </c>
      <c r="J44">
        <v>3664.72</v>
      </c>
      <c r="K44">
        <v>0</v>
      </c>
      <c r="L44">
        <v>0</v>
      </c>
      <c r="M44">
        <v>0.49</v>
      </c>
      <c r="N44" t="s">
        <v>78</v>
      </c>
      <c r="O44" s="64">
        <v>45918</v>
      </c>
      <c r="P44" t="s">
        <v>1987</v>
      </c>
      <c r="Q44" t="s">
        <v>52</v>
      </c>
      <c r="R44" t="s">
        <v>87</v>
      </c>
      <c r="S44" s="63">
        <v>45918.24454861111</v>
      </c>
      <c r="T44" s="63">
        <v>45918.452881944446</v>
      </c>
      <c r="U44" t="s">
        <v>88</v>
      </c>
      <c r="V44" t="s">
        <v>96</v>
      </c>
      <c r="W44" t="s">
        <v>87</v>
      </c>
      <c r="X44">
        <v>4.9000000000000002E-2</v>
      </c>
      <c r="Y44">
        <v>9.8000000000000004E-2</v>
      </c>
      <c r="Z44">
        <v>0.14699999999999999</v>
      </c>
      <c r="AA44">
        <v>-3</v>
      </c>
    </row>
    <row r="45" spans="1:27" x14ac:dyDescent="0.25">
      <c r="A45" s="63">
        <v>45918.250914351855</v>
      </c>
      <c r="B45">
        <v>443195729</v>
      </c>
      <c r="C45" t="s">
        <v>36</v>
      </c>
      <c r="D45" t="s">
        <v>37</v>
      </c>
      <c r="E45" t="s">
        <v>120</v>
      </c>
      <c r="F45">
        <v>3665.05</v>
      </c>
      <c r="G45">
        <v>3661.98</v>
      </c>
      <c r="H45">
        <v>3668.48</v>
      </c>
      <c r="I45" t="s">
        <v>286</v>
      </c>
      <c r="J45">
        <v>3661.96</v>
      </c>
      <c r="K45">
        <v>0</v>
      </c>
      <c r="L45">
        <v>0</v>
      </c>
      <c r="M45">
        <v>-3.09</v>
      </c>
      <c r="N45" t="s">
        <v>79</v>
      </c>
      <c r="O45" s="64">
        <v>45918</v>
      </c>
      <c r="P45" t="s">
        <v>94</v>
      </c>
      <c r="Q45" t="s">
        <v>52</v>
      </c>
      <c r="R45" t="s">
        <v>87</v>
      </c>
      <c r="S45" s="63">
        <v>45918.250914351855</v>
      </c>
      <c r="T45" s="63">
        <v>45918.459247685183</v>
      </c>
      <c r="U45" t="s">
        <v>88</v>
      </c>
      <c r="V45" t="s">
        <v>95</v>
      </c>
      <c r="W45" t="s">
        <v>87</v>
      </c>
      <c r="X45">
        <v>-0.309</v>
      </c>
      <c r="Y45">
        <v>-0.61799999999999999</v>
      </c>
      <c r="Z45">
        <v>-0.92699999999999994</v>
      </c>
      <c r="AA45">
        <v>-3</v>
      </c>
    </row>
    <row r="46" spans="1:27" x14ac:dyDescent="0.25">
      <c r="A46" s="63">
        <v>45918.25681712963</v>
      </c>
      <c r="B46">
        <v>443197345</v>
      </c>
      <c r="C46" t="s">
        <v>36</v>
      </c>
      <c r="D46" t="s">
        <v>38</v>
      </c>
      <c r="E46" t="s">
        <v>120</v>
      </c>
      <c r="F46">
        <v>3662.58</v>
      </c>
      <c r="G46">
        <v>3662.26</v>
      </c>
      <c r="H46">
        <v>3658.98</v>
      </c>
      <c r="I46" t="s">
        <v>289</v>
      </c>
      <c r="J46">
        <v>3662.31</v>
      </c>
      <c r="K46">
        <v>0</v>
      </c>
      <c r="L46">
        <v>0</v>
      </c>
      <c r="M46">
        <v>0.27</v>
      </c>
      <c r="N46" t="s">
        <v>78</v>
      </c>
      <c r="O46" s="64">
        <v>45918</v>
      </c>
      <c r="P46" t="s">
        <v>94</v>
      </c>
      <c r="Q46" t="s">
        <v>52</v>
      </c>
      <c r="R46" t="s">
        <v>87</v>
      </c>
      <c r="S46" s="63">
        <v>45918.25681712963</v>
      </c>
      <c r="T46" s="63">
        <v>45918.465150462966</v>
      </c>
      <c r="U46" t="s">
        <v>88</v>
      </c>
      <c r="V46" t="s">
        <v>95</v>
      </c>
      <c r="W46" t="s">
        <v>87</v>
      </c>
      <c r="X46">
        <v>2.7000000000000003E-2</v>
      </c>
      <c r="Y46">
        <v>5.4000000000000006E-2</v>
      </c>
      <c r="Z46">
        <v>8.1000000000000003E-2</v>
      </c>
      <c r="AA46">
        <v>-3</v>
      </c>
    </row>
    <row r="47" spans="1:27" x14ac:dyDescent="0.25">
      <c r="A47" s="63">
        <v>45918.267685185187</v>
      </c>
      <c r="B47">
        <v>443199246</v>
      </c>
      <c r="C47" t="s">
        <v>36</v>
      </c>
      <c r="D47" t="s">
        <v>38</v>
      </c>
      <c r="E47" t="s">
        <v>120</v>
      </c>
      <c r="F47">
        <v>3661.97</v>
      </c>
      <c r="G47">
        <v>3661.36</v>
      </c>
      <c r="H47">
        <v>3658.47</v>
      </c>
      <c r="I47" t="s">
        <v>292</v>
      </c>
      <c r="J47">
        <v>3661.36</v>
      </c>
      <c r="K47">
        <v>0</v>
      </c>
      <c r="L47">
        <v>0</v>
      </c>
      <c r="M47">
        <v>0.61</v>
      </c>
      <c r="N47" t="s">
        <v>78</v>
      </c>
      <c r="O47" s="64">
        <v>45918</v>
      </c>
      <c r="P47" t="s">
        <v>94</v>
      </c>
      <c r="Q47" t="s">
        <v>52</v>
      </c>
      <c r="R47" t="s">
        <v>87</v>
      </c>
      <c r="S47" s="63">
        <v>45918.267685185187</v>
      </c>
      <c r="T47" s="63">
        <v>45918.476018518515</v>
      </c>
      <c r="U47" t="s">
        <v>88</v>
      </c>
      <c r="V47" t="s">
        <v>95</v>
      </c>
      <c r="W47" t="s">
        <v>87</v>
      </c>
      <c r="X47">
        <v>6.0999999999999999E-2</v>
      </c>
      <c r="Y47">
        <v>0.122</v>
      </c>
      <c r="Z47">
        <v>0.183</v>
      </c>
      <c r="AA47">
        <v>-3</v>
      </c>
    </row>
    <row r="48" spans="1:27" x14ac:dyDescent="0.25">
      <c r="A48" s="63">
        <v>45918.281921296293</v>
      </c>
      <c r="B48">
        <v>443201862</v>
      </c>
      <c r="C48" t="s">
        <v>36</v>
      </c>
      <c r="D48" t="s">
        <v>38</v>
      </c>
      <c r="E48" t="s">
        <v>120</v>
      </c>
      <c r="F48">
        <v>3661.03</v>
      </c>
      <c r="G48">
        <v>3658.66</v>
      </c>
      <c r="H48">
        <v>3657.45</v>
      </c>
      <c r="I48" t="s">
        <v>294</v>
      </c>
      <c r="J48">
        <v>3657.43</v>
      </c>
      <c r="K48">
        <v>0</v>
      </c>
      <c r="L48">
        <v>0</v>
      </c>
      <c r="M48">
        <v>3.6</v>
      </c>
      <c r="N48" t="s">
        <v>78</v>
      </c>
      <c r="O48" s="64">
        <v>45918</v>
      </c>
      <c r="P48" t="s">
        <v>94</v>
      </c>
      <c r="Q48" t="s">
        <v>52</v>
      </c>
      <c r="R48" t="s">
        <v>87</v>
      </c>
      <c r="S48" s="63">
        <v>45918.281921296293</v>
      </c>
      <c r="T48" s="63">
        <v>45918.490254629629</v>
      </c>
      <c r="U48" t="s">
        <v>88</v>
      </c>
      <c r="V48" t="s">
        <v>95</v>
      </c>
      <c r="W48" t="s">
        <v>87</v>
      </c>
      <c r="X48">
        <v>0.36000000000000004</v>
      </c>
      <c r="Y48">
        <v>0.72000000000000008</v>
      </c>
      <c r="Z48">
        <v>1.08</v>
      </c>
      <c r="AA48">
        <v>3.6</v>
      </c>
    </row>
    <row r="49" spans="1:27" x14ac:dyDescent="0.25">
      <c r="A49" s="63">
        <v>45918.296157407407</v>
      </c>
      <c r="B49">
        <v>443205050</v>
      </c>
      <c r="C49" t="s">
        <v>36</v>
      </c>
      <c r="D49" t="s">
        <v>38</v>
      </c>
      <c r="E49" t="s">
        <v>120</v>
      </c>
      <c r="F49">
        <v>3657.87</v>
      </c>
      <c r="G49">
        <v>3656.61</v>
      </c>
      <c r="H49">
        <v>3654.37</v>
      </c>
      <c r="I49" t="s">
        <v>296</v>
      </c>
      <c r="J49">
        <v>3656.61</v>
      </c>
      <c r="K49">
        <v>0</v>
      </c>
      <c r="L49">
        <v>0</v>
      </c>
      <c r="M49">
        <v>1.26</v>
      </c>
      <c r="N49" t="s">
        <v>78</v>
      </c>
      <c r="O49" s="64">
        <v>45918</v>
      </c>
      <c r="P49" t="s">
        <v>98</v>
      </c>
      <c r="Q49" t="s">
        <v>52</v>
      </c>
      <c r="R49" t="s">
        <v>87</v>
      </c>
      <c r="S49" s="63">
        <v>45918.296157407407</v>
      </c>
      <c r="T49" s="63">
        <v>45918.504490740743</v>
      </c>
      <c r="U49" t="s">
        <v>88</v>
      </c>
      <c r="V49" t="s">
        <v>110</v>
      </c>
      <c r="W49" t="s">
        <v>87</v>
      </c>
      <c r="X49">
        <v>0.126</v>
      </c>
      <c r="Y49">
        <v>0.252</v>
      </c>
      <c r="Z49">
        <v>0.378</v>
      </c>
      <c r="AA49">
        <v>-3</v>
      </c>
    </row>
    <row r="50" spans="1:27" x14ac:dyDescent="0.25">
      <c r="A50" s="63">
        <v>45918.32</v>
      </c>
      <c r="B50">
        <v>443209177</v>
      </c>
      <c r="C50" t="s">
        <v>36</v>
      </c>
      <c r="D50" t="s">
        <v>38</v>
      </c>
      <c r="E50" t="s">
        <v>120</v>
      </c>
      <c r="F50">
        <v>3656.23</v>
      </c>
      <c r="G50">
        <v>3654.2</v>
      </c>
      <c r="H50">
        <v>3652.73</v>
      </c>
      <c r="I50" t="s">
        <v>302</v>
      </c>
      <c r="J50">
        <v>3654.2</v>
      </c>
      <c r="K50">
        <v>0</v>
      </c>
      <c r="L50">
        <v>0</v>
      </c>
      <c r="M50">
        <v>2.0299999999999998</v>
      </c>
      <c r="N50" t="s">
        <v>78</v>
      </c>
      <c r="O50" s="64">
        <v>45918</v>
      </c>
      <c r="P50" t="s">
        <v>98</v>
      </c>
      <c r="Q50" t="s">
        <v>52</v>
      </c>
      <c r="R50" t="s">
        <v>87</v>
      </c>
      <c r="S50" s="63">
        <v>45918.32</v>
      </c>
      <c r="T50" s="63">
        <v>45918.528333333335</v>
      </c>
      <c r="U50" t="s">
        <v>88</v>
      </c>
      <c r="V50" t="s">
        <v>110</v>
      </c>
      <c r="W50" t="s">
        <v>87</v>
      </c>
      <c r="X50">
        <v>0.20299999999999999</v>
      </c>
      <c r="Y50">
        <v>0.40599999999999997</v>
      </c>
      <c r="Z50">
        <v>0.60899999999999987</v>
      </c>
      <c r="AA50">
        <v>-3</v>
      </c>
    </row>
    <row r="51" spans="1:27" x14ac:dyDescent="0.25">
      <c r="A51" s="63">
        <v>45918.335625</v>
      </c>
      <c r="B51">
        <v>443213728</v>
      </c>
      <c r="C51" t="s">
        <v>36</v>
      </c>
      <c r="D51" t="s">
        <v>38</v>
      </c>
      <c r="E51" t="s">
        <v>120</v>
      </c>
      <c r="F51">
        <v>3653.88</v>
      </c>
      <c r="G51">
        <v>3652.83</v>
      </c>
      <c r="H51">
        <v>3650.38</v>
      </c>
      <c r="I51" t="s">
        <v>306</v>
      </c>
      <c r="J51">
        <v>3653.02</v>
      </c>
      <c r="K51">
        <v>0</v>
      </c>
      <c r="L51">
        <v>0</v>
      </c>
      <c r="M51">
        <v>0.86</v>
      </c>
      <c r="N51" t="s">
        <v>78</v>
      </c>
      <c r="O51" s="64">
        <v>45918</v>
      </c>
      <c r="P51" t="s">
        <v>97</v>
      </c>
      <c r="Q51" t="s">
        <v>52</v>
      </c>
      <c r="R51" t="s">
        <v>87</v>
      </c>
      <c r="S51" s="63">
        <v>45918.335625</v>
      </c>
      <c r="T51" s="63">
        <v>45918.543958333335</v>
      </c>
      <c r="U51" t="s">
        <v>88</v>
      </c>
      <c r="V51" t="s">
        <v>111</v>
      </c>
      <c r="W51" t="s">
        <v>87</v>
      </c>
      <c r="X51">
        <v>8.6000000000000007E-2</v>
      </c>
      <c r="Y51">
        <v>0.17200000000000001</v>
      </c>
      <c r="Z51">
        <v>0.25800000000000001</v>
      </c>
      <c r="AA51">
        <v>-3</v>
      </c>
    </row>
    <row r="52" spans="1:27" x14ac:dyDescent="0.25">
      <c r="A52" s="63">
        <v>45918.342685185184</v>
      </c>
      <c r="B52">
        <v>443215678</v>
      </c>
      <c r="C52" t="s">
        <v>36</v>
      </c>
      <c r="D52" t="s">
        <v>38</v>
      </c>
      <c r="E52" t="s">
        <v>120</v>
      </c>
      <c r="F52">
        <v>3652.6</v>
      </c>
      <c r="G52">
        <v>3655.63</v>
      </c>
      <c r="H52">
        <v>3649.13</v>
      </c>
      <c r="I52" t="s">
        <v>309</v>
      </c>
      <c r="J52">
        <v>3655.63</v>
      </c>
      <c r="K52">
        <v>0</v>
      </c>
      <c r="L52">
        <v>0</v>
      </c>
      <c r="M52">
        <v>-3.03</v>
      </c>
      <c r="N52" t="s">
        <v>79</v>
      </c>
      <c r="O52" s="64">
        <v>45918</v>
      </c>
      <c r="P52" t="s">
        <v>97</v>
      </c>
      <c r="Q52" t="s">
        <v>52</v>
      </c>
      <c r="R52" t="s">
        <v>87</v>
      </c>
      <c r="S52" s="63">
        <v>45918.342685185184</v>
      </c>
      <c r="T52" s="63">
        <v>45918.551018518519</v>
      </c>
      <c r="U52" t="s">
        <v>88</v>
      </c>
      <c r="V52" t="s">
        <v>111</v>
      </c>
      <c r="W52" t="s">
        <v>87</v>
      </c>
      <c r="X52">
        <v>-0.30299999999999999</v>
      </c>
      <c r="Y52">
        <v>-0.60599999999999998</v>
      </c>
      <c r="Z52">
        <v>-0.90899999999999992</v>
      </c>
      <c r="AA52">
        <v>-3</v>
      </c>
    </row>
    <row r="53" spans="1:27" x14ac:dyDescent="0.25">
      <c r="A53" s="63">
        <v>45918.353564814817</v>
      </c>
      <c r="B53">
        <v>443219395</v>
      </c>
      <c r="C53" t="s">
        <v>36</v>
      </c>
      <c r="D53" t="s">
        <v>37</v>
      </c>
      <c r="E53" t="s">
        <v>120</v>
      </c>
      <c r="F53">
        <v>3657.84</v>
      </c>
      <c r="G53">
        <v>3654.87</v>
      </c>
      <c r="H53">
        <v>3661.37</v>
      </c>
      <c r="I53" t="s">
        <v>312</v>
      </c>
      <c r="J53">
        <v>3654.87</v>
      </c>
      <c r="K53">
        <v>0</v>
      </c>
      <c r="L53">
        <v>0</v>
      </c>
      <c r="M53">
        <v>-2.97</v>
      </c>
      <c r="N53" t="s">
        <v>79</v>
      </c>
      <c r="O53" s="64">
        <v>45918</v>
      </c>
      <c r="P53" t="s">
        <v>97</v>
      </c>
      <c r="Q53" t="s">
        <v>52</v>
      </c>
      <c r="R53" t="s">
        <v>87</v>
      </c>
      <c r="S53" s="63">
        <v>45918.353564814817</v>
      </c>
      <c r="T53" s="63">
        <v>45918.561898148146</v>
      </c>
      <c r="U53" t="s">
        <v>88</v>
      </c>
      <c r="V53" t="s">
        <v>111</v>
      </c>
      <c r="W53" t="s">
        <v>87</v>
      </c>
      <c r="X53">
        <v>-0.29700000000000004</v>
      </c>
      <c r="Y53">
        <v>-0.59400000000000008</v>
      </c>
      <c r="Z53">
        <v>-0.89100000000000001</v>
      </c>
      <c r="AA53">
        <v>-3</v>
      </c>
    </row>
    <row r="54" spans="1:27" x14ac:dyDescent="0.25">
      <c r="A54" s="63">
        <v>45918.363981481481</v>
      </c>
      <c r="B54">
        <v>443224529</v>
      </c>
      <c r="C54" t="s">
        <v>36</v>
      </c>
      <c r="D54" t="s">
        <v>38</v>
      </c>
      <c r="E54" t="s">
        <v>120</v>
      </c>
      <c r="F54">
        <v>3653.51</v>
      </c>
      <c r="G54">
        <v>3653.19</v>
      </c>
      <c r="H54">
        <v>3650.01</v>
      </c>
      <c r="I54" t="s">
        <v>313</v>
      </c>
      <c r="J54">
        <v>3653.2</v>
      </c>
      <c r="K54">
        <v>0</v>
      </c>
      <c r="L54">
        <v>0</v>
      </c>
      <c r="M54">
        <v>0.31</v>
      </c>
      <c r="N54" t="s">
        <v>78</v>
      </c>
      <c r="O54" s="64">
        <v>45918</v>
      </c>
      <c r="P54" t="s">
        <v>97</v>
      </c>
      <c r="Q54" t="s">
        <v>52</v>
      </c>
      <c r="R54" t="s">
        <v>87</v>
      </c>
      <c r="S54" s="63">
        <v>45918.363981481481</v>
      </c>
      <c r="T54" s="63">
        <v>45918.572314814817</v>
      </c>
      <c r="U54" t="s">
        <v>88</v>
      </c>
      <c r="V54" t="s">
        <v>111</v>
      </c>
      <c r="W54" t="s">
        <v>87</v>
      </c>
      <c r="X54">
        <v>3.1E-2</v>
      </c>
      <c r="Y54">
        <v>6.2E-2</v>
      </c>
      <c r="Z54">
        <v>9.2999999999999999E-2</v>
      </c>
      <c r="AA54">
        <v>-3</v>
      </c>
    </row>
    <row r="55" spans="1:27" x14ac:dyDescent="0.25">
      <c r="A55" s="63">
        <v>45918.369305555556</v>
      </c>
      <c r="B55">
        <v>443226595</v>
      </c>
      <c r="C55" t="s">
        <v>36</v>
      </c>
      <c r="D55" t="s">
        <v>38</v>
      </c>
      <c r="E55" t="s">
        <v>120</v>
      </c>
      <c r="F55">
        <v>3652.96</v>
      </c>
      <c r="G55">
        <v>3652.04</v>
      </c>
      <c r="H55">
        <v>3649.57</v>
      </c>
      <c r="I55" t="s">
        <v>316</v>
      </c>
      <c r="J55">
        <v>3652.04</v>
      </c>
      <c r="K55">
        <v>0</v>
      </c>
      <c r="L55">
        <v>0</v>
      </c>
      <c r="M55">
        <v>0.92</v>
      </c>
      <c r="N55" t="s">
        <v>78</v>
      </c>
      <c r="O55" s="64">
        <v>45918</v>
      </c>
      <c r="P55" t="s">
        <v>97</v>
      </c>
      <c r="Q55" t="s">
        <v>52</v>
      </c>
      <c r="R55" t="s">
        <v>87</v>
      </c>
      <c r="S55" s="63">
        <v>45918.369305555556</v>
      </c>
      <c r="T55" s="63">
        <v>45918.577638888892</v>
      </c>
      <c r="U55" t="s">
        <v>88</v>
      </c>
      <c r="V55" t="s">
        <v>111</v>
      </c>
      <c r="W55" t="s">
        <v>87</v>
      </c>
      <c r="X55">
        <v>9.2000000000000012E-2</v>
      </c>
      <c r="Y55">
        <v>0.18400000000000002</v>
      </c>
      <c r="Z55">
        <v>0.27600000000000002</v>
      </c>
      <c r="AA55">
        <v>-3</v>
      </c>
    </row>
    <row r="56" spans="1:27" x14ac:dyDescent="0.25">
      <c r="A56" s="63">
        <v>45918.37232638889</v>
      </c>
      <c r="B56">
        <v>443229733</v>
      </c>
      <c r="C56" t="s">
        <v>36</v>
      </c>
      <c r="D56" t="s">
        <v>38</v>
      </c>
      <c r="E56" t="s">
        <v>120</v>
      </c>
      <c r="F56">
        <v>3651.71</v>
      </c>
      <c r="G56">
        <v>3650.43</v>
      </c>
      <c r="H56">
        <v>3648.29</v>
      </c>
      <c r="I56" t="s">
        <v>319</v>
      </c>
      <c r="J56">
        <v>3648.23</v>
      </c>
      <c r="K56">
        <v>0</v>
      </c>
      <c r="L56">
        <v>0</v>
      </c>
      <c r="M56">
        <v>3.48</v>
      </c>
      <c r="N56" t="s">
        <v>78</v>
      </c>
      <c r="O56" s="64">
        <v>45918</v>
      </c>
      <c r="P56" t="s">
        <v>97</v>
      </c>
      <c r="Q56" t="s">
        <v>52</v>
      </c>
      <c r="R56" t="s">
        <v>87</v>
      </c>
      <c r="S56" s="63">
        <v>45918.37232638889</v>
      </c>
      <c r="T56" s="63">
        <v>45918.580659722225</v>
      </c>
      <c r="U56" t="s">
        <v>88</v>
      </c>
      <c r="V56" t="s">
        <v>111</v>
      </c>
      <c r="W56" t="s">
        <v>87</v>
      </c>
      <c r="X56">
        <v>0.34800000000000003</v>
      </c>
      <c r="Y56">
        <v>0.69600000000000006</v>
      </c>
      <c r="Z56">
        <v>1.044</v>
      </c>
      <c r="AA56">
        <v>3.48</v>
      </c>
    </row>
    <row r="57" spans="1:27" x14ac:dyDescent="0.25">
      <c r="A57" s="63">
        <v>45918.386203703703</v>
      </c>
      <c r="B57">
        <v>443246235</v>
      </c>
      <c r="C57" t="s">
        <v>36</v>
      </c>
      <c r="D57" t="s">
        <v>38</v>
      </c>
      <c r="E57" t="s">
        <v>120</v>
      </c>
      <c r="F57">
        <v>3637.97</v>
      </c>
      <c r="G57">
        <v>3637.39</v>
      </c>
      <c r="H57">
        <v>3634.46</v>
      </c>
      <c r="I57" t="s">
        <v>320</v>
      </c>
      <c r="J57">
        <v>3637.63</v>
      </c>
      <c r="K57">
        <v>0</v>
      </c>
      <c r="L57">
        <v>0</v>
      </c>
      <c r="M57">
        <v>0.34</v>
      </c>
      <c r="N57" t="s">
        <v>78</v>
      </c>
      <c r="O57" s="64">
        <v>45918</v>
      </c>
      <c r="P57" t="s">
        <v>100</v>
      </c>
      <c r="Q57" t="s">
        <v>52</v>
      </c>
      <c r="R57" t="s">
        <v>87</v>
      </c>
      <c r="S57" s="63">
        <v>45918.386203703703</v>
      </c>
      <c r="T57" s="63">
        <v>45918.594537037039</v>
      </c>
      <c r="U57" t="s">
        <v>88</v>
      </c>
      <c r="V57" t="s">
        <v>112</v>
      </c>
      <c r="W57" t="s">
        <v>87</v>
      </c>
      <c r="X57">
        <v>3.4000000000000002E-2</v>
      </c>
      <c r="Y57">
        <v>6.8000000000000005E-2</v>
      </c>
      <c r="Z57">
        <v>0.10200000000000001</v>
      </c>
      <c r="AA57">
        <v>-3</v>
      </c>
    </row>
    <row r="58" spans="1:27" x14ac:dyDescent="0.25">
      <c r="A58" s="63">
        <v>45918.387939814813</v>
      </c>
      <c r="B58">
        <v>443247470</v>
      </c>
      <c r="C58" t="s">
        <v>36</v>
      </c>
      <c r="D58" t="s">
        <v>38</v>
      </c>
      <c r="E58" t="s">
        <v>120</v>
      </c>
      <c r="F58">
        <v>3637.72</v>
      </c>
      <c r="G58">
        <v>3636.6</v>
      </c>
      <c r="H58">
        <v>3634.21</v>
      </c>
      <c r="I58" t="s">
        <v>323</v>
      </c>
      <c r="J58">
        <v>3636.79</v>
      </c>
      <c r="K58">
        <v>0</v>
      </c>
      <c r="L58">
        <v>0</v>
      </c>
      <c r="M58">
        <v>0.93</v>
      </c>
      <c r="N58" t="s">
        <v>78</v>
      </c>
      <c r="O58" s="64">
        <v>45918</v>
      </c>
      <c r="P58" t="s">
        <v>100</v>
      </c>
      <c r="Q58" t="s">
        <v>52</v>
      </c>
      <c r="R58" t="s">
        <v>87</v>
      </c>
      <c r="S58" s="63">
        <v>45918.387939814813</v>
      </c>
      <c r="T58" s="63">
        <v>45918.596273148149</v>
      </c>
      <c r="U58" t="s">
        <v>88</v>
      </c>
      <c r="V58" t="s">
        <v>112</v>
      </c>
      <c r="W58" t="s">
        <v>87</v>
      </c>
      <c r="X58">
        <v>9.3000000000000013E-2</v>
      </c>
      <c r="Y58">
        <v>0.18600000000000003</v>
      </c>
      <c r="Z58">
        <v>0.27900000000000003</v>
      </c>
      <c r="AA58">
        <v>-3</v>
      </c>
    </row>
    <row r="59" spans="1:27" x14ac:dyDescent="0.25">
      <c r="A59" s="63">
        <v>45918.391412037039</v>
      </c>
      <c r="B59">
        <v>443249340</v>
      </c>
      <c r="C59" t="s">
        <v>36</v>
      </c>
      <c r="D59" t="s">
        <v>38</v>
      </c>
      <c r="E59" t="s">
        <v>120</v>
      </c>
      <c r="F59">
        <v>3636.27</v>
      </c>
      <c r="G59">
        <v>3636.25</v>
      </c>
      <c r="H59">
        <v>3632.99</v>
      </c>
      <c r="I59" t="s">
        <v>328</v>
      </c>
      <c r="J59">
        <v>3636.3</v>
      </c>
      <c r="K59">
        <v>0</v>
      </c>
      <c r="L59">
        <v>0</v>
      </c>
      <c r="M59">
        <v>-0.03</v>
      </c>
      <c r="N59" t="s">
        <v>79</v>
      </c>
      <c r="O59" s="64">
        <v>45918</v>
      </c>
      <c r="P59" t="s">
        <v>100</v>
      </c>
      <c r="Q59" t="s">
        <v>52</v>
      </c>
      <c r="R59" t="s">
        <v>87</v>
      </c>
      <c r="S59" s="63">
        <v>45918.391412037039</v>
      </c>
      <c r="T59" s="63">
        <v>45918.599745370368</v>
      </c>
      <c r="U59" t="s">
        <v>88</v>
      </c>
      <c r="V59" t="s">
        <v>112</v>
      </c>
      <c r="W59" t="s">
        <v>87</v>
      </c>
      <c r="X59">
        <v>-3.0000000000000001E-3</v>
      </c>
      <c r="Y59">
        <v>-6.0000000000000001E-3</v>
      </c>
      <c r="Z59">
        <v>-8.9999999999999993E-3</v>
      </c>
      <c r="AA59">
        <v>-3</v>
      </c>
    </row>
    <row r="60" spans="1:27" x14ac:dyDescent="0.25">
      <c r="A60" s="63">
        <v>45918.392685185187</v>
      </c>
      <c r="B60">
        <v>443249908</v>
      </c>
      <c r="C60" t="s">
        <v>36</v>
      </c>
      <c r="D60" t="s">
        <v>38</v>
      </c>
      <c r="E60" t="s">
        <v>120</v>
      </c>
      <c r="F60">
        <v>3636.78</v>
      </c>
      <c r="G60">
        <v>3639.78</v>
      </c>
      <c r="H60">
        <v>3633.28</v>
      </c>
      <c r="I60" t="s">
        <v>330</v>
      </c>
      <c r="J60">
        <v>3639.82</v>
      </c>
      <c r="K60">
        <v>0</v>
      </c>
      <c r="L60">
        <v>0</v>
      </c>
      <c r="M60">
        <v>-3.04</v>
      </c>
      <c r="N60" t="s">
        <v>79</v>
      </c>
      <c r="O60" s="64">
        <v>45918</v>
      </c>
      <c r="P60" t="s">
        <v>100</v>
      </c>
      <c r="Q60" t="s">
        <v>52</v>
      </c>
      <c r="R60" t="s">
        <v>87</v>
      </c>
      <c r="S60" s="63">
        <v>45918.392685185187</v>
      </c>
      <c r="T60" s="63">
        <v>45918.601018518515</v>
      </c>
      <c r="U60" t="s">
        <v>88</v>
      </c>
      <c r="V60" t="s">
        <v>112</v>
      </c>
      <c r="W60" t="s">
        <v>87</v>
      </c>
      <c r="X60">
        <v>-0.30400000000000005</v>
      </c>
      <c r="Y60">
        <v>-0.6080000000000001</v>
      </c>
      <c r="Z60">
        <v>-0.91199999999999992</v>
      </c>
      <c r="AA60">
        <v>-3</v>
      </c>
    </row>
    <row r="61" spans="1:27" x14ac:dyDescent="0.25">
      <c r="A61" s="63">
        <v>45918.404953703706</v>
      </c>
      <c r="B61">
        <v>443256033</v>
      </c>
      <c r="C61" t="s">
        <v>36</v>
      </c>
      <c r="D61" t="s">
        <v>38</v>
      </c>
      <c r="E61" t="s">
        <v>120</v>
      </c>
      <c r="F61">
        <v>3636.65</v>
      </c>
      <c r="G61">
        <v>3639.65</v>
      </c>
      <c r="H61">
        <v>3633.15</v>
      </c>
      <c r="I61" t="s">
        <v>334</v>
      </c>
      <c r="J61">
        <v>3639.7</v>
      </c>
      <c r="K61">
        <v>0</v>
      </c>
      <c r="L61">
        <v>0</v>
      </c>
      <c r="M61">
        <v>-3.05</v>
      </c>
      <c r="N61" t="s">
        <v>79</v>
      </c>
      <c r="O61" s="64">
        <v>45918</v>
      </c>
      <c r="P61" t="s">
        <v>100</v>
      </c>
      <c r="Q61" t="s">
        <v>52</v>
      </c>
      <c r="R61" t="s">
        <v>87</v>
      </c>
      <c r="S61" s="63">
        <v>45918.404953703706</v>
      </c>
      <c r="T61" s="63">
        <v>45918.613287037035</v>
      </c>
      <c r="U61" t="s">
        <v>88</v>
      </c>
      <c r="V61" t="s">
        <v>112</v>
      </c>
      <c r="W61" t="s">
        <v>87</v>
      </c>
      <c r="X61">
        <v>-0.30499999999999999</v>
      </c>
      <c r="Y61">
        <v>-0.61</v>
      </c>
      <c r="Z61">
        <v>-0.91499999999999992</v>
      </c>
      <c r="AA61">
        <v>-3</v>
      </c>
    </row>
    <row r="62" spans="1:27" x14ac:dyDescent="0.25">
      <c r="A62" s="63">
        <v>45918.43273148148</v>
      </c>
      <c r="B62">
        <v>443276228</v>
      </c>
      <c r="C62" t="s">
        <v>36</v>
      </c>
      <c r="D62" t="s">
        <v>37</v>
      </c>
      <c r="E62" t="s">
        <v>120</v>
      </c>
      <c r="F62">
        <v>3647.45</v>
      </c>
      <c r="G62">
        <v>3644.42</v>
      </c>
      <c r="H62">
        <v>3650.92</v>
      </c>
      <c r="I62" t="s">
        <v>337</v>
      </c>
      <c r="J62">
        <v>3651.04</v>
      </c>
      <c r="K62">
        <v>0</v>
      </c>
      <c r="L62">
        <v>0</v>
      </c>
      <c r="M62">
        <v>3.59</v>
      </c>
      <c r="N62" t="s">
        <v>78</v>
      </c>
      <c r="O62" s="64">
        <v>45918</v>
      </c>
      <c r="P62" t="s">
        <v>96</v>
      </c>
      <c r="Q62" t="s">
        <v>52</v>
      </c>
      <c r="R62" t="s">
        <v>87</v>
      </c>
      <c r="S62" s="63">
        <v>45918.43273148148</v>
      </c>
      <c r="T62" s="63">
        <v>45918.641064814816</v>
      </c>
      <c r="U62" t="s">
        <v>88</v>
      </c>
      <c r="V62" t="s">
        <v>113</v>
      </c>
      <c r="W62" t="s">
        <v>87</v>
      </c>
      <c r="X62">
        <v>0.35899999999999999</v>
      </c>
      <c r="Y62">
        <v>0.71799999999999997</v>
      </c>
      <c r="Z62">
        <v>1.077</v>
      </c>
      <c r="AA62">
        <v>3.59</v>
      </c>
    </row>
    <row r="63" spans="1:27" x14ac:dyDescent="0.25">
      <c r="A63" s="63">
        <v>45918.441296296296</v>
      </c>
      <c r="B63">
        <v>443282844</v>
      </c>
      <c r="C63" t="s">
        <v>36</v>
      </c>
      <c r="D63" t="s">
        <v>37</v>
      </c>
      <c r="E63" t="s">
        <v>120</v>
      </c>
      <c r="F63">
        <v>3650.68</v>
      </c>
      <c r="G63">
        <v>3651.5</v>
      </c>
      <c r="H63">
        <v>3654.18</v>
      </c>
      <c r="I63" t="s">
        <v>341</v>
      </c>
      <c r="J63">
        <v>3654.21</v>
      </c>
      <c r="K63">
        <v>0</v>
      </c>
      <c r="L63">
        <v>0</v>
      </c>
      <c r="M63">
        <v>3.53</v>
      </c>
      <c r="N63" t="s">
        <v>78</v>
      </c>
      <c r="O63" s="64">
        <v>45918</v>
      </c>
      <c r="P63" t="s">
        <v>96</v>
      </c>
      <c r="Q63" t="s">
        <v>52</v>
      </c>
      <c r="R63" t="s">
        <v>87</v>
      </c>
      <c r="S63" s="63">
        <v>45918.441296296296</v>
      </c>
      <c r="T63" s="63">
        <v>45918.649629629632</v>
      </c>
      <c r="U63" t="s">
        <v>88</v>
      </c>
      <c r="V63" t="s">
        <v>113</v>
      </c>
      <c r="W63" t="s">
        <v>87</v>
      </c>
      <c r="X63">
        <v>0.35299999999999998</v>
      </c>
      <c r="Y63">
        <v>0.70599999999999996</v>
      </c>
      <c r="Z63">
        <v>1.0589999999999999</v>
      </c>
      <c r="AA63">
        <v>3.53</v>
      </c>
    </row>
    <row r="64" spans="1:27" x14ac:dyDescent="0.25">
      <c r="A64" s="63">
        <v>45918.450208333335</v>
      </c>
      <c r="B64">
        <v>443289890</v>
      </c>
      <c r="C64" t="s">
        <v>36</v>
      </c>
      <c r="D64" t="s">
        <v>37</v>
      </c>
      <c r="E64" t="s">
        <v>120</v>
      </c>
      <c r="F64">
        <v>3657.81</v>
      </c>
      <c r="G64">
        <v>3658.03</v>
      </c>
      <c r="H64">
        <v>3661.39</v>
      </c>
      <c r="I64" t="s">
        <v>343</v>
      </c>
      <c r="J64">
        <v>3657.66</v>
      </c>
      <c r="K64">
        <v>0</v>
      </c>
      <c r="L64">
        <v>0</v>
      </c>
      <c r="M64">
        <v>-0.15</v>
      </c>
      <c r="N64" t="s">
        <v>79</v>
      </c>
      <c r="O64" s="64">
        <v>45918</v>
      </c>
      <c r="P64" t="s">
        <v>96</v>
      </c>
      <c r="Q64" t="s">
        <v>52</v>
      </c>
      <c r="R64" t="s">
        <v>87</v>
      </c>
      <c r="S64" s="63">
        <v>45918.450208333335</v>
      </c>
      <c r="T64" s="63">
        <v>45918.658541666664</v>
      </c>
      <c r="U64" t="s">
        <v>88</v>
      </c>
      <c r="V64" t="s">
        <v>113</v>
      </c>
      <c r="W64" t="s">
        <v>87</v>
      </c>
      <c r="X64">
        <v>-1.4999999999999999E-2</v>
      </c>
      <c r="Y64">
        <v>-0.03</v>
      </c>
      <c r="Z64">
        <v>-4.4999999999999998E-2</v>
      </c>
      <c r="AA64">
        <v>-3</v>
      </c>
    </row>
    <row r="65" spans="1:27" x14ac:dyDescent="0.25">
      <c r="A65" s="63">
        <v>45918.452523148146</v>
      </c>
      <c r="B65">
        <v>443290925</v>
      </c>
      <c r="C65" t="s">
        <v>36</v>
      </c>
      <c r="D65" t="s">
        <v>37</v>
      </c>
      <c r="E65" t="s">
        <v>120</v>
      </c>
      <c r="F65">
        <v>3658.41</v>
      </c>
      <c r="G65">
        <v>3655.36</v>
      </c>
      <c r="H65">
        <v>3661.86</v>
      </c>
      <c r="I65" t="s">
        <v>345</v>
      </c>
      <c r="J65">
        <v>3655.34</v>
      </c>
      <c r="K65">
        <v>0</v>
      </c>
      <c r="L65">
        <v>0</v>
      </c>
      <c r="M65">
        <v>-3.07</v>
      </c>
      <c r="N65" t="s">
        <v>79</v>
      </c>
      <c r="O65" s="64">
        <v>45918</v>
      </c>
      <c r="P65" t="s">
        <v>96</v>
      </c>
      <c r="Q65" t="s">
        <v>52</v>
      </c>
      <c r="R65" t="s">
        <v>87</v>
      </c>
      <c r="S65" s="63">
        <v>45918.452523148146</v>
      </c>
      <c r="T65" s="63">
        <v>45918.660856481481</v>
      </c>
      <c r="U65" t="s">
        <v>88</v>
      </c>
      <c r="V65" t="s">
        <v>113</v>
      </c>
      <c r="W65" t="s">
        <v>87</v>
      </c>
      <c r="X65">
        <v>-0.307</v>
      </c>
      <c r="Y65">
        <v>-0.61399999999999999</v>
      </c>
      <c r="Z65">
        <v>-0.92099999999999993</v>
      </c>
      <c r="AA65">
        <v>-3</v>
      </c>
    </row>
    <row r="66" spans="1:27" x14ac:dyDescent="0.25">
      <c r="A66" s="63">
        <v>45918.794293981482</v>
      </c>
      <c r="B66">
        <v>443535951</v>
      </c>
      <c r="C66" t="s">
        <v>36</v>
      </c>
      <c r="D66" t="s">
        <v>37</v>
      </c>
      <c r="E66" t="s">
        <v>120</v>
      </c>
      <c r="F66">
        <v>3641.89</v>
      </c>
      <c r="G66">
        <v>3641.77</v>
      </c>
      <c r="H66">
        <v>3645.26</v>
      </c>
      <c r="I66" t="s">
        <v>469</v>
      </c>
      <c r="J66">
        <v>3641.75</v>
      </c>
      <c r="K66">
        <v>0</v>
      </c>
      <c r="L66">
        <v>0</v>
      </c>
      <c r="M66">
        <v>-0.14000000000000001</v>
      </c>
      <c r="N66" t="s">
        <v>79</v>
      </c>
      <c r="O66" s="64">
        <v>45918</v>
      </c>
      <c r="P66" t="s">
        <v>102</v>
      </c>
      <c r="Q66" t="s">
        <v>52</v>
      </c>
      <c r="R66" t="s">
        <v>87</v>
      </c>
      <c r="S66" s="63">
        <v>45918.794293981482</v>
      </c>
      <c r="T66" s="63">
        <v>45919.002627314818</v>
      </c>
      <c r="U66" t="s">
        <v>117</v>
      </c>
      <c r="V66" t="s">
        <v>86</v>
      </c>
      <c r="W66" t="s">
        <v>118</v>
      </c>
      <c r="X66">
        <v>-1.4000000000000002E-2</v>
      </c>
      <c r="Y66">
        <v>-2.8000000000000004E-2</v>
      </c>
      <c r="Z66">
        <v>-4.2000000000000003E-2</v>
      </c>
      <c r="AA66">
        <v>-3</v>
      </c>
    </row>
    <row r="67" spans="1:27" x14ac:dyDescent="0.25">
      <c r="A67" s="63">
        <v>45918.797291666669</v>
      </c>
      <c r="B67">
        <v>443536978</v>
      </c>
      <c r="C67" t="s">
        <v>36</v>
      </c>
      <c r="D67" t="s">
        <v>37</v>
      </c>
      <c r="E67" t="s">
        <v>120</v>
      </c>
      <c r="F67">
        <v>3642</v>
      </c>
      <c r="G67">
        <v>3643.81</v>
      </c>
      <c r="H67">
        <v>3645.45</v>
      </c>
      <c r="I67" t="s">
        <v>475</v>
      </c>
      <c r="J67">
        <v>3645.45</v>
      </c>
      <c r="K67">
        <v>0</v>
      </c>
      <c r="L67">
        <v>0</v>
      </c>
      <c r="M67">
        <v>3.45</v>
      </c>
      <c r="N67" t="s">
        <v>78</v>
      </c>
      <c r="O67" s="64">
        <v>45918</v>
      </c>
      <c r="P67" t="s">
        <v>102</v>
      </c>
      <c r="Q67" t="s">
        <v>52</v>
      </c>
      <c r="R67" t="s">
        <v>87</v>
      </c>
      <c r="S67" s="63">
        <v>45918.797291666669</v>
      </c>
      <c r="T67" s="63">
        <v>45919.005624999998</v>
      </c>
      <c r="U67" t="s">
        <v>117</v>
      </c>
      <c r="V67" t="s">
        <v>86</v>
      </c>
      <c r="W67" t="s">
        <v>118</v>
      </c>
      <c r="X67">
        <v>0.34500000000000003</v>
      </c>
      <c r="Y67">
        <v>0.69000000000000006</v>
      </c>
      <c r="Z67">
        <v>1.0349999999999999</v>
      </c>
      <c r="AA67">
        <v>3.45</v>
      </c>
    </row>
    <row r="68" spans="1:27" x14ac:dyDescent="0.25">
      <c r="A68" s="63">
        <v>45918.805173611108</v>
      </c>
      <c r="B68">
        <v>443540572</v>
      </c>
      <c r="C68" t="s">
        <v>36</v>
      </c>
      <c r="D68" t="s">
        <v>37</v>
      </c>
      <c r="E68" t="s">
        <v>120</v>
      </c>
      <c r="F68">
        <v>3644.75</v>
      </c>
      <c r="G68">
        <v>3645.73</v>
      </c>
      <c r="H68">
        <v>3648.2</v>
      </c>
      <c r="I68" t="s">
        <v>483</v>
      </c>
      <c r="J68">
        <v>3645.71</v>
      </c>
      <c r="K68">
        <v>0</v>
      </c>
      <c r="L68">
        <v>0</v>
      </c>
      <c r="M68">
        <v>0.96</v>
      </c>
      <c r="N68" t="s">
        <v>78</v>
      </c>
      <c r="O68" s="64">
        <v>45918</v>
      </c>
      <c r="P68" t="s">
        <v>102</v>
      </c>
      <c r="Q68" t="s">
        <v>52</v>
      </c>
      <c r="R68" t="s">
        <v>87</v>
      </c>
      <c r="S68" s="63">
        <v>45918.805173611108</v>
      </c>
      <c r="T68" s="63">
        <v>45919.013506944444</v>
      </c>
      <c r="U68" t="s">
        <v>117</v>
      </c>
      <c r="V68" t="s">
        <v>86</v>
      </c>
      <c r="W68" t="s">
        <v>118</v>
      </c>
      <c r="X68">
        <v>9.6000000000000002E-2</v>
      </c>
      <c r="Y68">
        <v>0.192</v>
      </c>
      <c r="Z68">
        <v>0.28799999999999998</v>
      </c>
      <c r="AA68">
        <v>-3</v>
      </c>
    </row>
    <row r="69" spans="1:27" x14ac:dyDescent="0.25">
      <c r="A69" s="63">
        <v>45918.832951388889</v>
      </c>
      <c r="B69">
        <v>443549145</v>
      </c>
      <c r="C69" t="s">
        <v>36</v>
      </c>
      <c r="D69" t="s">
        <v>37</v>
      </c>
      <c r="E69" t="s">
        <v>120</v>
      </c>
      <c r="F69">
        <v>3646.09</v>
      </c>
      <c r="G69">
        <v>3643.09</v>
      </c>
      <c r="H69">
        <v>3649.59</v>
      </c>
      <c r="I69" t="s">
        <v>490</v>
      </c>
      <c r="J69">
        <v>3643.08</v>
      </c>
      <c r="K69">
        <v>0</v>
      </c>
      <c r="L69">
        <v>0</v>
      </c>
      <c r="M69">
        <v>-3.01</v>
      </c>
      <c r="N69" t="s">
        <v>79</v>
      </c>
      <c r="O69" s="64">
        <v>45918</v>
      </c>
      <c r="P69" t="s">
        <v>102</v>
      </c>
      <c r="Q69" t="s">
        <v>52</v>
      </c>
      <c r="R69" t="s">
        <v>87</v>
      </c>
      <c r="S69" s="63">
        <v>45918.832951388889</v>
      </c>
      <c r="T69" s="63">
        <v>45919.041284722225</v>
      </c>
      <c r="U69" t="s">
        <v>117</v>
      </c>
      <c r="V69" t="s">
        <v>86</v>
      </c>
      <c r="W69" t="s">
        <v>118</v>
      </c>
      <c r="X69">
        <v>-0.30099999999999999</v>
      </c>
      <c r="Y69">
        <v>-0.60199999999999998</v>
      </c>
      <c r="Z69">
        <v>-0.90299999999999991</v>
      </c>
      <c r="AA69">
        <v>-3</v>
      </c>
    </row>
    <row r="70" spans="1:27" x14ac:dyDescent="0.25">
      <c r="A70" s="63">
        <v>45918.879374999997</v>
      </c>
      <c r="B70">
        <v>443562358</v>
      </c>
      <c r="C70" t="s">
        <v>36</v>
      </c>
      <c r="D70" t="s">
        <v>38</v>
      </c>
      <c r="E70" t="s">
        <v>120</v>
      </c>
      <c r="F70">
        <v>3642.03</v>
      </c>
      <c r="G70">
        <v>3645</v>
      </c>
      <c r="H70">
        <v>3638.5</v>
      </c>
      <c r="I70" t="s">
        <v>499</v>
      </c>
      <c r="J70">
        <v>3645.08</v>
      </c>
      <c r="K70">
        <v>0</v>
      </c>
      <c r="L70">
        <v>0</v>
      </c>
      <c r="M70">
        <v>-3.05</v>
      </c>
      <c r="N70" t="s">
        <v>79</v>
      </c>
      <c r="O70" s="64">
        <v>45918</v>
      </c>
      <c r="P70" t="s">
        <v>83</v>
      </c>
      <c r="Q70" t="s">
        <v>52</v>
      </c>
      <c r="R70" t="s">
        <v>87</v>
      </c>
      <c r="S70" s="63">
        <v>45918.879374999997</v>
      </c>
      <c r="T70" s="63">
        <v>45919.087708333333</v>
      </c>
      <c r="U70" t="s">
        <v>117</v>
      </c>
      <c r="V70" t="s">
        <v>69</v>
      </c>
      <c r="W70" t="s">
        <v>118</v>
      </c>
      <c r="X70">
        <v>-0.30499999999999999</v>
      </c>
      <c r="Y70">
        <v>-0.61</v>
      </c>
      <c r="Z70">
        <v>-0.91499999999999992</v>
      </c>
      <c r="AA70">
        <v>-3</v>
      </c>
    </row>
    <row r="71" spans="1:27" x14ac:dyDescent="0.25">
      <c r="A71" s="63">
        <v>45918.952777777777</v>
      </c>
      <c r="B71">
        <v>443574957</v>
      </c>
      <c r="C71" t="s">
        <v>36</v>
      </c>
      <c r="D71" t="s">
        <v>37</v>
      </c>
      <c r="E71" t="s">
        <v>120</v>
      </c>
      <c r="F71">
        <v>3644.4</v>
      </c>
      <c r="G71">
        <v>3645.74</v>
      </c>
      <c r="H71">
        <v>3647.9</v>
      </c>
      <c r="I71" t="s">
        <v>509</v>
      </c>
      <c r="J71">
        <v>3645.74</v>
      </c>
      <c r="K71">
        <v>0</v>
      </c>
      <c r="L71">
        <v>0</v>
      </c>
      <c r="M71">
        <v>1.34</v>
      </c>
      <c r="N71" t="s">
        <v>78</v>
      </c>
      <c r="O71" s="64">
        <v>45918</v>
      </c>
      <c r="P71" t="s">
        <v>84</v>
      </c>
      <c r="Q71" t="s">
        <v>52</v>
      </c>
      <c r="R71" t="s">
        <v>87</v>
      </c>
      <c r="S71" s="63">
        <v>45918.952777777777</v>
      </c>
      <c r="T71" s="63">
        <v>45919.161111111112</v>
      </c>
      <c r="U71" t="s">
        <v>117</v>
      </c>
      <c r="V71" t="s">
        <v>70</v>
      </c>
      <c r="W71" t="s">
        <v>118</v>
      </c>
      <c r="X71">
        <v>0.13400000000000001</v>
      </c>
      <c r="Y71">
        <v>0.26800000000000002</v>
      </c>
      <c r="Z71">
        <v>0.40200000000000002</v>
      </c>
      <c r="AA71">
        <v>-3</v>
      </c>
    </row>
    <row r="72" spans="1:27" x14ac:dyDescent="0.25">
      <c r="A72" s="63">
        <v>45918.959143518521</v>
      </c>
      <c r="B72">
        <v>443576781</v>
      </c>
      <c r="C72" t="s">
        <v>36</v>
      </c>
      <c r="D72" t="s">
        <v>37</v>
      </c>
      <c r="E72" t="s">
        <v>120</v>
      </c>
      <c r="F72">
        <v>3645.97</v>
      </c>
      <c r="G72">
        <v>3642.94</v>
      </c>
      <c r="H72">
        <v>3649.44</v>
      </c>
      <c r="I72" t="s">
        <v>514</v>
      </c>
      <c r="J72">
        <v>3642.94</v>
      </c>
      <c r="K72">
        <v>0</v>
      </c>
      <c r="L72">
        <v>0</v>
      </c>
      <c r="M72">
        <v>-3.03</v>
      </c>
      <c r="N72" t="s">
        <v>79</v>
      </c>
      <c r="O72" s="64">
        <v>45918</v>
      </c>
      <c r="P72" t="s">
        <v>85</v>
      </c>
      <c r="Q72" t="s">
        <v>52</v>
      </c>
      <c r="R72" t="s">
        <v>87</v>
      </c>
      <c r="S72" s="63">
        <v>45918.959143518521</v>
      </c>
      <c r="T72" s="63">
        <v>45919.16747685185</v>
      </c>
      <c r="U72" t="s">
        <v>117</v>
      </c>
      <c r="V72" t="s">
        <v>99</v>
      </c>
      <c r="W72" t="s">
        <v>118</v>
      </c>
      <c r="X72">
        <v>-0.30299999999999999</v>
      </c>
      <c r="Y72">
        <v>-0.60599999999999998</v>
      </c>
      <c r="Z72">
        <v>-0.90899999999999992</v>
      </c>
      <c r="AA72">
        <v>-3</v>
      </c>
    </row>
    <row r="73" spans="1:27" x14ac:dyDescent="0.25">
      <c r="A73" s="63">
        <v>45919.048726851855</v>
      </c>
      <c r="B73">
        <v>443584633</v>
      </c>
      <c r="C73" t="s">
        <v>36</v>
      </c>
      <c r="D73" t="s">
        <v>38</v>
      </c>
      <c r="E73" t="s">
        <v>120</v>
      </c>
      <c r="F73">
        <v>3642.65</v>
      </c>
      <c r="G73">
        <v>3640.51</v>
      </c>
      <c r="H73">
        <v>3639.15</v>
      </c>
      <c r="I73" t="s">
        <v>520</v>
      </c>
      <c r="J73">
        <v>3640.51</v>
      </c>
      <c r="K73">
        <v>0</v>
      </c>
      <c r="L73">
        <v>0</v>
      </c>
      <c r="M73">
        <v>2.14</v>
      </c>
      <c r="N73" t="s">
        <v>78</v>
      </c>
      <c r="O73" s="64">
        <v>45919</v>
      </c>
      <c r="P73" t="s">
        <v>71</v>
      </c>
      <c r="Q73" t="s">
        <v>52</v>
      </c>
      <c r="R73" t="s">
        <v>118</v>
      </c>
      <c r="S73" s="63">
        <v>45919.048726851855</v>
      </c>
      <c r="T73" s="63">
        <v>45919.257060185184</v>
      </c>
      <c r="U73" t="s">
        <v>117</v>
      </c>
      <c r="V73" t="s">
        <v>94</v>
      </c>
      <c r="W73" t="s">
        <v>118</v>
      </c>
      <c r="X73">
        <v>0.21400000000000002</v>
      </c>
      <c r="Y73">
        <v>0.42800000000000005</v>
      </c>
      <c r="Z73">
        <v>0.64200000000000002</v>
      </c>
      <c r="AA73">
        <v>-3</v>
      </c>
    </row>
    <row r="74" spans="1:27" x14ac:dyDescent="0.25">
      <c r="A74" s="63">
        <v>45919.083668981482</v>
      </c>
      <c r="B74">
        <v>443588035</v>
      </c>
      <c r="C74" t="s">
        <v>36</v>
      </c>
      <c r="D74" t="s">
        <v>38</v>
      </c>
      <c r="E74" t="s">
        <v>120</v>
      </c>
      <c r="F74">
        <v>3640.27</v>
      </c>
      <c r="G74">
        <v>3639.16</v>
      </c>
      <c r="H74">
        <v>3636.77</v>
      </c>
      <c r="I74" t="s">
        <v>529</v>
      </c>
      <c r="J74">
        <v>3639.22</v>
      </c>
      <c r="K74">
        <v>0</v>
      </c>
      <c r="L74">
        <v>0</v>
      </c>
      <c r="M74">
        <v>1.05</v>
      </c>
      <c r="N74" t="s">
        <v>78</v>
      </c>
      <c r="O74" s="64">
        <v>45919</v>
      </c>
      <c r="P74" t="s">
        <v>69</v>
      </c>
      <c r="Q74" t="s">
        <v>52</v>
      </c>
      <c r="R74" t="s">
        <v>118</v>
      </c>
      <c r="S74" s="63">
        <v>45919.083668981482</v>
      </c>
      <c r="T74" s="63">
        <v>45919.292002314818</v>
      </c>
      <c r="U74" t="s">
        <v>117</v>
      </c>
      <c r="V74" t="s">
        <v>98</v>
      </c>
      <c r="W74" t="s">
        <v>118</v>
      </c>
      <c r="X74">
        <v>0.10500000000000001</v>
      </c>
      <c r="Y74">
        <v>0.21000000000000002</v>
      </c>
      <c r="Z74">
        <v>0.315</v>
      </c>
      <c r="AA74">
        <v>-3</v>
      </c>
    </row>
    <row r="75" spans="1:27" x14ac:dyDescent="0.25">
      <c r="A75" s="63">
        <v>45919.106585648151</v>
      </c>
      <c r="B75">
        <v>443591463</v>
      </c>
      <c r="C75" t="s">
        <v>36</v>
      </c>
      <c r="D75" t="s">
        <v>38</v>
      </c>
      <c r="E75" t="s">
        <v>120</v>
      </c>
      <c r="F75">
        <v>3639</v>
      </c>
      <c r="G75">
        <v>3641.98</v>
      </c>
      <c r="H75">
        <v>3635.48</v>
      </c>
      <c r="I75" t="s">
        <v>537</v>
      </c>
      <c r="J75">
        <v>3642.13</v>
      </c>
      <c r="K75">
        <v>0</v>
      </c>
      <c r="L75">
        <v>0</v>
      </c>
      <c r="M75">
        <v>-3.13</v>
      </c>
      <c r="N75" t="s">
        <v>79</v>
      </c>
      <c r="O75" s="64">
        <v>45919</v>
      </c>
      <c r="P75" t="s">
        <v>69</v>
      </c>
      <c r="Q75" t="s">
        <v>52</v>
      </c>
      <c r="R75" t="s">
        <v>118</v>
      </c>
      <c r="S75" s="63">
        <v>45919.106585648151</v>
      </c>
      <c r="T75" s="63">
        <v>45919.314918981479</v>
      </c>
      <c r="U75" t="s">
        <v>117</v>
      </c>
      <c r="V75" t="s">
        <v>98</v>
      </c>
      <c r="W75" t="s">
        <v>118</v>
      </c>
      <c r="X75">
        <v>-0.313</v>
      </c>
      <c r="Y75">
        <v>-0.626</v>
      </c>
      <c r="Z75">
        <v>-0.93899999999999995</v>
      </c>
      <c r="AA75">
        <v>-3</v>
      </c>
    </row>
    <row r="76" spans="1:27" x14ac:dyDescent="0.25">
      <c r="A76" s="63">
        <v>45919.128587962965</v>
      </c>
      <c r="B76">
        <v>443594240</v>
      </c>
      <c r="C76" t="s">
        <v>36</v>
      </c>
      <c r="D76" t="s">
        <v>37</v>
      </c>
      <c r="E76" t="s">
        <v>120</v>
      </c>
      <c r="F76">
        <v>3641.54</v>
      </c>
      <c r="G76">
        <v>3638.67</v>
      </c>
      <c r="H76">
        <v>3645.17</v>
      </c>
      <c r="I76" t="s">
        <v>540</v>
      </c>
      <c r="J76">
        <v>3638.47</v>
      </c>
      <c r="K76">
        <v>0</v>
      </c>
      <c r="L76">
        <v>0</v>
      </c>
      <c r="M76">
        <v>-3.07</v>
      </c>
      <c r="N76" t="s">
        <v>79</v>
      </c>
      <c r="O76" s="64">
        <v>45919</v>
      </c>
      <c r="P76" t="s">
        <v>70</v>
      </c>
      <c r="Q76" t="s">
        <v>52</v>
      </c>
      <c r="R76" t="s">
        <v>118</v>
      </c>
      <c r="S76" s="63">
        <v>45919.128587962965</v>
      </c>
      <c r="T76" s="63">
        <v>45919.336921296293</v>
      </c>
      <c r="U76" t="s">
        <v>117</v>
      </c>
      <c r="V76" t="s">
        <v>97</v>
      </c>
      <c r="W76" t="s">
        <v>118</v>
      </c>
      <c r="X76">
        <v>-0.307</v>
      </c>
      <c r="Y76">
        <v>-0.61399999999999999</v>
      </c>
      <c r="Z76">
        <v>-0.92099999999999993</v>
      </c>
      <c r="AA76">
        <v>-3</v>
      </c>
    </row>
    <row r="77" spans="1:27" x14ac:dyDescent="0.25">
      <c r="A77" s="63">
        <v>45919.13553240741</v>
      </c>
      <c r="B77">
        <v>443595796</v>
      </c>
      <c r="C77" t="s">
        <v>36</v>
      </c>
      <c r="D77" t="s">
        <v>38</v>
      </c>
      <c r="E77" t="s">
        <v>120</v>
      </c>
      <c r="F77">
        <v>3639.67</v>
      </c>
      <c r="G77">
        <v>3638.89</v>
      </c>
      <c r="H77">
        <v>3636.15</v>
      </c>
      <c r="I77" t="s">
        <v>550</v>
      </c>
      <c r="J77">
        <v>3638.89</v>
      </c>
      <c r="K77">
        <v>0</v>
      </c>
      <c r="L77">
        <v>0</v>
      </c>
      <c r="M77">
        <v>0.78</v>
      </c>
      <c r="N77" t="s">
        <v>78</v>
      </c>
      <c r="O77" s="64">
        <v>45919</v>
      </c>
      <c r="P77" t="s">
        <v>70</v>
      </c>
      <c r="Q77" t="s">
        <v>52</v>
      </c>
      <c r="R77" t="s">
        <v>118</v>
      </c>
      <c r="S77" s="63">
        <v>45919.13553240741</v>
      </c>
      <c r="T77" s="63">
        <v>45919.343865740739</v>
      </c>
      <c r="U77" t="s">
        <v>117</v>
      </c>
      <c r="V77" t="s">
        <v>97</v>
      </c>
      <c r="W77" t="s">
        <v>118</v>
      </c>
      <c r="X77">
        <v>7.8000000000000014E-2</v>
      </c>
      <c r="Y77">
        <v>0.15600000000000003</v>
      </c>
      <c r="Z77">
        <v>0.23399999999999999</v>
      </c>
      <c r="AA77">
        <v>-3</v>
      </c>
    </row>
    <row r="78" spans="1:27" x14ac:dyDescent="0.25">
      <c r="A78" s="63">
        <v>45919.139351851853</v>
      </c>
      <c r="B78">
        <v>443596819</v>
      </c>
      <c r="C78" t="s">
        <v>36</v>
      </c>
      <c r="D78" t="s">
        <v>38</v>
      </c>
      <c r="E78" t="s">
        <v>120</v>
      </c>
      <c r="F78">
        <v>3638.7</v>
      </c>
      <c r="G78">
        <v>3638.04</v>
      </c>
      <c r="H78">
        <v>3635.2</v>
      </c>
      <c r="I78" t="s">
        <v>552</v>
      </c>
      <c r="J78">
        <v>3638.08</v>
      </c>
      <c r="K78">
        <v>0</v>
      </c>
      <c r="L78">
        <v>0</v>
      </c>
      <c r="M78">
        <v>0.62</v>
      </c>
      <c r="N78" t="s">
        <v>78</v>
      </c>
      <c r="O78" s="64">
        <v>45919</v>
      </c>
      <c r="P78" t="s">
        <v>70</v>
      </c>
      <c r="Q78" t="s">
        <v>52</v>
      </c>
      <c r="R78" t="s">
        <v>118</v>
      </c>
      <c r="S78" s="63">
        <v>45919.139351851853</v>
      </c>
      <c r="T78" s="63">
        <v>45919.347685185188</v>
      </c>
      <c r="U78" t="s">
        <v>117</v>
      </c>
      <c r="V78" t="s">
        <v>97</v>
      </c>
      <c r="W78" t="s">
        <v>118</v>
      </c>
      <c r="X78">
        <v>6.2E-2</v>
      </c>
      <c r="Y78">
        <v>0.124</v>
      </c>
      <c r="Z78">
        <v>0.186</v>
      </c>
      <c r="AA78">
        <v>-3</v>
      </c>
    </row>
    <row r="79" spans="1:27" x14ac:dyDescent="0.25">
      <c r="A79" s="63">
        <v>45919.145127314812</v>
      </c>
      <c r="B79">
        <v>443597861</v>
      </c>
      <c r="C79" t="s">
        <v>36</v>
      </c>
      <c r="D79" t="s">
        <v>38</v>
      </c>
      <c r="E79" t="s">
        <v>120</v>
      </c>
      <c r="F79">
        <v>3637.58</v>
      </c>
      <c r="G79">
        <v>3640.58</v>
      </c>
      <c r="H79">
        <v>3634.08</v>
      </c>
      <c r="I79" t="s">
        <v>556</v>
      </c>
      <c r="J79">
        <v>3640.59</v>
      </c>
      <c r="K79">
        <v>0</v>
      </c>
      <c r="L79">
        <v>0</v>
      </c>
      <c r="M79">
        <v>-3.01</v>
      </c>
      <c r="N79" t="s">
        <v>79</v>
      </c>
      <c r="O79" s="64">
        <v>45919</v>
      </c>
      <c r="P79" t="s">
        <v>70</v>
      </c>
      <c r="Q79" t="s">
        <v>52</v>
      </c>
      <c r="R79" t="s">
        <v>118</v>
      </c>
      <c r="S79" s="63">
        <v>45919.145127314812</v>
      </c>
      <c r="T79" s="63">
        <v>45919.353460648148</v>
      </c>
      <c r="U79" t="s">
        <v>117</v>
      </c>
      <c r="V79" t="s">
        <v>97</v>
      </c>
      <c r="W79" t="s">
        <v>118</v>
      </c>
      <c r="X79">
        <v>-0.30099999999999999</v>
      </c>
      <c r="Y79">
        <v>-0.60199999999999998</v>
      </c>
      <c r="Z79">
        <v>-0.90299999999999991</v>
      </c>
      <c r="AA79">
        <v>-3</v>
      </c>
    </row>
    <row r="80" spans="1:27" x14ac:dyDescent="0.25">
      <c r="A80" s="63">
        <v>45919.165509259263</v>
      </c>
      <c r="B80">
        <v>443601799</v>
      </c>
      <c r="C80" t="s">
        <v>36</v>
      </c>
      <c r="D80" t="s">
        <v>37</v>
      </c>
      <c r="E80" t="s">
        <v>120</v>
      </c>
      <c r="F80">
        <v>3640.31</v>
      </c>
      <c r="G80">
        <v>3641.26</v>
      </c>
      <c r="H80">
        <v>3643.84</v>
      </c>
      <c r="I80" t="s">
        <v>565</v>
      </c>
      <c r="J80">
        <v>3643.88</v>
      </c>
      <c r="K80">
        <v>0</v>
      </c>
      <c r="L80">
        <v>0</v>
      </c>
      <c r="M80">
        <v>3.57</v>
      </c>
      <c r="N80" t="s">
        <v>78</v>
      </c>
      <c r="O80" s="64">
        <v>45919</v>
      </c>
      <c r="P80" t="s">
        <v>70</v>
      </c>
      <c r="Q80" t="s">
        <v>52</v>
      </c>
      <c r="R80" t="s">
        <v>118</v>
      </c>
      <c r="S80" s="63">
        <v>45919.165509259263</v>
      </c>
      <c r="T80" s="63">
        <v>45919.373842592591</v>
      </c>
      <c r="U80" t="s">
        <v>117</v>
      </c>
      <c r="V80" t="s">
        <v>97</v>
      </c>
      <c r="W80" t="s">
        <v>118</v>
      </c>
      <c r="X80">
        <v>0.35699999999999998</v>
      </c>
      <c r="Y80">
        <v>0.71399999999999997</v>
      </c>
      <c r="Z80">
        <v>1.071</v>
      </c>
      <c r="AA80">
        <v>3.57</v>
      </c>
    </row>
    <row r="81" spans="1:27" x14ac:dyDescent="0.25">
      <c r="A81" s="63">
        <v>45919.17523148148</v>
      </c>
      <c r="B81">
        <v>443606266</v>
      </c>
      <c r="C81" t="s">
        <v>36</v>
      </c>
      <c r="D81" t="s">
        <v>37</v>
      </c>
      <c r="E81" t="s">
        <v>120</v>
      </c>
      <c r="F81">
        <v>3648.52</v>
      </c>
      <c r="G81">
        <v>3648.81</v>
      </c>
      <c r="H81">
        <v>3651.86</v>
      </c>
      <c r="I81" t="s">
        <v>572</v>
      </c>
      <c r="J81">
        <v>3648.81</v>
      </c>
      <c r="K81">
        <v>0</v>
      </c>
      <c r="L81">
        <v>0</v>
      </c>
      <c r="M81">
        <v>0.28999999999999998</v>
      </c>
      <c r="N81" t="s">
        <v>78</v>
      </c>
      <c r="O81" s="64">
        <v>45919</v>
      </c>
      <c r="P81" t="s">
        <v>99</v>
      </c>
      <c r="Q81" t="s">
        <v>52</v>
      </c>
      <c r="R81" t="s">
        <v>118</v>
      </c>
      <c r="S81" s="63">
        <v>45919.17523148148</v>
      </c>
      <c r="T81" s="63">
        <v>45919.383564814816</v>
      </c>
      <c r="U81" t="s">
        <v>117</v>
      </c>
      <c r="V81" t="s">
        <v>100</v>
      </c>
      <c r="W81" t="s">
        <v>118</v>
      </c>
      <c r="X81">
        <v>2.8999999999999998E-2</v>
      </c>
      <c r="Y81">
        <v>5.7999999999999996E-2</v>
      </c>
      <c r="Z81">
        <v>8.6999999999999994E-2</v>
      </c>
      <c r="AA81">
        <v>-3</v>
      </c>
    </row>
    <row r="82" spans="1:27" x14ac:dyDescent="0.25">
      <c r="A82" s="63">
        <v>45919.182858796295</v>
      </c>
      <c r="B82">
        <v>443608453</v>
      </c>
      <c r="C82" t="s">
        <v>36</v>
      </c>
      <c r="D82" t="s">
        <v>37</v>
      </c>
      <c r="E82" t="s">
        <v>120</v>
      </c>
      <c r="F82">
        <v>3648.9</v>
      </c>
      <c r="G82">
        <v>3646</v>
      </c>
      <c r="H82">
        <v>3652.5</v>
      </c>
      <c r="I82" t="s">
        <v>576</v>
      </c>
      <c r="J82">
        <v>3645.67</v>
      </c>
      <c r="K82">
        <v>0</v>
      </c>
      <c r="L82">
        <v>0</v>
      </c>
      <c r="M82">
        <v>-3.23</v>
      </c>
      <c r="N82" t="s">
        <v>79</v>
      </c>
      <c r="O82" s="64">
        <v>45919</v>
      </c>
      <c r="P82" t="s">
        <v>99</v>
      </c>
      <c r="Q82" t="s">
        <v>52</v>
      </c>
      <c r="R82" t="s">
        <v>118</v>
      </c>
      <c r="S82" s="63">
        <v>45919.182858796295</v>
      </c>
      <c r="T82" s="63">
        <v>45919.391192129631</v>
      </c>
      <c r="U82" t="s">
        <v>117</v>
      </c>
      <c r="V82" t="s">
        <v>100</v>
      </c>
      <c r="W82" t="s">
        <v>118</v>
      </c>
      <c r="X82">
        <v>-0.32300000000000001</v>
      </c>
      <c r="Y82">
        <v>-0.64600000000000002</v>
      </c>
      <c r="Z82">
        <v>-0.96899999999999997</v>
      </c>
      <c r="AA82">
        <v>-3</v>
      </c>
    </row>
    <row r="83" spans="1:27" x14ac:dyDescent="0.25">
      <c r="A83" s="63">
        <v>45919.203819444447</v>
      </c>
      <c r="B83">
        <v>443616339</v>
      </c>
      <c r="C83" t="s">
        <v>36</v>
      </c>
      <c r="D83" t="s">
        <v>38</v>
      </c>
      <c r="E83" t="s">
        <v>120</v>
      </c>
      <c r="F83">
        <v>3639.41</v>
      </c>
      <c r="G83">
        <v>3642.48</v>
      </c>
      <c r="H83">
        <v>3635.98</v>
      </c>
      <c r="I83" t="s">
        <v>585</v>
      </c>
      <c r="J83">
        <v>3642.48</v>
      </c>
      <c r="K83">
        <v>0</v>
      </c>
      <c r="L83">
        <v>0</v>
      </c>
      <c r="M83">
        <v>-3.07</v>
      </c>
      <c r="N83" t="s">
        <v>79</v>
      </c>
      <c r="O83" s="64">
        <v>45919</v>
      </c>
      <c r="P83" t="s">
        <v>99</v>
      </c>
      <c r="Q83" t="s">
        <v>52</v>
      </c>
      <c r="R83" t="s">
        <v>118</v>
      </c>
      <c r="S83" s="63">
        <v>45919.203819444447</v>
      </c>
      <c r="T83" s="63">
        <v>45919.412152777775</v>
      </c>
      <c r="U83" t="s">
        <v>117</v>
      </c>
      <c r="V83" t="s">
        <v>100</v>
      </c>
      <c r="W83" t="s">
        <v>118</v>
      </c>
      <c r="X83">
        <v>-0.307</v>
      </c>
      <c r="Y83">
        <v>-0.61399999999999999</v>
      </c>
      <c r="Z83">
        <v>-0.92099999999999993</v>
      </c>
      <c r="AA83">
        <v>-3</v>
      </c>
    </row>
    <row r="84" spans="1:27" x14ac:dyDescent="0.25">
      <c r="A84" s="63">
        <v>45919.220011574071</v>
      </c>
      <c r="B84">
        <v>443622822</v>
      </c>
      <c r="C84" t="s">
        <v>36</v>
      </c>
      <c r="D84" t="s">
        <v>37</v>
      </c>
      <c r="E84" t="s">
        <v>120</v>
      </c>
      <c r="F84">
        <v>3644.86</v>
      </c>
      <c r="G84">
        <v>3645.2</v>
      </c>
      <c r="H84">
        <v>3648.31</v>
      </c>
      <c r="I84" t="s">
        <v>599</v>
      </c>
      <c r="J84">
        <v>3645.2</v>
      </c>
      <c r="K84">
        <v>0</v>
      </c>
      <c r="L84">
        <v>0</v>
      </c>
      <c r="M84">
        <v>0.34</v>
      </c>
      <c r="N84" t="s">
        <v>78</v>
      </c>
      <c r="O84" s="64">
        <v>45919</v>
      </c>
      <c r="P84" t="s">
        <v>1987</v>
      </c>
      <c r="Q84" t="s">
        <v>52</v>
      </c>
      <c r="R84" t="s">
        <v>118</v>
      </c>
      <c r="S84" s="63">
        <v>45919.220011574071</v>
      </c>
      <c r="T84" s="63">
        <v>45919.428344907406</v>
      </c>
      <c r="U84" t="s">
        <v>117</v>
      </c>
      <c r="V84" t="s">
        <v>96</v>
      </c>
      <c r="W84" t="s">
        <v>118</v>
      </c>
      <c r="X84">
        <v>3.4000000000000002E-2</v>
      </c>
      <c r="Y84">
        <v>6.8000000000000005E-2</v>
      </c>
      <c r="Z84">
        <v>0.10200000000000001</v>
      </c>
      <c r="AA84">
        <v>-3</v>
      </c>
    </row>
    <row r="85" spans="1:27" x14ac:dyDescent="0.25">
      <c r="A85" s="63">
        <v>45919.227534722224</v>
      </c>
      <c r="B85">
        <v>443625220</v>
      </c>
      <c r="C85" t="s">
        <v>36</v>
      </c>
      <c r="D85" t="s">
        <v>37</v>
      </c>
      <c r="E85" t="s">
        <v>120</v>
      </c>
      <c r="F85">
        <v>3645.85</v>
      </c>
      <c r="G85">
        <v>3646.37</v>
      </c>
      <c r="H85">
        <v>3649.35</v>
      </c>
      <c r="I85" t="s">
        <v>605</v>
      </c>
      <c r="J85">
        <v>3646.36</v>
      </c>
      <c r="K85">
        <v>0</v>
      </c>
      <c r="L85">
        <v>0</v>
      </c>
      <c r="M85">
        <v>0.51</v>
      </c>
      <c r="N85" t="s">
        <v>78</v>
      </c>
      <c r="O85" s="64">
        <v>45919</v>
      </c>
      <c r="P85" t="s">
        <v>1987</v>
      </c>
      <c r="Q85" t="s">
        <v>52</v>
      </c>
      <c r="R85" t="s">
        <v>118</v>
      </c>
      <c r="S85" s="63">
        <v>45919.227534722224</v>
      </c>
      <c r="T85" s="63">
        <v>45919.435868055552</v>
      </c>
      <c r="U85" t="s">
        <v>117</v>
      </c>
      <c r="V85" t="s">
        <v>96</v>
      </c>
      <c r="W85" t="s">
        <v>118</v>
      </c>
      <c r="X85">
        <v>5.1000000000000004E-2</v>
      </c>
      <c r="Y85">
        <v>0.10200000000000001</v>
      </c>
      <c r="Z85">
        <v>0.153</v>
      </c>
      <c r="AA85">
        <v>-3</v>
      </c>
    </row>
    <row r="86" spans="1:27" x14ac:dyDescent="0.25">
      <c r="A86" s="63">
        <v>45919.239224537036</v>
      </c>
      <c r="B86">
        <v>443627598</v>
      </c>
      <c r="C86" t="s">
        <v>36</v>
      </c>
      <c r="D86" t="s">
        <v>37</v>
      </c>
      <c r="E86" t="s">
        <v>120</v>
      </c>
      <c r="F86">
        <v>3646.68</v>
      </c>
      <c r="G86">
        <v>3647.6</v>
      </c>
      <c r="H86">
        <v>3650.11</v>
      </c>
      <c r="I86" t="s">
        <v>606</v>
      </c>
      <c r="J86">
        <v>3650.11</v>
      </c>
      <c r="K86">
        <v>0</v>
      </c>
      <c r="L86">
        <v>0</v>
      </c>
      <c r="M86">
        <v>3.43</v>
      </c>
      <c r="N86" t="s">
        <v>78</v>
      </c>
      <c r="O86" s="64">
        <v>45919</v>
      </c>
      <c r="P86" t="s">
        <v>1987</v>
      </c>
      <c r="Q86" t="s">
        <v>52</v>
      </c>
      <c r="R86" t="s">
        <v>118</v>
      </c>
      <c r="S86" s="63">
        <v>45919.239224537036</v>
      </c>
      <c r="T86" s="63">
        <v>45919.447557870371</v>
      </c>
      <c r="U86" t="s">
        <v>117</v>
      </c>
      <c r="V86" t="s">
        <v>96</v>
      </c>
      <c r="W86" t="s">
        <v>118</v>
      </c>
      <c r="X86">
        <v>0.34300000000000003</v>
      </c>
      <c r="Y86">
        <v>0.68600000000000005</v>
      </c>
      <c r="Z86">
        <v>1.0289999999999999</v>
      </c>
      <c r="AA86">
        <v>3.43</v>
      </c>
    </row>
    <row r="87" spans="1:27" x14ac:dyDescent="0.25">
      <c r="A87" s="63">
        <v>45919.242118055554</v>
      </c>
      <c r="B87">
        <v>443628403</v>
      </c>
      <c r="C87" t="s">
        <v>36</v>
      </c>
      <c r="D87" t="s">
        <v>37</v>
      </c>
      <c r="E87" t="s">
        <v>120</v>
      </c>
      <c r="F87">
        <v>3647.84</v>
      </c>
      <c r="G87">
        <v>3644.86</v>
      </c>
      <c r="H87">
        <v>3651.36</v>
      </c>
      <c r="I87" t="s">
        <v>607</v>
      </c>
      <c r="J87">
        <v>3644.5</v>
      </c>
      <c r="K87">
        <v>0</v>
      </c>
      <c r="L87">
        <v>0</v>
      </c>
      <c r="M87">
        <v>-3.34</v>
      </c>
      <c r="N87" t="s">
        <v>79</v>
      </c>
      <c r="O87" s="64">
        <v>45919</v>
      </c>
      <c r="P87" t="s">
        <v>1987</v>
      </c>
      <c r="Q87" t="s">
        <v>52</v>
      </c>
      <c r="R87" t="s">
        <v>118</v>
      </c>
      <c r="S87" s="63">
        <v>45919.242118055554</v>
      </c>
      <c r="T87" s="63">
        <v>45919.45045138889</v>
      </c>
      <c r="U87" t="s">
        <v>117</v>
      </c>
      <c r="V87" t="s">
        <v>96</v>
      </c>
      <c r="W87" t="s">
        <v>118</v>
      </c>
      <c r="X87">
        <v>-0.33400000000000002</v>
      </c>
      <c r="Y87">
        <v>-0.66800000000000004</v>
      </c>
      <c r="Z87">
        <v>-1.002</v>
      </c>
      <c r="AA87">
        <v>-3</v>
      </c>
    </row>
    <row r="88" spans="1:27" x14ac:dyDescent="0.25">
      <c r="A88" s="63">
        <v>45919.268159722225</v>
      </c>
      <c r="B88">
        <v>443635976</v>
      </c>
      <c r="C88" t="s">
        <v>36</v>
      </c>
      <c r="D88" t="s">
        <v>37</v>
      </c>
      <c r="E88" t="s">
        <v>120</v>
      </c>
      <c r="F88">
        <v>3652.11</v>
      </c>
      <c r="G88">
        <v>3654.07</v>
      </c>
      <c r="H88">
        <v>3655.78</v>
      </c>
      <c r="I88" t="s">
        <v>618</v>
      </c>
      <c r="J88">
        <v>3654.02</v>
      </c>
      <c r="K88">
        <v>0</v>
      </c>
      <c r="L88">
        <v>0</v>
      </c>
      <c r="M88">
        <v>1.91</v>
      </c>
      <c r="N88" t="s">
        <v>78</v>
      </c>
      <c r="O88" s="64">
        <v>45919</v>
      </c>
      <c r="P88" t="s">
        <v>94</v>
      </c>
      <c r="Q88" t="s">
        <v>52</v>
      </c>
      <c r="R88" t="s">
        <v>118</v>
      </c>
      <c r="S88" s="63">
        <v>45919.268159722225</v>
      </c>
      <c r="T88" s="63">
        <v>45919.476493055554</v>
      </c>
      <c r="U88" t="s">
        <v>117</v>
      </c>
      <c r="V88" t="s">
        <v>95</v>
      </c>
      <c r="W88" t="s">
        <v>118</v>
      </c>
      <c r="X88">
        <v>0.191</v>
      </c>
      <c r="Y88">
        <v>0.38200000000000001</v>
      </c>
      <c r="Z88">
        <v>0.57299999999999995</v>
      </c>
      <c r="AA88">
        <v>-3</v>
      </c>
    </row>
    <row r="89" spans="1:27" x14ac:dyDescent="0.25">
      <c r="A89" s="63">
        <v>45919.27648148148</v>
      </c>
      <c r="B89">
        <v>443639367</v>
      </c>
      <c r="C89" t="s">
        <v>36</v>
      </c>
      <c r="D89" t="s">
        <v>37</v>
      </c>
      <c r="E89" t="s">
        <v>120</v>
      </c>
      <c r="F89">
        <v>3654.37</v>
      </c>
      <c r="G89">
        <v>3655.08</v>
      </c>
      <c r="H89">
        <v>3657.81</v>
      </c>
      <c r="I89" t="s">
        <v>624</v>
      </c>
      <c r="J89">
        <v>3655</v>
      </c>
      <c r="K89">
        <v>0</v>
      </c>
      <c r="L89">
        <v>0</v>
      </c>
      <c r="M89">
        <v>0.63</v>
      </c>
      <c r="N89" t="s">
        <v>78</v>
      </c>
      <c r="O89" s="64">
        <v>45919</v>
      </c>
      <c r="P89" t="s">
        <v>94</v>
      </c>
      <c r="Q89" t="s">
        <v>52</v>
      </c>
      <c r="R89" t="s">
        <v>118</v>
      </c>
      <c r="S89" s="63">
        <v>45919.27648148148</v>
      </c>
      <c r="T89" s="63">
        <v>45919.484814814816</v>
      </c>
      <c r="U89" t="s">
        <v>117</v>
      </c>
      <c r="V89" t="s">
        <v>95</v>
      </c>
      <c r="W89" t="s">
        <v>118</v>
      </c>
      <c r="X89">
        <v>6.3E-2</v>
      </c>
      <c r="Y89">
        <v>0.126</v>
      </c>
      <c r="Z89">
        <v>0.189</v>
      </c>
      <c r="AA89">
        <v>-3</v>
      </c>
    </row>
    <row r="90" spans="1:27" x14ac:dyDescent="0.25">
      <c r="A90" s="63">
        <v>45919.300567129627</v>
      </c>
      <c r="B90">
        <v>443650928</v>
      </c>
      <c r="C90" t="s">
        <v>36</v>
      </c>
      <c r="D90" t="s">
        <v>37</v>
      </c>
      <c r="E90" t="s">
        <v>120</v>
      </c>
      <c r="F90">
        <v>3658.92</v>
      </c>
      <c r="G90">
        <v>3659.61</v>
      </c>
      <c r="H90">
        <v>3662.43</v>
      </c>
      <c r="I90" t="s">
        <v>633</v>
      </c>
      <c r="J90">
        <v>3659.55</v>
      </c>
      <c r="K90">
        <v>0</v>
      </c>
      <c r="L90">
        <v>0</v>
      </c>
      <c r="M90">
        <v>0.63</v>
      </c>
      <c r="N90" t="s">
        <v>78</v>
      </c>
      <c r="O90" s="64">
        <v>45919</v>
      </c>
      <c r="P90" t="s">
        <v>98</v>
      </c>
      <c r="Q90" t="s">
        <v>52</v>
      </c>
      <c r="R90" t="s">
        <v>118</v>
      </c>
      <c r="S90" s="63">
        <v>45919.300567129627</v>
      </c>
      <c r="T90" s="63">
        <v>45919.508900462963</v>
      </c>
      <c r="U90" t="s">
        <v>117</v>
      </c>
      <c r="V90" t="s">
        <v>110</v>
      </c>
      <c r="W90" t="s">
        <v>118</v>
      </c>
      <c r="X90">
        <v>6.3E-2</v>
      </c>
      <c r="Y90">
        <v>0.126</v>
      </c>
      <c r="Z90">
        <v>0.189</v>
      </c>
      <c r="AA90">
        <v>-3</v>
      </c>
    </row>
    <row r="91" spans="1:27" x14ac:dyDescent="0.25">
      <c r="A91" s="63">
        <v>45919.336909722224</v>
      </c>
      <c r="B91">
        <v>443663734</v>
      </c>
      <c r="C91" t="s">
        <v>36</v>
      </c>
      <c r="D91" t="s">
        <v>37</v>
      </c>
      <c r="E91" t="s">
        <v>120</v>
      </c>
      <c r="F91">
        <v>3659.92</v>
      </c>
      <c r="G91">
        <v>3656.89</v>
      </c>
      <c r="H91">
        <v>3663.39</v>
      </c>
      <c r="I91" t="s">
        <v>640</v>
      </c>
      <c r="J91">
        <v>3656.87</v>
      </c>
      <c r="K91">
        <v>0</v>
      </c>
      <c r="L91">
        <v>0</v>
      </c>
      <c r="M91">
        <v>-3.05</v>
      </c>
      <c r="N91" t="s">
        <v>79</v>
      </c>
      <c r="O91" s="64">
        <v>45919</v>
      </c>
      <c r="P91" t="s">
        <v>97</v>
      </c>
      <c r="Q91" t="s">
        <v>52</v>
      </c>
      <c r="R91" t="s">
        <v>118</v>
      </c>
      <c r="S91" s="63">
        <v>45919.336909722224</v>
      </c>
      <c r="T91" s="63">
        <v>45919.545243055552</v>
      </c>
      <c r="U91" t="s">
        <v>117</v>
      </c>
      <c r="V91" t="s">
        <v>111</v>
      </c>
      <c r="W91" t="s">
        <v>118</v>
      </c>
      <c r="X91">
        <v>-0.30499999999999999</v>
      </c>
      <c r="Y91">
        <v>-0.61</v>
      </c>
      <c r="Z91">
        <v>-0.91499999999999992</v>
      </c>
      <c r="AA91">
        <v>-3</v>
      </c>
    </row>
    <row r="92" spans="1:27" x14ac:dyDescent="0.25">
      <c r="A92" s="63">
        <v>45919.352407407408</v>
      </c>
      <c r="B92">
        <v>443668525</v>
      </c>
      <c r="C92" t="s">
        <v>36</v>
      </c>
      <c r="D92" t="s">
        <v>38</v>
      </c>
      <c r="E92" t="s">
        <v>120</v>
      </c>
      <c r="F92">
        <v>3657.6</v>
      </c>
      <c r="G92">
        <v>3655.93</v>
      </c>
      <c r="H92">
        <v>3654.01</v>
      </c>
      <c r="I92" t="s">
        <v>646</v>
      </c>
      <c r="J92">
        <v>3654.01</v>
      </c>
      <c r="K92">
        <v>0</v>
      </c>
      <c r="L92">
        <v>0</v>
      </c>
      <c r="M92">
        <v>3.59</v>
      </c>
      <c r="N92" t="s">
        <v>78</v>
      </c>
      <c r="O92" s="64">
        <v>45919</v>
      </c>
      <c r="P92" t="s">
        <v>97</v>
      </c>
      <c r="Q92" t="s">
        <v>52</v>
      </c>
      <c r="R92" t="s">
        <v>118</v>
      </c>
      <c r="S92" s="63">
        <v>45919.352407407408</v>
      </c>
      <c r="T92" s="63">
        <v>45919.560740740744</v>
      </c>
      <c r="U92" t="s">
        <v>117</v>
      </c>
      <c r="V92" t="s">
        <v>111</v>
      </c>
      <c r="W92" t="s">
        <v>118</v>
      </c>
      <c r="X92">
        <v>0.35899999999999999</v>
      </c>
      <c r="Y92">
        <v>0.71799999999999997</v>
      </c>
      <c r="Z92">
        <v>1.077</v>
      </c>
      <c r="AA92">
        <v>3.59</v>
      </c>
    </row>
    <row r="93" spans="1:27" x14ac:dyDescent="0.25">
      <c r="A93" s="63">
        <v>45919.359942129631</v>
      </c>
      <c r="B93">
        <v>443671751</v>
      </c>
      <c r="C93" t="s">
        <v>36</v>
      </c>
      <c r="D93" t="s">
        <v>38</v>
      </c>
      <c r="E93" t="s">
        <v>120</v>
      </c>
      <c r="F93">
        <v>3655.42</v>
      </c>
      <c r="G93">
        <v>3655.2</v>
      </c>
      <c r="H93">
        <v>3652.02</v>
      </c>
      <c r="I93" t="s">
        <v>654</v>
      </c>
      <c r="J93">
        <v>3655.23</v>
      </c>
      <c r="K93">
        <v>0</v>
      </c>
      <c r="L93">
        <v>0</v>
      </c>
      <c r="M93">
        <v>0.19</v>
      </c>
      <c r="N93" t="s">
        <v>78</v>
      </c>
      <c r="O93" s="64">
        <v>45919</v>
      </c>
      <c r="P93" t="s">
        <v>97</v>
      </c>
      <c r="Q93" t="s">
        <v>52</v>
      </c>
      <c r="R93" t="s">
        <v>118</v>
      </c>
      <c r="S93" s="63">
        <v>45919.359942129631</v>
      </c>
      <c r="T93" s="63">
        <v>45919.56827546296</v>
      </c>
      <c r="U93" t="s">
        <v>117</v>
      </c>
      <c r="V93" t="s">
        <v>111</v>
      </c>
      <c r="W93" t="s">
        <v>118</v>
      </c>
      <c r="X93">
        <v>1.9000000000000003E-2</v>
      </c>
      <c r="Y93">
        <v>3.8000000000000006E-2</v>
      </c>
      <c r="Z93">
        <v>5.6999999999999995E-2</v>
      </c>
      <c r="AA93">
        <v>-3</v>
      </c>
    </row>
    <row r="94" spans="1:27" x14ac:dyDescent="0.25">
      <c r="A94" s="63">
        <v>45919.361666666664</v>
      </c>
      <c r="B94">
        <v>443672510</v>
      </c>
      <c r="C94" t="s">
        <v>36</v>
      </c>
      <c r="D94" t="s">
        <v>38</v>
      </c>
      <c r="E94" t="s">
        <v>120</v>
      </c>
      <c r="F94">
        <v>3655.08</v>
      </c>
      <c r="G94">
        <v>3654.6</v>
      </c>
      <c r="H94">
        <v>3651.65</v>
      </c>
      <c r="I94" t="s">
        <v>656</v>
      </c>
      <c r="J94">
        <v>3654.67</v>
      </c>
      <c r="K94">
        <v>0</v>
      </c>
      <c r="L94">
        <v>0</v>
      </c>
      <c r="M94">
        <v>0.41</v>
      </c>
      <c r="N94" t="s">
        <v>78</v>
      </c>
      <c r="O94" s="64">
        <v>45919</v>
      </c>
      <c r="P94" t="s">
        <v>97</v>
      </c>
      <c r="Q94" t="s">
        <v>52</v>
      </c>
      <c r="R94" t="s">
        <v>118</v>
      </c>
      <c r="S94" s="63">
        <v>45919.361666666664</v>
      </c>
      <c r="T94" s="63">
        <v>45919.57</v>
      </c>
      <c r="U94" t="s">
        <v>117</v>
      </c>
      <c r="V94" t="s">
        <v>111</v>
      </c>
      <c r="W94" t="s">
        <v>118</v>
      </c>
      <c r="X94">
        <v>4.1000000000000002E-2</v>
      </c>
      <c r="Y94">
        <v>8.2000000000000003E-2</v>
      </c>
      <c r="Z94">
        <v>0.12299999999999998</v>
      </c>
      <c r="AA94">
        <v>-3</v>
      </c>
    </row>
    <row r="95" spans="1:27" x14ac:dyDescent="0.25">
      <c r="A95" s="63">
        <v>45919.363518518519</v>
      </c>
      <c r="B95">
        <v>443673644</v>
      </c>
      <c r="C95" t="s">
        <v>36</v>
      </c>
      <c r="D95" t="s">
        <v>38</v>
      </c>
      <c r="E95" t="s">
        <v>120</v>
      </c>
      <c r="F95">
        <v>3654.46</v>
      </c>
      <c r="G95">
        <v>3652.18</v>
      </c>
      <c r="H95">
        <v>3650.96</v>
      </c>
      <c r="I95" t="s">
        <v>660</v>
      </c>
      <c r="J95">
        <v>3652.18</v>
      </c>
      <c r="K95">
        <v>0</v>
      </c>
      <c r="L95">
        <v>0</v>
      </c>
      <c r="M95">
        <v>2.2799999999999998</v>
      </c>
      <c r="N95" t="s">
        <v>78</v>
      </c>
      <c r="O95" s="64">
        <v>45919</v>
      </c>
      <c r="P95" t="s">
        <v>97</v>
      </c>
      <c r="Q95" t="s">
        <v>52</v>
      </c>
      <c r="R95" t="s">
        <v>118</v>
      </c>
      <c r="S95" s="63">
        <v>45919.363518518519</v>
      </c>
      <c r="T95" s="63">
        <v>45919.571851851855</v>
      </c>
      <c r="U95" t="s">
        <v>117</v>
      </c>
      <c r="V95" t="s">
        <v>111</v>
      </c>
      <c r="W95" t="s">
        <v>118</v>
      </c>
      <c r="X95">
        <v>0.22799999999999998</v>
      </c>
      <c r="Y95">
        <v>0.45599999999999996</v>
      </c>
      <c r="Z95">
        <v>0.68399999999999994</v>
      </c>
      <c r="AA95">
        <v>-3</v>
      </c>
    </row>
    <row r="96" spans="1:27" x14ac:dyDescent="0.25">
      <c r="A96" s="63">
        <v>45919.377766203703</v>
      </c>
      <c r="B96">
        <v>443678564</v>
      </c>
      <c r="C96" t="s">
        <v>36</v>
      </c>
      <c r="D96" t="s">
        <v>38</v>
      </c>
      <c r="E96" t="s">
        <v>120</v>
      </c>
      <c r="F96">
        <v>3651.54</v>
      </c>
      <c r="G96">
        <v>3650.41</v>
      </c>
      <c r="H96">
        <v>3648.3</v>
      </c>
      <c r="I96" t="s">
        <v>667</v>
      </c>
      <c r="J96">
        <v>3648.3</v>
      </c>
      <c r="K96">
        <v>0</v>
      </c>
      <c r="L96">
        <v>0</v>
      </c>
      <c r="M96">
        <v>3.24</v>
      </c>
      <c r="N96" t="s">
        <v>78</v>
      </c>
      <c r="O96" s="64">
        <v>45919</v>
      </c>
      <c r="P96" t="s">
        <v>100</v>
      </c>
      <c r="Q96" t="s">
        <v>52</v>
      </c>
      <c r="R96" t="s">
        <v>118</v>
      </c>
      <c r="S96" s="63">
        <v>45919.377766203703</v>
      </c>
      <c r="T96" s="63">
        <v>45919.586099537039</v>
      </c>
      <c r="U96" t="s">
        <v>117</v>
      </c>
      <c r="V96" t="s">
        <v>112</v>
      </c>
      <c r="W96" t="s">
        <v>118</v>
      </c>
      <c r="X96">
        <v>0.32400000000000007</v>
      </c>
      <c r="Y96">
        <v>0.64800000000000013</v>
      </c>
      <c r="Z96">
        <v>0.97199999999999998</v>
      </c>
      <c r="AA96">
        <v>3.24</v>
      </c>
    </row>
    <row r="97" spans="1:27" x14ac:dyDescent="0.25">
      <c r="A97" s="63">
        <v>45919.391886574071</v>
      </c>
      <c r="B97">
        <v>443685827</v>
      </c>
      <c r="C97" t="s">
        <v>36</v>
      </c>
      <c r="D97" t="s">
        <v>38</v>
      </c>
      <c r="E97" t="s">
        <v>120</v>
      </c>
      <c r="F97">
        <v>3648.44</v>
      </c>
      <c r="G97">
        <v>3647.8</v>
      </c>
      <c r="H97">
        <v>3645.08</v>
      </c>
      <c r="I97" t="s">
        <v>677</v>
      </c>
      <c r="J97">
        <v>3645.07</v>
      </c>
      <c r="K97">
        <v>0</v>
      </c>
      <c r="L97">
        <v>0</v>
      </c>
      <c r="M97">
        <v>3.37</v>
      </c>
      <c r="N97" t="s">
        <v>78</v>
      </c>
      <c r="O97" s="64">
        <v>45919</v>
      </c>
      <c r="P97" t="s">
        <v>100</v>
      </c>
      <c r="Q97" t="s">
        <v>52</v>
      </c>
      <c r="R97" t="s">
        <v>118</v>
      </c>
      <c r="S97" s="63">
        <v>45919.391886574071</v>
      </c>
      <c r="T97" s="63">
        <v>45919.600219907406</v>
      </c>
      <c r="U97" t="s">
        <v>117</v>
      </c>
      <c r="V97" t="s">
        <v>112</v>
      </c>
      <c r="W97" t="s">
        <v>118</v>
      </c>
      <c r="X97">
        <v>0.33700000000000002</v>
      </c>
      <c r="Y97">
        <v>0.67400000000000004</v>
      </c>
      <c r="Z97">
        <v>1.0109999999999999</v>
      </c>
      <c r="AA97">
        <v>3.37</v>
      </c>
    </row>
    <row r="98" spans="1:27" x14ac:dyDescent="0.25">
      <c r="A98" s="63">
        <v>45919.401493055557</v>
      </c>
      <c r="B98">
        <v>443691967</v>
      </c>
      <c r="C98" t="s">
        <v>36</v>
      </c>
      <c r="D98" t="s">
        <v>38</v>
      </c>
      <c r="E98" t="s">
        <v>120</v>
      </c>
      <c r="F98">
        <v>3646.72</v>
      </c>
      <c r="G98">
        <v>3646.65</v>
      </c>
      <c r="H98">
        <v>3643.21</v>
      </c>
      <c r="I98" t="s">
        <v>687</v>
      </c>
      <c r="J98">
        <v>3646.66</v>
      </c>
      <c r="K98">
        <v>0</v>
      </c>
      <c r="L98">
        <v>0</v>
      </c>
      <c r="M98">
        <v>0.06</v>
      </c>
      <c r="N98" t="s">
        <v>78</v>
      </c>
      <c r="O98" s="64">
        <v>45919</v>
      </c>
      <c r="P98" t="s">
        <v>100</v>
      </c>
      <c r="Q98" t="s">
        <v>52</v>
      </c>
      <c r="R98" t="s">
        <v>118</v>
      </c>
      <c r="S98" s="63">
        <v>45919.401493055557</v>
      </c>
      <c r="T98" s="63">
        <v>45919.609826388885</v>
      </c>
      <c r="U98" t="s">
        <v>117</v>
      </c>
      <c r="V98" t="s">
        <v>112</v>
      </c>
      <c r="W98" t="s">
        <v>118</v>
      </c>
      <c r="X98">
        <v>6.0000000000000001E-3</v>
      </c>
      <c r="Y98">
        <v>1.2E-2</v>
      </c>
      <c r="Z98">
        <v>1.7999999999999999E-2</v>
      </c>
      <c r="AA98">
        <v>-3</v>
      </c>
    </row>
    <row r="99" spans="1:27" x14ac:dyDescent="0.25">
      <c r="A99" s="63">
        <v>45919.411435185182</v>
      </c>
      <c r="B99">
        <v>443696788</v>
      </c>
      <c r="C99" t="s">
        <v>36</v>
      </c>
      <c r="D99" t="s">
        <v>38</v>
      </c>
      <c r="E99" t="s">
        <v>120</v>
      </c>
      <c r="F99">
        <v>3646.43</v>
      </c>
      <c r="G99">
        <v>3649.43</v>
      </c>
      <c r="H99">
        <v>3642.93</v>
      </c>
      <c r="I99" t="s">
        <v>686</v>
      </c>
      <c r="J99">
        <v>3649.44</v>
      </c>
      <c r="K99">
        <v>0</v>
      </c>
      <c r="L99">
        <v>0</v>
      </c>
      <c r="M99">
        <v>-3.01</v>
      </c>
      <c r="N99" t="s">
        <v>79</v>
      </c>
      <c r="O99" s="64">
        <v>45919</v>
      </c>
      <c r="P99" t="s">
        <v>100</v>
      </c>
      <c r="Q99" t="s">
        <v>52</v>
      </c>
      <c r="R99" t="s">
        <v>118</v>
      </c>
      <c r="S99" s="63">
        <v>45919.411435185182</v>
      </c>
      <c r="T99" s="63">
        <v>45919.619768518518</v>
      </c>
      <c r="U99" t="s">
        <v>117</v>
      </c>
      <c r="V99" t="s">
        <v>112</v>
      </c>
      <c r="W99" t="s">
        <v>118</v>
      </c>
      <c r="X99">
        <v>-0.30099999999999999</v>
      </c>
      <c r="Y99">
        <v>-0.60199999999999998</v>
      </c>
      <c r="Z99">
        <v>-0.90299999999999991</v>
      </c>
      <c r="AA99">
        <v>-3</v>
      </c>
    </row>
    <row r="100" spans="1:27" x14ac:dyDescent="0.25">
      <c r="A100" s="63">
        <v>45919.434814814813</v>
      </c>
      <c r="B100">
        <v>443711420</v>
      </c>
      <c r="C100" t="s">
        <v>36</v>
      </c>
      <c r="D100" t="s">
        <v>37</v>
      </c>
      <c r="E100" t="s">
        <v>120</v>
      </c>
      <c r="F100">
        <v>3652.92</v>
      </c>
      <c r="G100">
        <v>3653.94</v>
      </c>
      <c r="H100">
        <v>3656.41</v>
      </c>
      <c r="I100" t="s">
        <v>698</v>
      </c>
      <c r="J100">
        <v>3656.53</v>
      </c>
      <c r="K100">
        <v>0</v>
      </c>
      <c r="L100">
        <v>0</v>
      </c>
      <c r="M100">
        <v>3.61</v>
      </c>
      <c r="N100" t="s">
        <v>78</v>
      </c>
      <c r="O100" s="64">
        <v>45919</v>
      </c>
      <c r="P100" t="s">
        <v>96</v>
      </c>
      <c r="Q100" t="s">
        <v>52</v>
      </c>
      <c r="R100" t="s">
        <v>118</v>
      </c>
      <c r="S100" s="63">
        <v>45919.434814814813</v>
      </c>
      <c r="T100" s="63">
        <v>45919.643148148149</v>
      </c>
      <c r="U100" t="s">
        <v>117</v>
      </c>
      <c r="V100" t="s">
        <v>113</v>
      </c>
      <c r="W100" t="s">
        <v>118</v>
      </c>
      <c r="X100">
        <v>0.36099999999999999</v>
      </c>
      <c r="Y100">
        <v>0.72199999999999998</v>
      </c>
      <c r="Z100">
        <v>1.083</v>
      </c>
      <c r="AA100">
        <v>3.61</v>
      </c>
    </row>
    <row r="101" spans="1:27" x14ac:dyDescent="0.25">
      <c r="A101" s="63">
        <v>45919.45380787037</v>
      </c>
      <c r="B101">
        <v>443722145</v>
      </c>
      <c r="C101" t="s">
        <v>36</v>
      </c>
      <c r="D101" t="s">
        <v>37</v>
      </c>
      <c r="E101" t="s">
        <v>120</v>
      </c>
      <c r="F101">
        <v>3655.69</v>
      </c>
      <c r="G101">
        <v>3652.66</v>
      </c>
      <c r="H101">
        <v>3659.16</v>
      </c>
      <c r="I101" t="s">
        <v>706</v>
      </c>
      <c r="J101">
        <v>3652.65</v>
      </c>
      <c r="K101">
        <v>0</v>
      </c>
      <c r="L101">
        <v>0</v>
      </c>
      <c r="M101">
        <v>-3.04</v>
      </c>
      <c r="N101" t="s">
        <v>79</v>
      </c>
      <c r="O101" s="64">
        <v>45919</v>
      </c>
      <c r="P101" t="s">
        <v>96</v>
      </c>
      <c r="Q101" t="s">
        <v>52</v>
      </c>
      <c r="R101" t="s">
        <v>118</v>
      </c>
      <c r="S101" s="63">
        <v>45919.45380787037</v>
      </c>
      <c r="T101" s="63">
        <v>45919.662141203706</v>
      </c>
      <c r="U101" t="s">
        <v>117</v>
      </c>
      <c r="V101" t="s">
        <v>113</v>
      </c>
      <c r="W101" t="s">
        <v>118</v>
      </c>
      <c r="X101">
        <v>-0.30400000000000005</v>
      </c>
      <c r="Y101">
        <v>-0.6080000000000001</v>
      </c>
      <c r="Z101">
        <v>-0.91199999999999992</v>
      </c>
      <c r="AA101">
        <v>-3</v>
      </c>
    </row>
    <row r="102" spans="1:27" x14ac:dyDescent="0.25">
      <c r="A102" s="63">
        <v>45919.797303240739</v>
      </c>
      <c r="B102">
        <v>443939333</v>
      </c>
      <c r="C102" t="s">
        <v>36</v>
      </c>
      <c r="D102" t="s">
        <v>37</v>
      </c>
      <c r="E102" t="s">
        <v>120</v>
      </c>
      <c r="F102">
        <v>3672.73</v>
      </c>
      <c r="G102">
        <v>3669.67</v>
      </c>
      <c r="H102">
        <v>3676.17</v>
      </c>
      <c r="I102" t="s">
        <v>1677</v>
      </c>
      <c r="J102">
        <v>3669.53</v>
      </c>
      <c r="K102">
        <v>0</v>
      </c>
      <c r="L102">
        <v>0</v>
      </c>
      <c r="M102">
        <v>-3.2</v>
      </c>
      <c r="N102" t="s">
        <v>79</v>
      </c>
      <c r="O102" s="64">
        <v>45919</v>
      </c>
      <c r="P102" t="s">
        <v>102</v>
      </c>
      <c r="Q102" t="s">
        <v>52</v>
      </c>
      <c r="R102" t="s">
        <v>118</v>
      </c>
      <c r="S102" s="63">
        <v>45919.797303240739</v>
      </c>
      <c r="T102" s="63">
        <v>45920.005636574075</v>
      </c>
      <c r="U102" t="s">
        <v>1824</v>
      </c>
      <c r="V102" t="s">
        <v>86</v>
      </c>
      <c r="W102" t="s">
        <v>1978</v>
      </c>
      <c r="X102">
        <v>-0.32000000000000006</v>
      </c>
      <c r="Y102">
        <v>-0.64000000000000012</v>
      </c>
      <c r="Z102">
        <v>-0.96</v>
      </c>
      <c r="AA102">
        <v>-3</v>
      </c>
    </row>
    <row r="103" spans="1:27" x14ac:dyDescent="0.25">
      <c r="A103" s="63">
        <v>45919.804942129631</v>
      </c>
      <c r="B103">
        <v>443942405</v>
      </c>
      <c r="C103" t="s">
        <v>36</v>
      </c>
      <c r="D103" t="s">
        <v>38</v>
      </c>
      <c r="E103" t="s">
        <v>120</v>
      </c>
      <c r="F103">
        <v>3669.66</v>
      </c>
      <c r="G103">
        <v>3668.12</v>
      </c>
      <c r="H103">
        <v>3666.27</v>
      </c>
      <c r="I103" t="s">
        <v>1829</v>
      </c>
      <c r="J103">
        <v>3668.12</v>
      </c>
      <c r="K103">
        <v>0</v>
      </c>
      <c r="L103">
        <v>0</v>
      </c>
      <c r="M103">
        <v>1.54</v>
      </c>
      <c r="N103" t="s">
        <v>78</v>
      </c>
      <c r="O103" s="64">
        <v>45919</v>
      </c>
      <c r="P103" t="s">
        <v>102</v>
      </c>
      <c r="Q103" t="s">
        <v>52</v>
      </c>
      <c r="R103" t="s">
        <v>118</v>
      </c>
      <c r="S103" s="63">
        <v>45919.804942129631</v>
      </c>
      <c r="T103" s="63">
        <v>45920.013275462959</v>
      </c>
      <c r="U103" t="s">
        <v>1824</v>
      </c>
      <c r="V103" t="s">
        <v>86</v>
      </c>
      <c r="W103" t="s">
        <v>1978</v>
      </c>
      <c r="X103">
        <v>0.15400000000000003</v>
      </c>
      <c r="Y103">
        <v>0.30800000000000005</v>
      </c>
      <c r="Z103">
        <v>0.46199999999999997</v>
      </c>
      <c r="AA103">
        <v>-3</v>
      </c>
    </row>
    <row r="104" spans="1:27" x14ac:dyDescent="0.25">
      <c r="A104" s="63">
        <v>45919.810949074075</v>
      </c>
      <c r="B104">
        <v>443945567</v>
      </c>
      <c r="C104" t="s">
        <v>36</v>
      </c>
      <c r="D104" t="s">
        <v>38</v>
      </c>
      <c r="E104" t="s">
        <v>120</v>
      </c>
      <c r="F104">
        <v>3668.02</v>
      </c>
      <c r="G104">
        <v>3670.99</v>
      </c>
      <c r="H104">
        <v>3664.49</v>
      </c>
      <c r="I104" t="s">
        <v>1836</v>
      </c>
      <c r="J104">
        <v>3670.99</v>
      </c>
      <c r="K104">
        <v>0</v>
      </c>
      <c r="L104">
        <v>0</v>
      </c>
      <c r="M104">
        <v>-2.97</v>
      </c>
      <c r="N104" t="s">
        <v>79</v>
      </c>
      <c r="O104" s="64">
        <v>45919</v>
      </c>
      <c r="P104" t="s">
        <v>102</v>
      </c>
      <c r="Q104" t="s">
        <v>52</v>
      </c>
      <c r="R104" t="s">
        <v>118</v>
      </c>
      <c r="S104" s="63">
        <v>45919.810949074075</v>
      </c>
      <c r="T104" s="63">
        <v>45920.019282407404</v>
      </c>
      <c r="U104" t="s">
        <v>1824</v>
      </c>
      <c r="V104" t="s">
        <v>86</v>
      </c>
      <c r="W104" t="s">
        <v>1978</v>
      </c>
      <c r="X104">
        <v>-0.29700000000000004</v>
      </c>
      <c r="Y104">
        <v>-0.59400000000000008</v>
      </c>
      <c r="Z104">
        <v>-0.89100000000000001</v>
      </c>
      <c r="AA104">
        <v>-3</v>
      </c>
    </row>
    <row r="105" spans="1:27" x14ac:dyDescent="0.25">
      <c r="A105" s="63">
        <v>45919.842430555553</v>
      </c>
      <c r="B105">
        <v>443955027</v>
      </c>
      <c r="C105" t="s">
        <v>36</v>
      </c>
      <c r="D105" t="s">
        <v>37</v>
      </c>
      <c r="E105" t="s">
        <v>120</v>
      </c>
      <c r="F105">
        <v>3670.86</v>
      </c>
      <c r="G105">
        <v>3671.55</v>
      </c>
      <c r="H105">
        <v>3674.36</v>
      </c>
      <c r="I105" t="s">
        <v>1851</v>
      </c>
      <c r="J105">
        <v>3671.53</v>
      </c>
      <c r="K105">
        <v>0</v>
      </c>
      <c r="L105">
        <v>0</v>
      </c>
      <c r="M105">
        <v>0.67</v>
      </c>
      <c r="N105" t="s">
        <v>78</v>
      </c>
      <c r="O105" s="64">
        <v>45919</v>
      </c>
      <c r="P105" t="s">
        <v>82</v>
      </c>
      <c r="Q105" t="s">
        <v>52</v>
      </c>
      <c r="R105" t="s">
        <v>118</v>
      </c>
      <c r="S105" s="63">
        <v>45919.842430555553</v>
      </c>
      <c r="T105" s="63">
        <v>45920.050763888888</v>
      </c>
      <c r="U105" t="s">
        <v>1824</v>
      </c>
      <c r="V105" t="s">
        <v>71</v>
      </c>
      <c r="W105" t="s">
        <v>1978</v>
      </c>
      <c r="X105">
        <v>6.7000000000000004E-2</v>
      </c>
      <c r="Y105">
        <v>0.13400000000000001</v>
      </c>
      <c r="Z105">
        <v>0.20100000000000001</v>
      </c>
      <c r="AA105">
        <v>-3</v>
      </c>
    </row>
    <row r="106" spans="1:27" x14ac:dyDescent="0.25">
      <c r="A106" s="63">
        <v>45919.857361111113</v>
      </c>
      <c r="B106">
        <v>443959923</v>
      </c>
      <c r="C106" t="s">
        <v>36</v>
      </c>
      <c r="D106" t="s">
        <v>37</v>
      </c>
      <c r="E106" t="s">
        <v>120</v>
      </c>
      <c r="F106">
        <v>3671.93</v>
      </c>
      <c r="G106">
        <v>3672.81</v>
      </c>
      <c r="H106">
        <v>3675.41</v>
      </c>
      <c r="I106" t="s">
        <v>1856</v>
      </c>
      <c r="J106">
        <v>3675.44</v>
      </c>
      <c r="K106">
        <v>0</v>
      </c>
      <c r="L106">
        <v>0</v>
      </c>
      <c r="M106">
        <v>3.51</v>
      </c>
      <c r="N106" t="s">
        <v>78</v>
      </c>
      <c r="O106" s="64">
        <v>45919</v>
      </c>
      <c r="P106" t="s">
        <v>82</v>
      </c>
      <c r="Q106" t="s">
        <v>52</v>
      </c>
      <c r="R106" t="s">
        <v>118</v>
      </c>
      <c r="S106" s="63">
        <v>45919.857361111113</v>
      </c>
      <c r="T106" s="63">
        <v>45920.065694444442</v>
      </c>
      <c r="U106" t="s">
        <v>1824</v>
      </c>
      <c r="V106" t="s">
        <v>71</v>
      </c>
      <c r="W106" t="s">
        <v>1978</v>
      </c>
      <c r="X106">
        <v>0.35099999999999998</v>
      </c>
      <c r="Y106">
        <v>0.70199999999999996</v>
      </c>
      <c r="Z106">
        <v>1.0529999999999999</v>
      </c>
      <c r="AA106">
        <v>3.51</v>
      </c>
    </row>
    <row r="107" spans="1:27" x14ac:dyDescent="0.25">
      <c r="A107" s="63">
        <v>45919.873217592591</v>
      </c>
      <c r="B107">
        <v>443968145</v>
      </c>
      <c r="C107" t="s">
        <v>36</v>
      </c>
      <c r="D107" t="s">
        <v>37</v>
      </c>
      <c r="E107" t="s">
        <v>120</v>
      </c>
      <c r="F107">
        <v>3678.67</v>
      </c>
      <c r="G107">
        <v>3681.06</v>
      </c>
      <c r="H107">
        <v>3682.17</v>
      </c>
      <c r="I107" t="s">
        <v>1864</v>
      </c>
      <c r="J107">
        <v>3682.17</v>
      </c>
      <c r="K107">
        <v>0</v>
      </c>
      <c r="L107">
        <v>0</v>
      </c>
      <c r="M107">
        <v>3.5</v>
      </c>
      <c r="N107" t="s">
        <v>78</v>
      </c>
      <c r="O107" s="64">
        <v>45919</v>
      </c>
      <c r="P107" t="s">
        <v>82</v>
      </c>
      <c r="Q107" t="s">
        <v>52</v>
      </c>
      <c r="R107" t="s">
        <v>118</v>
      </c>
      <c r="S107" s="63">
        <v>45919.873217592591</v>
      </c>
      <c r="T107" s="63">
        <v>45920.081550925926</v>
      </c>
      <c r="U107" t="s">
        <v>1824</v>
      </c>
      <c r="V107" t="s">
        <v>71</v>
      </c>
      <c r="W107" t="s">
        <v>1978</v>
      </c>
      <c r="X107">
        <v>0.35000000000000003</v>
      </c>
      <c r="Y107">
        <v>0.70000000000000007</v>
      </c>
      <c r="Z107">
        <v>1.05</v>
      </c>
      <c r="AA107">
        <v>3.5</v>
      </c>
    </row>
    <row r="108" spans="1:27" x14ac:dyDescent="0.25">
      <c r="A108" s="63">
        <v>45919.892800925925</v>
      </c>
      <c r="B108">
        <v>443974884</v>
      </c>
      <c r="C108" t="s">
        <v>36</v>
      </c>
      <c r="D108" t="s">
        <v>37</v>
      </c>
      <c r="E108" t="s">
        <v>120</v>
      </c>
      <c r="F108">
        <v>3682.09</v>
      </c>
      <c r="G108">
        <v>3683.06</v>
      </c>
      <c r="H108">
        <v>3685.7</v>
      </c>
      <c r="I108" t="s">
        <v>1873</v>
      </c>
      <c r="J108">
        <v>3683.04</v>
      </c>
      <c r="K108">
        <v>0</v>
      </c>
      <c r="L108">
        <v>0</v>
      </c>
      <c r="M108">
        <v>0.95</v>
      </c>
      <c r="N108" t="s">
        <v>78</v>
      </c>
      <c r="O108" s="64">
        <v>45919</v>
      </c>
      <c r="P108" t="s">
        <v>83</v>
      </c>
      <c r="Q108" t="s">
        <v>52</v>
      </c>
      <c r="R108" t="s">
        <v>118</v>
      </c>
      <c r="S108" s="63">
        <v>45919.892800925925</v>
      </c>
      <c r="T108" s="63">
        <v>45920.101134259261</v>
      </c>
      <c r="U108" t="s">
        <v>1824</v>
      </c>
      <c r="V108" t="s">
        <v>69</v>
      </c>
      <c r="W108" t="s">
        <v>1978</v>
      </c>
      <c r="X108">
        <v>9.5000000000000001E-2</v>
      </c>
      <c r="Y108">
        <v>0.19</v>
      </c>
      <c r="Z108">
        <v>0.28499999999999998</v>
      </c>
      <c r="AA108">
        <v>-3</v>
      </c>
    </row>
    <row r="109" spans="1:27" x14ac:dyDescent="0.25">
      <c r="A109" s="63">
        <v>45919.917314814818</v>
      </c>
      <c r="B109">
        <v>443980599</v>
      </c>
      <c r="C109" t="s">
        <v>36</v>
      </c>
      <c r="D109" t="s">
        <v>37</v>
      </c>
      <c r="E109" t="s">
        <v>120</v>
      </c>
      <c r="F109">
        <v>3683.33</v>
      </c>
      <c r="G109">
        <v>3684.39</v>
      </c>
      <c r="H109">
        <v>3686.83</v>
      </c>
      <c r="I109" t="s">
        <v>1875</v>
      </c>
      <c r="J109">
        <v>3684.3</v>
      </c>
      <c r="K109">
        <v>0</v>
      </c>
      <c r="L109">
        <v>0</v>
      </c>
      <c r="M109">
        <v>0.97</v>
      </c>
      <c r="N109" t="s">
        <v>78</v>
      </c>
      <c r="O109" s="64">
        <v>45919</v>
      </c>
      <c r="P109" t="s">
        <v>84</v>
      </c>
      <c r="Q109" t="s">
        <v>52</v>
      </c>
      <c r="R109" t="s">
        <v>118</v>
      </c>
      <c r="S109" s="63">
        <v>45919.917314814818</v>
      </c>
      <c r="T109" s="63">
        <v>45920.125648148147</v>
      </c>
      <c r="U109" t="s">
        <v>1824</v>
      </c>
      <c r="V109" t="s">
        <v>70</v>
      </c>
      <c r="W109" t="s">
        <v>1978</v>
      </c>
      <c r="X109">
        <v>9.7000000000000003E-2</v>
      </c>
      <c r="Y109">
        <v>0.19400000000000001</v>
      </c>
      <c r="Z109">
        <v>0.29099999999999998</v>
      </c>
      <c r="AA109">
        <v>-3</v>
      </c>
    </row>
    <row r="110" spans="1:27" x14ac:dyDescent="0.25">
      <c r="A110" s="63">
        <v>45919.962685185186</v>
      </c>
      <c r="B110">
        <v>443990518</v>
      </c>
      <c r="C110" t="s">
        <v>36</v>
      </c>
      <c r="D110" t="s">
        <v>38</v>
      </c>
      <c r="E110" t="s">
        <v>120</v>
      </c>
      <c r="F110">
        <v>3682.97</v>
      </c>
      <c r="G110">
        <v>3681.74</v>
      </c>
      <c r="H110">
        <v>3679.46</v>
      </c>
      <c r="I110" t="s">
        <v>1885</v>
      </c>
      <c r="J110">
        <v>3681.82</v>
      </c>
      <c r="K110">
        <v>0</v>
      </c>
      <c r="L110">
        <v>0</v>
      </c>
      <c r="M110">
        <v>1.1499999999999999</v>
      </c>
      <c r="N110" t="s">
        <v>78</v>
      </c>
      <c r="O110" s="64">
        <v>45919</v>
      </c>
      <c r="P110" t="s">
        <v>85</v>
      </c>
      <c r="Q110" t="s">
        <v>52</v>
      </c>
      <c r="R110" t="s">
        <v>118</v>
      </c>
      <c r="S110" s="63">
        <v>45919.962685185186</v>
      </c>
      <c r="T110" s="63">
        <v>45920.171018518522</v>
      </c>
      <c r="U110" t="s">
        <v>1824</v>
      </c>
      <c r="V110" t="s">
        <v>99</v>
      </c>
      <c r="W110" t="s">
        <v>1978</v>
      </c>
      <c r="X110">
        <v>0.11499999999999999</v>
      </c>
      <c r="Y110">
        <v>0.22999999999999998</v>
      </c>
      <c r="Z110">
        <v>0.34499999999999997</v>
      </c>
      <c r="AA110">
        <v>-3</v>
      </c>
    </row>
    <row r="111" spans="1:27" x14ac:dyDescent="0.25">
      <c r="A111" s="63">
        <v>45919.972060185188</v>
      </c>
      <c r="B111">
        <v>443993165</v>
      </c>
      <c r="C111" t="s">
        <v>36</v>
      </c>
      <c r="D111" t="s">
        <v>38</v>
      </c>
      <c r="E111" t="s">
        <v>120</v>
      </c>
      <c r="F111">
        <v>3681.52</v>
      </c>
      <c r="G111">
        <v>3684.5</v>
      </c>
      <c r="H111">
        <v>3678</v>
      </c>
      <c r="I111" t="s">
        <v>1890</v>
      </c>
      <c r="J111">
        <v>3684.52</v>
      </c>
      <c r="K111">
        <v>0</v>
      </c>
      <c r="L111">
        <v>0</v>
      </c>
      <c r="M111">
        <v>-3</v>
      </c>
      <c r="N111" t="s">
        <v>79</v>
      </c>
      <c r="O111" s="64">
        <v>45919</v>
      </c>
      <c r="P111" t="s">
        <v>85</v>
      </c>
      <c r="Q111" t="s">
        <v>52</v>
      </c>
      <c r="R111" t="s">
        <v>118</v>
      </c>
      <c r="S111" s="63">
        <v>45919.972060185188</v>
      </c>
      <c r="T111" s="63">
        <v>45920.180393518516</v>
      </c>
      <c r="U111" t="s">
        <v>1824</v>
      </c>
      <c r="V111" t="s">
        <v>99</v>
      </c>
      <c r="W111" t="s">
        <v>1978</v>
      </c>
      <c r="X111">
        <v>-0.30000000000000004</v>
      </c>
      <c r="Y111">
        <v>-0.60000000000000009</v>
      </c>
      <c r="Z111">
        <v>-0.89999999999999991</v>
      </c>
      <c r="AA111">
        <v>-3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242"/>
  <sheetViews>
    <sheetView showGridLines="0" workbookViewId="0">
      <selection activeCell="J13" sqref="J13"/>
    </sheetView>
  </sheetViews>
  <sheetFormatPr defaultRowHeight="15" customHeight="1" x14ac:dyDescent="0.25"/>
  <cols>
    <col min="2" max="2" width="21.7109375" bestFit="1" customWidth="1"/>
    <col min="3" max="3" width="16.2851562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0" width="2" bestFit="1" customWidth="1"/>
    <col min="11" max="11" width="21.7109375" bestFit="1" customWidth="1"/>
    <col min="12" max="12" width="20.140625" bestFit="1" customWidth="1"/>
    <col min="13" max="13" width="9.28515625" customWidth="1"/>
    <col min="14" max="14" width="11.28515625" bestFit="1" customWidth="1"/>
    <col min="15" max="15" width="16.7109375" customWidth="1"/>
    <col min="16" max="16" width="9.7109375" customWidth="1"/>
    <col min="17" max="18" width="18.28515625" style="30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  <c r="I4" s="62"/>
    </row>
    <row r="5" spans="2:13" x14ac:dyDescent="0.25">
      <c r="B5" s="31" t="s">
        <v>63</v>
      </c>
      <c r="C5" s="32">
        <f>MEDIAN(C22:C61)</f>
        <v>1.75</v>
      </c>
    </row>
    <row r="6" spans="2:13" x14ac:dyDescent="0.25">
      <c r="B6" s="31" t="s">
        <v>65</v>
      </c>
      <c r="C6" s="32">
        <f>AVERAGE(C22:C61)</f>
        <v>2.9266666666666663</v>
      </c>
      <c r="D6" s="30"/>
    </row>
    <row r="7" spans="2:13" x14ac:dyDescent="0.25">
      <c r="B7" s="31" t="s">
        <v>66</v>
      </c>
      <c r="C7" s="32">
        <f>MIN(C22:C61)</f>
        <v>-3.39</v>
      </c>
      <c r="D7" s="30"/>
    </row>
    <row r="8" spans="2:13" x14ac:dyDescent="0.25">
      <c r="B8" s="31" t="s">
        <v>67</v>
      </c>
      <c r="C8" s="32">
        <f>MAX(C22:C61)</f>
        <v>13.169999999999998</v>
      </c>
      <c r="D8" s="30"/>
    </row>
    <row r="9" spans="2:13" x14ac:dyDescent="0.25">
      <c r="B9" s="31" t="s">
        <v>64</v>
      </c>
      <c r="C9" s="33">
        <f>COUNTIF(E:E,"W")/(COUNTIF(E:E,"W")+COUNTIF(E:E,"L"))</f>
        <v>0.75</v>
      </c>
      <c r="D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1" t="s">
        <v>53</v>
      </c>
      <c r="C13" t="s">
        <v>1980</v>
      </c>
      <c r="G13">
        <v>62.360000000000042</v>
      </c>
    </row>
    <row r="14" spans="2:13" x14ac:dyDescent="0.25">
      <c r="B14" s="1" t="s">
        <v>79</v>
      </c>
      <c r="C14">
        <v>6</v>
      </c>
    </row>
    <row r="15" spans="2:13" x14ac:dyDescent="0.25">
      <c r="B15" s="1" t="s">
        <v>78</v>
      </c>
      <c r="C15">
        <v>8</v>
      </c>
      <c r="E15" s="30"/>
    </row>
    <row r="16" spans="2:13" x14ac:dyDescent="0.25">
      <c r="B16" s="1" t="s">
        <v>54</v>
      </c>
      <c r="C16">
        <v>8</v>
      </c>
      <c r="D16" s="30"/>
      <c r="E16" s="30"/>
    </row>
    <row r="17" spans="2:29" x14ac:dyDescent="0.25">
      <c r="E17" s="27" t="s">
        <v>59</v>
      </c>
      <c r="T17" s="65" t="s">
        <v>52</v>
      </c>
    </row>
    <row r="18" spans="2:29" x14ac:dyDescent="0.25">
      <c r="B18" s="21" t="s">
        <v>29</v>
      </c>
      <c r="C18" t="s">
        <v>2554</v>
      </c>
      <c r="K18" s="21" t="s">
        <v>29</v>
      </c>
      <c r="L18" t="s">
        <v>76</v>
      </c>
      <c r="T18" s="21" t="s">
        <v>1979</v>
      </c>
      <c r="U18" s="21" t="s">
        <v>105</v>
      </c>
    </row>
    <row r="19" spans="2:29" x14ac:dyDescent="0.25">
      <c r="B19" s="21" t="s">
        <v>34</v>
      </c>
      <c r="C19" t="s">
        <v>89</v>
      </c>
      <c r="K19" s="21" t="s">
        <v>34</v>
      </c>
      <c r="L19" t="s">
        <v>89</v>
      </c>
      <c r="T19" s="21" t="s">
        <v>53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66" t="s">
        <v>54</v>
      </c>
    </row>
    <row r="20" spans="2:29" x14ac:dyDescent="0.25">
      <c r="T20" s="1" t="s">
        <v>79</v>
      </c>
      <c r="U20">
        <v>28</v>
      </c>
      <c r="V20">
        <v>9</v>
      </c>
      <c r="W20">
        <v>3</v>
      </c>
      <c r="AB20" s="66">
        <v>40</v>
      </c>
    </row>
    <row r="21" spans="2:29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  <c r="Q21" s="30" t="s">
        <v>52</v>
      </c>
      <c r="R21" s="30" t="s">
        <v>77</v>
      </c>
      <c r="S21" s="30"/>
      <c r="T21" s="1" t="s">
        <v>78</v>
      </c>
      <c r="U21">
        <v>28</v>
      </c>
      <c r="V21">
        <v>19</v>
      </c>
      <c r="W21">
        <v>8</v>
      </c>
      <c r="X21">
        <v>5</v>
      </c>
      <c r="Y21">
        <v>4</v>
      </c>
      <c r="Z21">
        <v>3</v>
      </c>
      <c r="AA21">
        <v>1</v>
      </c>
      <c r="AB21" s="66">
        <v>68</v>
      </c>
    </row>
    <row r="22" spans="2:29" x14ac:dyDescent="0.25">
      <c r="B22" s="22">
        <v>45922.664560185185</v>
      </c>
      <c r="C22" s="67">
        <v>6.06</v>
      </c>
      <c r="D22" s="25">
        <f>$M$1+C22</f>
        <v>38.31</v>
      </c>
      <c r="E22" s="24" t="str">
        <f>IF(OR(C22="",B22="Grand Total"),"",IF(C22&lt;0,"L","W"))</f>
        <v>W</v>
      </c>
      <c r="F22">
        <v>1</v>
      </c>
      <c r="H22" s="30" t="str">
        <f>IF(D22&gt;M22,"&gt;","&lt;")</f>
        <v>&gt;</v>
      </c>
      <c r="K22" s="22">
        <v>45922.749965277777</v>
      </c>
      <c r="L22" s="67">
        <v>1.2</v>
      </c>
      <c r="M22" s="25">
        <f>$M$1+L22</f>
        <v>33.450000000000003</v>
      </c>
      <c r="N22" s="24" t="str">
        <f>IF(OR(L22="",K22="Grand Total"),"",IF(L22&lt;0,"L","W"))</f>
        <v>W</v>
      </c>
      <c r="O22">
        <v>1</v>
      </c>
      <c r="Q22" s="30">
        <f>D22</f>
        <v>38.31</v>
      </c>
      <c r="R22" s="30">
        <f>M22</f>
        <v>33.450000000000003</v>
      </c>
      <c r="S22" s="30" t="str">
        <f>IF(D22&gt;M22,"&gt;","&lt;")</f>
        <v>&gt;</v>
      </c>
      <c r="T22" s="1" t="s">
        <v>54</v>
      </c>
      <c r="U22">
        <v>56</v>
      </c>
      <c r="V22">
        <v>28</v>
      </c>
      <c r="W22">
        <v>11</v>
      </c>
      <c r="X22">
        <v>5</v>
      </c>
      <c r="Y22">
        <v>4</v>
      </c>
      <c r="Z22">
        <v>3</v>
      </c>
      <c r="AA22">
        <v>1</v>
      </c>
      <c r="AB22" s="66">
        <v>108</v>
      </c>
    </row>
    <row r="23" spans="2:29" x14ac:dyDescent="0.25">
      <c r="B23" s="22">
        <v>45922.680532407408</v>
      </c>
      <c r="C23" s="67">
        <v>3.51</v>
      </c>
      <c r="D23" s="25">
        <f t="shared" ref="D23:D86" si="0">IF(OR(B23="Grand Total",B23=""),"",D22+C23)</f>
        <v>41.82</v>
      </c>
      <c r="E23" s="24" t="str">
        <f t="shared" ref="E23:E86" si="1">IF(OR(C23="",B23="Grand Total"),"",IF(C23&lt;0,"L","W"))</f>
        <v>W</v>
      </c>
      <c r="F23">
        <f>IF(E23="","",IF(E23=E22,F22+1,1))</f>
        <v>2</v>
      </c>
      <c r="H23" s="30" t="str">
        <f t="shared" ref="H23:H86" si="2">IF(D23&gt;M23,"&gt;","&lt;")</f>
        <v>&gt;</v>
      </c>
      <c r="K23" s="22">
        <v>45922.776365740741</v>
      </c>
      <c r="L23" s="67">
        <v>1.47</v>
      </c>
      <c r="M23" s="25">
        <f t="shared" ref="M23:M86" si="3">IF(OR(K23="Grand Total",K23=""),"",M22+L23)</f>
        <v>34.92</v>
      </c>
      <c r="N23" s="24" t="str">
        <f t="shared" ref="N23:N86" si="4">IF(OR(L23="",K23="Grand Total"),"",IF(L23&lt;0,"L","W"))</f>
        <v>W</v>
      </c>
      <c r="O23">
        <f>IF(N23="","",IF(N23=N22,O22+1,1))</f>
        <v>2</v>
      </c>
      <c r="Q23" s="30">
        <f t="shared" ref="Q23:Q86" si="5">D23</f>
        <v>41.82</v>
      </c>
      <c r="R23" s="30">
        <f t="shared" ref="R23:R86" si="6">M23</f>
        <v>34.92</v>
      </c>
      <c r="S23" s="30" t="str">
        <f t="shared" ref="S23:S86" si="7">IF(D23&gt;M23,"&gt;","&lt;")</f>
        <v>&gt;</v>
      </c>
    </row>
    <row r="24" spans="2:29" x14ac:dyDescent="0.25">
      <c r="B24" s="22">
        <v>45922.71130787037</v>
      </c>
      <c r="C24" s="67">
        <v>6.39</v>
      </c>
      <c r="D24" s="25">
        <f t="shared" si="0"/>
        <v>48.21</v>
      </c>
      <c r="E24" s="24" t="str">
        <f t="shared" si="1"/>
        <v>W</v>
      </c>
      <c r="F24">
        <f t="shared" ref="F24:F87" si="8">IF(E24="","",IF(E24=E23,F23+1,1))</f>
        <v>3</v>
      </c>
      <c r="H24" s="30" t="str">
        <f t="shared" si="2"/>
        <v>&gt;</v>
      </c>
      <c r="K24" s="22">
        <v>45922.791631944441</v>
      </c>
      <c r="L24" s="67">
        <v>-3</v>
      </c>
      <c r="M24" s="25">
        <f t="shared" si="3"/>
        <v>31.92</v>
      </c>
      <c r="N24" s="24" t="str">
        <f t="shared" si="4"/>
        <v>L</v>
      </c>
      <c r="O24">
        <f t="shared" ref="O24:O87" si="9">IF(N24="","",IF(N24=N23,O23+1,1))</f>
        <v>1</v>
      </c>
      <c r="Q24" s="30">
        <f t="shared" si="5"/>
        <v>48.21</v>
      </c>
      <c r="R24" s="30">
        <f t="shared" si="6"/>
        <v>31.92</v>
      </c>
      <c r="S24" s="30" t="str">
        <f t="shared" si="7"/>
        <v>&gt;</v>
      </c>
    </row>
    <row r="25" spans="2:29" x14ac:dyDescent="0.25">
      <c r="B25" s="22">
        <v>45922.729942129627</v>
      </c>
      <c r="C25" s="67">
        <v>-3.39</v>
      </c>
      <c r="D25" s="25">
        <f t="shared" si="0"/>
        <v>44.82</v>
      </c>
      <c r="E25" s="24" t="str">
        <f t="shared" si="1"/>
        <v>L</v>
      </c>
      <c r="F25">
        <f t="shared" si="8"/>
        <v>1</v>
      </c>
      <c r="H25" s="30" t="str">
        <f t="shared" si="2"/>
        <v>&lt;</v>
      </c>
      <c r="K25" s="1" t="s">
        <v>54</v>
      </c>
      <c r="L25" s="67">
        <v>-0.33000000000000007</v>
      </c>
      <c r="M25" s="25" t="str">
        <f t="shared" si="3"/>
        <v/>
      </c>
      <c r="N25" s="24" t="str">
        <f t="shared" si="4"/>
        <v/>
      </c>
      <c r="O25" t="str">
        <f t="shared" si="9"/>
        <v/>
      </c>
      <c r="Q25" s="30">
        <f t="shared" si="5"/>
        <v>44.82</v>
      </c>
      <c r="R25" s="30" t="str">
        <f t="shared" si="6"/>
        <v/>
      </c>
      <c r="S25" s="30" t="str">
        <f t="shared" si="7"/>
        <v>&lt;</v>
      </c>
    </row>
    <row r="26" spans="2:29" x14ac:dyDescent="0.25">
      <c r="B26" s="22">
        <v>45922.740023148152</v>
      </c>
      <c r="C26" s="67">
        <v>0.79</v>
      </c>
      <c r="D26" s="25">
        <f t="shared" si="0"/>
        <v>45.61</v>
      </c>
      <c r="E26" s="24" t="str">
        <f t="shared" si="1"/>
        <v>W</v>
      </c>
      <c r="F26">
        <f t="shared" si="8"/>
        <v>1</v>
      </c>
      <c r="H26" s="30" t="str">
        <f t="shared" si="2"/>
        <v>&lt;</v>
      </c>
      <c r="M26" s="25" t="str">
        <f t="shared" si="3"/>
        <v/>
      </c>
      <c r="N26" s="24" t="str">
        <f t="shared" si="4"/>
        <v/>
      </c>
      <c r="O26" t="str">
        <f t="shared" si="9"/>
        <v/>
      </c>
      <c r="Q26" s="30">
        <f t="shared" si="5"/>
        <v>45.61</v>
      </c>
      <c r="R26" s="30" t="str">
        <f t="shared" si="6"/>
        <v/>
      </c>
      <c r="S26" s="30" t="str">
        <f t="shared" si="7"/>
        <v>&lt;</v>
      </c>
    </row>
    <row r="27" spans="2:29" x14ac:dyDescent="0.25">
      <c r="B27" s="22">
        <v>45922.751006944447</v>
      </c>
      <c r="C27" s="67">
        <v>1.75</v>
      </c>
      <c r="D27" s="25">
        <f t="shared" si="0"/>
        <v>47.36</v>
      </c>
      <c r="E27" s="24" t="str">
        <f t="shared" si="1"/>
        <v>W</v>
      </c>
      <c r="F27">
        <f t="shared" si="8"/>
        <v>2</v>
      </c>
      <c r="H27" s="30" t="str">
        <f t="shared" si="2"/>
        <v>&lt;</v>
      </c>
      <c r="M27" s="25" t="str">
        <f t="shared" si="3"/>
        <v/>
      </c>
      <c r="N27" s="24" t="str">
        <f t="shared" si="4"/>
        <v/>
      </c>
      <c r="O27" t="str">
        <f t="shared" si="9"/>
        <v/>
      </c>
      <c r="Q27" s="30">
        <f t="shared" si="5"/>
        <v>47.36</v>
      </c>
      <c r="R27" s="30" t="str">
        <f t="shared" si="6"/>
        <v/>
      </c>
      <c r="S27" s="30" t="str">
        <f t="shared" si="7"/>
        <v>&lt;</v>
      </c>
    </row>
    <row r="28" spans="2:29" x14ac:dyDescent="0.25">
      <c r="B28" s="22">
        <v>45922.774502314816</v>
      </c>
      <c r="C28" s="67">
        <v>1.08</v>
      </c>
      <c r="D28" s="25">
        <f t="shared" si="0"/>
        <v>48.44</v>
      </c>
      <c r="E28" s="24" t="str">
        <f t="shared" si="1"/>
        <v>W</v>
      </c>
      <c r="F28">
        <f t="shared" si="8"/>
        <v>3</v>
      </c>
      <c r="H28" s="30" t="str">
        <f t="shared" si="2"/>
        <v>&lt;</v>
      </c>
      <c r="M28" s="25" t="str">
        <f t="shared" si="3"/>
        <v/>
      </c>
      <c r="N28" s="24" t="str">
        <f t="shared" si="4"/>
        <v/>
      </c>
      <c r="O28" t="str">
        <f t="shared" si="9"/>
        <v/>
      </c>
      <c r="Q28" s="30">
        <f t="shared" si="5"/>
        <v>48.44</v>
      </c>
      <c r="R28" s="30" t="str">
        <f t="shared" si="6"/>
        <v/>
      </c>
      <c r="S28" s="30" t="str">
        <f t="shared" si="7"/>
        <v>&lt;</v>
      </c>
    </row>
    <row r="29" spans="2:29" x14ac:dyDescent="0.25">
      <c r="B29" s="22">
        <v>45922.789201388892</v>
      </c>
      <c r="C29" s="67">
        <v>-3.02</v>
      </c>
      <c r="D29" s="25">
        <f t="shared" si="0"/>
        <v>45.419999999999995</v>
      </c>
      <c r="E29" s="24" t="str">
        <f t="shared" si="1"/>
        <v>L</v>
      </c>
      <c r="F29">
        <f t="shared" si="8"/>
        <v>1</v>
      </c>
      <c r="H29" s="30" t="str">
        <f t="shared" si="2"/>
        <v>&lt;</v>
      </c>
      <c r="M29" s="25" t="str">
        <f t="shared" si="3"/>
        <v/>
      </c>
      <c r="N29" s="24" t="str">
        <f t="shared" si="4"/>
        <v/>
      </c>
      <c r="O29" t="str">
        <f t="shared" si="9"/>
        <v/>
      </c>
      <c r="Q29" s="30">
        <f t="shared" si="5"/>
        <v>45.419999999999995</v>
      </c>
      <c r="R29" s="30" t="str">
        <f t="shared" si="6"/>
        <v/>
      </c>
      <c r="S29" s="30" t="str">
        <f t="shared" si="7"/>
        <v>&lt;</v>
      </c>
      <c r="T29" s="65" t="s">
        <v>77</v>
      </c>
    </row>
    <row r="30" spans="2:29" x14ac:dyDescent="0.25">
      <c r="B30" s="1" t="s">
        <v>54</v>
      </c>
      <c r="C30" s="67">
        <v>13.169999999999998</v>
      </c>
      <c r="D30" s="25" t="str">
        <f t="shared" si="0"/>
        <v/>
      </c>
      <c r="E30" s="24" t="str">
        <f t="shared" si="1"/>
        <v/>
      </c>
      <c r="F30" t="str">
        <f t="shared" si="8"/>
        <v/>
      </c>
      <c r="H30" s="30" t="str">
        <f t="shared" si="2"/>
        <v>&lt;</v>
      </c>
      <c r="M30" s="25" t="str">
        <f t="shared" si="3"/>
        <v/>
      </c>
      <c r="N30" s="24" t="str">
        <f t="shared" si="4"/>
        <v/>
      </c>
      <c r="O30" t="str">
        <f t="shared" si="9"/>
        <v/>
      </c>
      <c r="Q30" s="30" t="str">
        <f t="shared" si="5"/>
        <v/>
      </c>
      <c r="R30" s="30" t="str">
        <f t="shared" si="6"/>
        <v/>
      </c>
      <c r="S30" s="30" t="str">
        <f t="shared" si="7"/>
        <v>&lt;</v>
      </c>
      <c r="T30" s="21" t="s">
        <v>1979</v>
      </c>
      <c r="U30" s="21" t="s">
        <v>105</v>
      </c>
    </row>
    <row r="31" spans="2:29" x14ac:dyDescent="0.25">
      <c r="D31" s="25" t="str">
        <f t="shared" si="0"/>
        <v/>
      </c>
      <c r="E31" s="24" t="str">
        <f t="shared" si="1"/>
        <v/>
      </c>
      <c r="F31" t="str">
        <f t="shared" si="8"/>
        <v/>
      </c>
      <c r="H31" s="30" t="str">
        <f t="shared" si="2"/>
        <v>&lt;</v>
      </c>
      <c r="M31" s="25" t="str">
        <f t="shared" si="3"/>
        <v/>
      </c>
      <c r="N31" s="24" t="str">
        <f t="shared" si="4"/>
        <v/>
      </c>
      <c r="O31" t="str">
        <f t="shared" si="9"/>
        <v/>
      </c>
      <c r="Q31" s="30" t="str">
        <f t="shared" si="5"/>
        <v/>
      </c>
      <c r="R31" s="30" t="str">
        <f t="shared" si="6"/>
        <v/>
      </c>
      <c r="S31" s="30" t="str">
        <f t="shared" si="7"/>
        <v>&lt;</v>
      </c>
      <c r="T31" s="21" t="s">
        <v>53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66" t="s">
        <v>54</v>
      </c>
    </row>
    <row r="32" spans="2:29" x14ac:dyDescent="0.25">
      <c r="D32" s="25" t="str">
        <f t="shared" si="0"/>
        <v/>
      </c>
      <c r="E32" s="24" t="str">
        <f t="shared" si="1"/>
        <v/>
      </c>
      <c r="F32" t="str">
        <f t="shared" si="8"/>
        <v/>
      </c>
      <c r="H32" s="30" t="str">
        <f t="shared" si="2"/>
        <v>&lt;</v>
      </c>
      <c r="M32" s="25" t="str">
        <f t="shared" si="3"/>
        <v/>
      </c>
      <c r="N32" s="24" t="str">
        <f t="shared" si="4"/>
        <v/>
      </c>
      <c r="O32" t="str">
        <f t="shared" si="9"/>
        <v/>
      </c>
      <c r="Q32" s="30" t="str">
        <f t="shared" si="5"/>
        <v/>
      </c>
      <c r="R32" s="30" t="str">
        <f t="shared" si="6"/>
        <v/>
      </c>
      <c r="S32" s="30" t="str">
        <f t="shared" si="7"/>
        <v>&lt;</v>
      </c>
      <c r="T32" s="1" t="s">
        <v>79</v>
      </c>
      <c r="U32">
        <v>26</v>
      </c>
      <c r="V32">
        <v>7</v>
      </c>
      <c r="W32">
        <v>1</v>
      </c>
      <c r="AC32" s="66">
        <v>34</v>
      </c>
    </row>
    <row r="33" spans="4:29" x14ac:dyDescent="0.25">
      <c r="D33" s="25" t="str">
        <f t="shared" si="0"/>
        <v/>
      </c>
      <c r="E33" s="24" t="str">
        <f t="shared" si="1"/>
        <v/>
      </c>
      <c r="F33" t="str">
        <f t="shared" si="8"/>
        <v/>
      </c>
      <c r="H33" s="30" t="str">
        <f t="shared" si="2"/>
        <v>&lt;</v>
      </c>
      <c r="M33" s="25" t="str">
        <f t="shared" si="3"/>
        <v/>
      </c>
      <c r="N33" s="24" t="str">
        <f t="shared" si="4"/>
        <v/>
      </c>
      <c r="O33" t="str">
        <f t="shared" si="9"/>
        <v/>
      </c>
      <c r="Q33" s="30" t="str">
        <f t="shared" si="5"/>
        <v/>
      </c>
      <c r="R33" s="30" t="str">
        <f t="shared" si="6"/>
        <v/>
      </c>
      <c r="S33" s="30" t="str">
        <f t="shared" si="7"/>
        <v>&lt;</v>
      </c>
      <c r="T33" s="1" t="s">
        <v>78</v>
      </c>
      <c r="U33">
        <v>26</v>
      </c>
      <c r="V33">
        <v>19</v>
      </c>
      <c r="W33">
        <v>13</v>
      </c>
      <c r="X33">
        <v>9</v>
      </c>
      <c r="Y33">
        <v>5</v>
      </c>
      <c r="Z33">
        <v>5</v>
      </c>
      <c r="AA33">
        <v>5</v>
      </c>
      <c r="AB33">
        <v>2</v>
      </c>
      <c r="AC33" s="66">
        <v>84</v>
      </c>
    </row>
    <row r="34" spans="4:29" x14ac:dyDescent="0.25">
      <c r="D34" s="25" t="str">
        <f t="shared" si="0"/>
        <v/>
      </c>
      <c r="E34" s="24" t="str">
        <f t="shared" si="1"/>
        <v/>
      </c>
      <c r="F34" t="str">
        <f t="shared" si="8"/>
        <v/>
      </c>
      <c r="H34" s="30" t="str">
        <f t="shared" si="2"/>
        <v>&lt;</v>
      </c>
      <c r="M34" s="25" t="str">
        <f t="shared" si="3"/>
        <v/>
      </c>
      <c r="N34" s="24" t="str">
        <f t="shared" si="4"/>
        <v/>
      </c>
      <c r="O34" t="str">
        <f t="shared" si="9"/>
        <v/>
      </c>
      <c r="Q34" s="30" t="str">
        <f t="shared" si="5"/>
        <v/>
      </c>
      <c r="R34" s="30" t="str">
        <f t="shared" si="6"/>
        <v/>
      </c>
      <c r="S34" s="30" t="str">
        <f t="shared" si="7"/>
        <v>&lt;</v>
      </c>
      <c r="T34" s="1" t="s">
        <v>54</v>
      </c>
      <c r="U34">
        <v>52</v>
      </c>
      <c r="V34">
        <v>26</v>
      </c>
      <c r="W34">
        <v>14</v>
      </c>
      <c r="X34">
        <v>9</v>
      </c>
      <c r="Y34">
        <v>5</v>
      </c>
      <c r="Z34">
        <v>5</v>
      </c>
      <c r="AA34">
        <v>5</v>
      </c>
      <c r="AB34">
        <v>2</v>
      </c>
      <c r="AC34" s="66">
        <v>118</v>
      </c>
    </row>
    <row r="35" spans="4:29" x14ac:dyDescent="0.25">
      <c r="D35" s="25" t="str">
        <f t="shared" si="0"/>
        <v/>
      </c>
      <c r="E35" s="24" t="str">
        <f t="shared" si="1"/>
        <v/>
      </c>
      <c r="F35" t="str">
        <f t="shared" si="8"/>
        <v/>
      </c>
      <c r="H35" s="30" t="str">
        <f t="shared" si="2"/>
        <v>&lt;</v>
      </c>
      <c r="M35" s="25" t="str">
        <f t="shared" si="3"/>
        <v/>
      </c>
      <c r="N35" s="24" t="str">
        <f t="shared" si="4"/>
        <v/>
      </c>
      <c r="O35" t="str">
        <f t="shared" si="9"/>
        <v/>
      </c>
      <c r="Q35" s="30" t="str">
        <f t="shared" si="5"/>
        <v/>
      </c>
      <c r="R35" s="30" t="str">
        <f t="shared" si="6"/>
        <v/>
      </c>
      <c r="S35" s="30" t="str">
        <f t="shared" si="7"/>
        <v>&lt;</v>
      </c>
    </row>
    <row r="36" spans="4:29" x14ac:dyDescent="0.25">
      <c r="D36" s="25" t="str">
        <f t="shared" si="0"/>
        <v/>
      </c>
      <c r="E36" s="24" t="str">
        <f t="shared" si="1"/>
        <v/>
      </c>
      <c r="F36" t="str">
        <f t="shared" si="8"/>
        <v/>
      </c>
      <c r="H36" s="30" t="str">
        <f t="shared" si="2"/>
        <v>&lt;</v>
      </c>
      <c r="M36" s="25" t="str">
        <f t="shared" si="3"/>
        <v/>
      </c>
      <c r="N36" s="24" t="str">
        <f t="shared" si="4"/>
        <v/>
      </c>
      <c r="O36" t="str">
        <f t="shared" si="9"/>
        <v/>
      </c>
      <c r="Q36" s="30" t="str">
        <f t="shared" si="5"/>
        <v/>
      </c>
      <c r="R36" s="30" t="str">
        <f t="shared" si="6"/>
        <v/>
      </c>
      <c r="S36" s="30" t="str">
        <f t="shared" si="7"/>
        <v>&lt;</v>
      </c>
    </row>
    <row r="37" spans="4:29" x14ac:dyDescent="0.25">
      <c r="D37" s="25" t="str">
        <f t="shared" si="0"/>
        <v/>
      </c>
      <c r="E37" s="24" t="str">
        <f t="shared" si="1"/>
        <v/>
      </c>
      <c r="F37" t="str">
        <f t="shared" si="8"/>
        <v/>
      </c>
      <c r="H37" s="30" t="str">
        <f t="shared" si="2"/>
        <v>&lt;</v>
      </c>
      <c r="M37" s="25" t="str">
        <f t="shared" si="3"/>
        <v/>
      </c>
      <c r="N37" s="24" t="str">
        <f t="shared" si="4"/>
        <v/>
      </c>
      <c r="O37" t="str">
        <f t="shared" si="9"/>
        <v/>
      </c>
      <c r="Q37" s="30" t="str">
        <f t="shared" si="5"/>
        <v/>
      </c>
      <c r="R37" s="30" t="str">
        <f t="shared" si="6"/>
        <v/>
      </c>
      <c r="S37" s="30" t="str">
        <f t="shared" si="7"/>
        <v>&lt;</v>
      </c>
    </row>
    <row r="38" spans="4:29" x14ac:dyDescent="0.25">
      <c r="D38" s="25" t="str">
        <f t="shared" si="0"/>
        <v/>
      </c>
      <c r="E38" s="24" t="str">
        <f t="shared" si="1"/>
        <v/>
      </c>
      <c r="F38" t="str">
        <f t="shared" si="8"/>
        <v/>
      </c>
      <c r="H38" s="30" t="str">
        <f t="shared" si="2"/>
        <v>&lt;</v>
      </c>
      <c r="M38" s="25" t="str">
        <f t="shared" si="3"/>
        <v/>
      </c>
      <c r="N38" s="24" t="str">
        <f t="shared" si="4"/>
        <v/>
      </c>
      <c r="O38" t="str">
        <f t="shared" si="9"/>
        <v/>
      </c>
      <c r="Q38" s="30" t="str">
        <f t="shared" si="5"/>
        <v/>
      </c>
      <c r="R38" s="30" t="str">
        <f t="shared" si="6"/>
        <v/>
      </c>
      <c r="S38" s="30" t="str">
        <f t="shared" si="7"/>
        <v>&lt;</v>
      </c>
    </row>
    <row r="39" spans="4:29" x14ac:dyDescent="0.25">
      <c r="D39" s="25" t="str">
        <f t="shared" si="0"/>
        <v/>
      </c>
      <c r="E39" s="24" t="str">
        <f t="shared" si="1"/>
        <v/>
      </c>
      <c r="F39" t="str">
        <f t="shared" si="8"/>
        <v/>
      </c>
      <c r="H39" s="30" t="str">
        <f t="shared" si="2"/>
        <v>&lt;</v>
      </c>
      <c r="M39" s="25" t="str">
        <f t="shared" si="3"/>
        <v/>
      </c>
      <c r="N39" s="24" t="str">
        <f t="shared" si="4"/>
        <v/>
      </c>
      <c r="O39" t="str">
        <f t="shared" si="9"/>
        <v/>
      </c>
      <c r="Q39" s="30" t="str">
        <f t="shared" si="5"/>
        <v/>
      </c>
      <c r="R39" s="30" t="str">
        <f t="shared" si="6"/>
        <v/>
      </c>
      <c r="S39" s="30" t="str">
        <f t="shared" si="7"/>
        <v>&lt;</v>
      </c>
    </row>
    <row r="40" spans="4:29" x14ac:dyDescent="0.25">
      <c r="D40" s="25" t="str">
        <f t="shared" si="0"/>
        <v/>
      </c>
      <c r="E40" s="24" t="str">
        <f t="shared" si="1"/>
        <v/>
      </c>
      <c r="F40" t="str">
        <f t="shared" si="8"/>
        <v/>
      </c>
      <c r="H40" s="30" t="str">
        <f t="shared" si="2"/>
        <v>&lt;</v>
      </c>
      <c r="M40" s="25" t="str">
        <f t="shared" si="3"/>
        <v/>
      </c>
      <c r="N40" s="24" t="str">
        <f t="shared" si="4"/>
        <v/>
      </c>
      <c r="O40" t="str">
        <f t="shared" si="9"/>
        <v/>
      </c>
      <c r="Q40" s="30" t="str">
        <f t="shared" si="5"/>
        <v/>
      </c>
      <c r="R40" s="30" t="str">
        <f t="shared" si="6"/>
        <v/>
      </c>
      <c r="S40" s="30" t="str">
        <f t="shared" si="7"/>
        <v>&lt;</v>
      </c>
    </row>
    <row r="41" spans="4:29" x14ac:dyDescent="0.25">
      <c r="D41" s="25" t="str">
        <f t="shared" si="0"/>
        <v/>
      </c>
      <c r="E41" s="24" t="str">
        <f t="shared" si="1"/>
        <v/>
      </c>
      <c r="F41" t="str">
        <f t="shared" si="8"/>
        <v/>
      </c>
      <c r="H41" s="30" t="str">
        <f t="shared" si="2"/>
        <v>&lt;</v>
      </c>
      <c r="M41" s="25" t="str">
        <f t="shared" si="3"/>
        <v/>
      </c>
      <c r="N41" s="24" t="str">
        <f t="shared" si="4"/>
        <v/>
      </c>
      <c r="O41" t="str">
        <f t="shared" si="9"/>
        <v/>
      </c>
      <c r="Q41" s="30" t="str">
        <f t="shared" si="5"/>
        <v/>
      </c>
      <c r="R41" s="30" t="str">
        <f t="shared" si="6"/>
        <v/>
      </c>
      <c r="S41" s="30" t="str">
        <f t="shared" si="7"/>
        <v>&lt;</v>
      </c>
    </row>
    <row r="42" spans="4:29" x14ac:dyDescent="0.25">
      <c r="D42" s="25" t="str">
        <f t="shared" si="0"/>
        <v/>
      </c>
      <c r="E42" s="24" t="str">
        <f t="shared" si="1"/>
        <v/>
      </c>
      <c r="F42" t="str">
        <f t="shared" si="8"/>
        <v/>
      </c>
      <c r="H42" s="30" t="str">
        <f t="shared" si="2"/>
        <v>&lt;</v>
      </c>
      <c r="M42" s="25" t="str">
        <f t="shared" si="3"/>
        <v/>
      </c>
      <c r="N42" s="24" t="str">
        <f t="shared" si="4"/>
        <v/>
      </c>
      <c r="O42" t="str">
        <f t="shared" si="9"/>
        <v/>
      </c>
      <c r="Q42" s="30" t="str">
        <f t="shared" si="5"/>
        <v/>
      </c>
      <c r="R42" s="30" t="str">
        <f t="shared" si="6"/>
        <v/>
      </c>
      <c r="S42" s="30" t="str">
        <f t="shared" si="7"/>
        <v>&lt;</v>
      </c>
    </row>
    <row r="43" spans="4:29" x14ac:dyDescent="0.25">
      <c r="D43" s="25" t="str">
        <f t="shared" si="0"/>
        <v/>
      </c>
      <c r="E43" s="24" t="str">
        <f t="shared" si="1"/>
        <v/>
      </c>
      <c r="F43" t="str">
        <f t="shared" si="8"/>
        <v/>
      </c>
      <c r="H43" s="30" t="str">
        <f t="shared" si="2"/>
        <v>&lt;</v>
      </c>
      <c r="M43" s="25" t="str">
        <f t="shared" si="3"/>
        <v/>
      </c>
      <c r="N43" s="24" t="str">
        <f t="shared" si="4"/>
        <v/>
      </c>
      <c r="O43" t="str">
        <f t="shared" si="9"/>
        <v/>
      </c>
      <c r="Q43" s="30" t="str">
        <f t="shared" si="5"/>
        <v/>
      </c>
      <c r="R43" s="30" t="str">
        <f t="shared" si="6"/>
        <v/>
      </c>
      <c r="S43" s="30" t="str">
        <f t="shared" si="7"/>
        <v>&lt;</v>
      </c>
    </row>
    <row r="44" spans="4:29" x14ac:dyDescent="0.25">
      <c r="D44" s="25" t="str">
        <f t="shared" si="0"/>
        <v/>
      </c>
      <c r="E44" s="24" t="str">
        <f t="shared" si="1"/>
        <v/>
      </c>
      <c r="F44" t="str">
        <f t="shared" si="8"/>
        <v/>
      </c>
      <c r="H44" s="30" t="str">
        <f t="shared" si="2"/>
        <v>&lt;</v>
      </c>
      <c r="M44" s="25" t="str">
        <f t="shared" si="3"/>
        <v/>
      </c>
      <c r="N44" s="24" t="str">
        <f t="shared" si="4"/>
        <v/>
      </c>
      <c r="O44" t="str">
        <f t="shared" si="9"/>
        <v/>
      </c>
      <c r="Q44" s="30" t="str">
        <f t="shared" si="5"/>
        <v/>
      </c>
      <c r="R44" s="30" t="str">
        <f t="shared" si="6"/>
        <v/>
      </c>
      <c r="S44" s="30" t="str">
        <f t="shared" si="7"/>
        <v>&lt;</v>
      </c>
    </row>
    <row r="45" spans="4:29" x14ac:dyDescent="0.25">
      <c r="D45" s="25" t="str">
        <f t="shared" si="0"/>
        <v/>
      </c>
      <c r="E45" s="24" t="str">
        <f t="shared" si="1"/>
        <v/>
      </c>
      <c r="F45" t="str">
        <f t="shared" si="8"/>
        <v/>
      </c>
      <c r="H45" s="30" t="str">
        <f t="shared" si="2"/>
        <v>&lt;</v>
      </c>
      <c r="M45" s="25" t="str">
        <f t="shared" si="3"/>
        <v/>
      </c>
      <c r="N45" s="24" t="str">
        <f t="shared" si="4"/>
        <v/>
      </c>
      <c r="O45" t="str">
        <f t="shared" si="9"/>
        <v/>
      </c>
      <c r="Q45" s="30" t="str">
        <f t="shared" si="5"/>
        <v/>
      </c>
      <c r="R45" s="30" t="str">
        <f t="shared" si="6"/>
        <v/>
      </c>
      <c r="S45" s="30" t="str">
        <f t="shared" si="7"/>
        <v>&lt;</v>
      </c>
    </row>
    <row r="46" spans="4:29" x14ac:dyDescent="0.25">
      <c r="D46" s="25" t="str">
        <f t="shared" si="0"/>
        <v/>
      </c>
      <c r="E46" s="24" t="str">
        <f t="shared" si="1"/>
        <v/>
      </c>
      <c r="F46" t="str">
        <f t="shared" si="8"/>
        <v/>
      </c>
      <c r="H46" s="30" t="str">
        <f t="shared" si="2"/>
        <v>&lt;</v>
      </c>
      <c r="M46" s="25" t="str">
        <f t="shared" si="3"/>
        <v/>
      </c>
      <c r="N46" s="24" t="str">
        <f t="shared" si="4"/>
        <v/>
      </c>
      <c r="O46" t="str">
        <f t="shared" si="9"/>
        <v/>
      </c>
      <c r="Q46" s="30" t="str">
        <f t="shared" si="5"/>
        <v/>
      </c>
      <c r="R46" s="30" t="str">
        <f t="shared" si="6"/>
        <v/>
      </c>
      <c r="S46" s="30" t="str">
        <f t="shared" si="7"/>
        <v>&lt;</v>
      </c>
    </row>
    <row r="47" spans="4:29" x14ac:dyDescent="0.25">
      <c r="D47" s="25" t="str">
        <f t="shared" si="0"/>
        <v/>
      </c>
      <c r="E47" s="24" t="str">
        <f t="shared" si="1"/>
        <v/>
      </c>
      <c r="F47" t="str">
        <f t="shared" si="8"/>
        <v/>
      </c>
      <c r="H47" s="30" t="str">
        <f t="shared" si="2"/>
        <v>&lt;</v>
      </c>
      <c r="M47" s="25" t="str">
        <f t="shared" si="3"/>
        <v/>
      </c>
      <c r="N47" s="24" t="str">
        <f t="shared" si="4"/>
        <v/>
      </c>
      <c r="O47" t="str">
        <f t="shared" si="9"/>
        <v/>
      </c>
      <c r="Q47" s="30" t="str">
        <f t="shared" si="5"/>
        <v/>
      </c>
      <c r="R47" s="30" t="str">
        <f t="shared" si="6"/>
        <v/>
      </c>
      <c r="S47" s="30" t="str">
        <f t="shared" si="7"/>
        <v>&lt;</v>
      </c>
    </row>
    <row r="48" spans="4:29" x14ac:dyDescent="0.25">
      <c r="D48" s="25" t="str">
        <f t="shared" si="0"/>
        <v/>
      </c>
      <c r="E48" s="24" t="str">
        <f t="shared" si="1"/>
        <v/>
      </c>
      <c r="F48" t="str">
        <f t="shared" si="8"/>
        <v/>
      </c>
      <c r="H48" s="30" t="str">
        <f t="shared" si="2"/>
        <v>&lt;</v>
      </c>
      <c r="M48" s="25" t="str">
        <f t="shared" si="3"/>
        <v/>
      </c>
      <c r="N48" s="24" t="str">
        <f t="shared" si="4"/>
        <v/>
      </c>
      <c r="O48" t="str">
        <f t="shared" si="9"/>
        <v/>
      </c>
      <c r="Q48" s="30" t="str">
        <f t="shared" si="5"/>
        <v/>
      </c>
      <c r="R48" s="30" t="str">
        <f t="shared" si="6"/>
        <v/>
      </c>
      <c r="S48" s="30" t="str">
        <f t="shared" si="7"/>
        <v>&lt;</v>
      </c>
    </row>
    <row r="49" spans="4:19" x14ac:dyDescent="0.25">
      <c r="D49" s="25" t="str">
        <f t="shared" si="0"/>
        <v/>
      </c>
      <c r="E49" s="24" t="str">
        <f t="shared" si="1"/>
        <v/>
      </c>
      <c r="F49" t="str">
        <f t="shared" si="8"/>
        <v/>
      </c>
      <c r="H49" s="30" t="str">
        <f t="shared" si="2"/>
        <v>&lt;</v>
      </c>
      <c r="M49" s="25" t="str">
        <f t="shared" si="3"/>
        <v/>
      </c>
      <c r="N49" s="24" t="str">
        <f t="shared" si="4"/>
        <v/>
      </c>
      <c r="O49" t="str">
        <f t="shared" si="9"/>
        <v/>
      </c>
      <c r="Q49" s="30" t="str">
        <f t="shared" si="5"/>
        <v/>
      </c>
      <c r="R49" s="30" t="str">
        <f t="shared" si="6"/>
        <v/>
      </c>
      <c r="S49" s="30" t="str">
        <f t="shared" si="7"/>
        <v>&lt;</v>
      </c>
    </row>
    <row r="50" spans="4:19" x14ac:dyDescent="0.25">
      <c r="D50" s="25" t="str">
        <f t="shared" si="0"/>
        <v/>
      </c>
      <c r="E50" s="24" t="str">
        <f t="shared" si="1"/>
        <v/>
      </c>
      <c r="F50" t="str">
        <f t="shared" si="8"/>
        <v/>
      </c>
      <c r="H50" s="30" t="str">
        <f t="shared" si="2"/>
        <v>&lt;</v>
      </c>
      <c r="M50" s="25" t="str">
        <f t="shared" si="3"/>
        <v/>
      </c>
      <c r="N50" s="24" t="str">
        <f t="shared" si="4"/>
        <v/>
      </c>
      <c r="O50" t="str">
        <f t="shared" si="9"/>
        <v/>
      </c>
      <c r="Q50" s="30" t="str">
        <f t="shared" si="5"/>
        <v/>
      </c>
      <c r="R50" s="30" t="str">
        <f t="shared" si="6"/>
        <v/>
      </c>
      <c r="S50" s="30" t="str">
        <f t="shared" si="7"/>
        <v>&lt;</v>
      </c>
    </row>
    <row r="51" spans="4:19" x14ac:dyDescent="0.25">
      <c r="D51" s="25" t="str">
        <f t="shared" si="0"/>
        <v/>
      </c>
      <c r="E51" s="24" t="str">
        <f t="shared" si="1"/>
        <v/>
      </c>
      <c r="F51" t="str">
        <f t="shared" si="8"/>
        <v/>
      </c>
      <c r="H51" s="30" t="str">
        <f t="shared" si="2"/>
        <v>&lt;</v>
      </c>
      <c r="M51" s="25" t="str">
        <f t="shared" si="3"/>
        <v/>
      </c>
      <c r="N51" s="24" t="str">
        <f t="shared" si="4"/>
        <v/>
      </c>
      <c r="O51" t="str">
        <f t="shared" si="9"/>
        <v/>
      </c>
      <c r="Q51" s="30" t="str">
        <f t="shared" si="5"/>
        <v/>
      </c>
      <c r="R51" s="30" t="str">
        <f t="shared" si="6"/>
        <v/>
      </c>
      <c r="S51" s="30" t="str">
        <f t="shared" si="7"/>
        <v>&lt;</v>
      </c>
    </row>
    <row r="52" spans="4:19" x14ac:dyDescent="0.25">
      <c r="D52" s="25" t="str">
        <f t="shared" si="0"/>
        <v/>
      </c>
      <c r="E52" s="24" t="str">
        <f t="shared" si="1"/>
        <v/>
      </c>
      <c r="F52" t="str">
        <f t="shared" si="8"/>
        <v/>
      </c>
      <c r="H52" s="30" t="str">
        <f t="shared" si="2"/>
        <v>&lt;</v>
      </c>
      <c r="M52" s="25" t="str">
        <f t="shared" si="3"/>
        <v/>
      </c>
      <c r="N52" s="24" t="str">
        <f t="shared" si="4"/>
        <v/>
      </c>
      <c r="O52" t="str">
        <f t="shared" si="9"/>
        <v/>
      </c>
      <c r="Q52" s="30" t="str">
        <f t="shared" si="5"/>
        <v/>
      </c>
      <c r="R52" s="30" t="str">
        <f t="shared" si="6"/>
        <v/>
      </c>
      <c r="S52" s="30" t="str">
        <f t="shared" si="7"/>
        <v>&lt;</v>
      </c>
    </row>
    <row r="53" spans="4:19" x14ac:dyDescent="0.25">
      <c r="D53" s="25" t="str">
        <f t="shared" si="0"/>
        <v/>
      </c>
      <c r="E53" s="24" t="str">
        <f t="shared" si="1"/>
        <v/>
      </c>
      <c r="F53" t="str">
        <f t="shared" si="8"/>
        <v/>
      </c>
      <c r="H53" s="30" t="str">
        <f t="shared" si="2"/>
        <v>&lt;</v>
      </c>
      <c r="M53" s="25" t="str">
        <f t="shared" si="3"/>
        <v/>
      </c>
      <c r="N53" s="24" t="str">
        <f t="shared" si="4"/>
        <v/>
      </c>
      <c r="O53" t="str">
        <f t="shared" si="9"/>
        <v/>
      </c>
      <c r="Q53" s="30" t="str">
        <f t="shared" si="5"/>
        <v/>
      </c>
      <c r="R53" s="30" t="str">
        <f t="shared" si="6"/>
        <v/>
      </c>
      <c r="S53" s="30" t="str">
        <f t="shared" si="7"/>
        <v>&lt;</v>
      </c>
    </row>
    <row r="54" spans="4:19" x14ac:dyDescent="0.25">
      <c r="D54" s="25" t="str">
        <f t="shared" si="0"/>
        <v/>
      </c>
      <c r="E54" s="24" t="str">
        <f t="shared" si="1"/>
        <v/>
      </c>
      <c r="F54" t="str">
        <f t="shared" si="8"/>
        <v/>
      </c>
      <c r="H54" s="30" t="str">
        <f t="shared" si="2"/>
        <v>&lt;</v>
      </c>
      <c r="M54" s="25" t="str">
        <f t="shared" si="3"/>
        <v/>
      </c>
      <c r="N54" s="24" t="str">
        <f t="shared" si="4"/>
        <v/>
      </c>
      <c r="O54" t="str">
        <f t="shared" si="9"/>
        <v/>
      </c>
      <c r="Q54" s="30" t="str">
        <f t="shared" si="5"/>
        <v/>
      </c>
      <c r="R54" s="30" t="str">
        <f t="shared" si="6"/>
        <v/>
      </c>
      <c r="S54" s="30" t="str">
        <f t="shared" si="7"/>
        <v>&lt;</v>
      </c>
    </row>
    <row r="55" spans="4:19" x14ac:dyDescent="0.25">
      <c r="D55" s="25" t="str">
        <f t="shared" si="0"/>
        <v/>
      </c>
      <c r="E55" s="24" t="str">
        <f t="shared" si="1"/>
        <v/>
      </c>
      <c r="F55" t="str">
        <f t="shared" si="8"/>
        <v/>
      </c>
      <c r="H55" s="30" t="str">
        <f t="shared" si="2"/>
        <v>&lt;</v>
      </c>
      <c r="M55" s="25" t="str">
        <f t="shared" si="3"/>
        <v/>
      </c>
      <c r="N55" s="24" t="str">
        <f t="shared" si="4"/>
        <v/>
      </c>
      <c r="O55" t="str">
        <f t="shared" si="9"/>
        <v/>
      </c>
      <c r="Q55" s="30" t="str">
        <f t="shared" si="5"/>
        <v/>
      </c>
      <c r="R55" s="30" t="str">
        <f t="shared" si="6"/>
        <v/>
      </c>
      <c r="S55" s="30" t="str">
        <f t="shared" si="7"/>
        <v>&lt;</v>
      </c>
    </row>
    <row r="56" spans="4:19" x14ac:dyDescent="0.25">
      <c r="D56" s="25" t="str">
        <f t="shared" si="0"/>
        <v/>
      </c>
      <c r="E56" s="24" t="str">
        <f t="shared" si="1"/>
        <v/>
      </c>
      <c r="F56" t="str">
        <f t="shared" si="8"/>
        <v/>
      </c>
      <c r="H56" s="30" t="str">
        <f t="shared" si="2"/>
        <v>&lt;</v>
      </c>
      <c r="M56" s="25" t="str">
        <f t="shared" si="3"/>
        <v/>
      </c>
      <c r="N56" s="24" t="str">
        <f t="shared" si="4"/>
        <v/>
      </c>
      <c r="O56" t="str">
        <f t="shared" si="9"/>
        <v/>
      </c>
      <c r="Q56" s="30" t="str">
        <f t="shared" si="5"/>
        <v/>
      </c>
      <c r="R56" s="30" t="str">
        <f t="shared" si="6"/>
        <v/>
      </c>
      <c r="S56" s="30" t="str">
        <f t="shared" si="7"/>
        <v>&lt;</v>
      </c>
    </row>
    <row r="57" spans="4:19" x14ac:dyDescent="0.25">
      <c r="D57" s="25" t="str">
        <f t="shared" si="0"/>
        <v/>
      </c>
      <c r="E57" s="24" t="str">
        <f t="shared" si="1"/>
        <v/>
      </c>
      <c r="F57" t="str">
        <f t="shared" si="8"/>
        <v/>
      </c>
      <c r="H57" s="30" t="str">
        <f t="shared" si="2"/>
        <v>&lt;</v>
      </c>
      <c r="M57" s="25" t="str">
        <f t="shared" si="3"/>
        <v/>
      </c>
      <c r="N57" s="24" t="str">
        <f t="shared" si="4"/>
        <v/>
      </c>
      <c r="O57" t="str">
        <f t="shared" si="9"/>
        <v/>
      </c>
      <c r="Q57" s="30" t="str">
        <f t="shared" si="5"/>
        <v/>
      </c>
      <c r="R57" s="30" t="str">
        <f t="shared" si="6"/>
        <v/>
      </c>
      <c r="S57" s="30" t="str">
        <f t="shared" si="7"/>
        <v>&lt;</v>
      </c>
    </row>
    <row r="58" spans="4:19" x14ac:dyDescent="0.25">
      <c r="D58" s="25" t="str">
        <f t="shared" si="0"/>
        <v/>
      </c>
      <c r="E58" s="24" t="str">
        <f t="shared" si="1"/>
        <v/>
      </c>
      <c r="F58" t="str">
        <f t="shared" si="8"/>
        <v/>
      </c>
      <c r="H58" s="30" t="str">
        <f t="shared" si="2"/>
        <v>&lt;</v>
      </c>
      <c r="M58" s="25" t="str">
        <f t="shared" si="3"/>
        <v/>
      </c>
      <c r="N58" s="24" t="str">
        <f t="shared" si="4"/>
        <v/>
      </c>
      <c r="O58" t="str">
        <f t="shared" si="9"/>
        <v/>
      </c>
      <c r="Q58" s="30" t="str">
        <f t="shared" si="5"/>
        <v/>
      </c>
      <c r="R58" s="30" t="str">
        <f t="shared" si="6"/>
        <v/>
      </c>
      <c r="S58" s="30" t="str">
        <f t="shared" si="7"/>
        <v>&lt;</v>
      </c>
    </row>
    <row r="59" spans="4:19" x14ac:dyDescent="0.25">
      <c r="D59" s="25" t="str">
        <f t="shared" si="0"/>
        <v/>
      </c>
      <c r="E59" s="24" t="str">
        <f t="shared" si="1"/>
        <v/>
      </c>
      <c r="F59" t="str">
        <f t="shared" si="8"/>
        <v/>
      </c>
      <c r="H59" s="30" t="str">
        <f t="shared" si="2"/>
        <v>&lt;</v>
      </c>
      <c r="M59" s="25" t="str">
        <f t="shared" si="3"/>
        <v/>
      </c>
      <c r="N59" s="24" t="str">
        <f t="shared" si="4"/>
        <v/>
      </c>
      <c r="O59" t="str">
        <f t="shared" si="9"/>
        <v/>
      </c>
      <c r="Q59" s="30" t="str">
        <f t="shared" si="5"/>
        <v/>
      </c>
      <c r="R59" s="30" t="str">
        <f t="shared" si="6"/>
        <v/>
      </c>
      <c r="S59" s="30" t="str">
        <f t="shared" si="7"/>
        <v>&lt;</v>
      </c>
    </row>
    <row r="60" spans="4:19" x14ac:dyDescent="0.25">
      <c r="D60" s="25" t="str">
        <f t="shared" si="0"/>
        <v/>
      </c>
      <c r="E60" s="24" t="str">
        <f t="shared" si="1"/>
        <v/>
      </c>
      <c r="F60" t="str">
        <f t="shared" si="8"/>
        <v/>
      </c>
      <c r="H60" s="30" t="str">
        <f t="shared" si="2"/>
        <v>&lt;</v>
      </c>
      <c r="M60" s="25" t="str">
        <f t="shared" si="3"/>
        <v/>
      </c>
      <c r="N60" s="24" t="str">
        <f t="shared" si="4"/>
        <v/>
      </c>
      <c r="O60" t="str">
        <f t="shared" si="9"/>
        <v/>
      </c>
      <c r="Q60" s="30" t="str">
        <f t="shared" si="5"/>
        <v/>
      </c>
      <c r="R60" s="30" t="str">
        <f t="shared" si="6"/>
        <v/>
      </c>
      <c r="S60" s="30" t="str">
        <f t="shared" si="7"/>
        <v>&lt;</v>
      </c>
    </row>
    <row r="61" spans="4:19" x14ac:dyDescent="0.25">
      <c r="D61" s="25" t="str">
        <f t="shared" si="0"/>
        <v/>
      </c>
      <c r="E61" s="24" t="str">
        <f t="shared" si="1"/>
        <v/>
      </c>
      <c r="F61" t="str">
        <f t="shared" si="8"/>
        <v/>
      </c>
      <c r="H61" s="30" t="str">
        <f t="shared" si="2"/>
        <v>&lt;</v>
      </c>
      <c r="M61" s="25" t="str">
        <f t="shared" si="3"/>
        <v/>
      </c>
      <c r="N61" s="24" t="str">
        <f t="shared" si="4"/>
        <v/>
      </c>
      <c r="O61" t="str">
        <f t="shared" si="9"/>
        <v/>
      </c>
      <c r="Q61" s="30" t="str">
        <f t="shared" si="5"/>
        <v/>
      </c>
      <c r="R61" s="30" t="str">
        <f t="shared" si="6"/>
        <v/>
      </c>
      <c r="S61" s="30" t="str">
        <f t="shared" si="7"/>
        <v>&lt;</v>
      </c>
    </row>
    <row r="62" spans="4:19" x14ac:dyDescent="0.25">
      <c r="D62" s="25" t="str">
        <f t="shared" si="0"/>
        <v/>
      </c>
      <c r="E62" s="24" t="str">
        <f t="shared" si="1"/>
        <v/>
      </c>
      <c r="F62" t="str">
        <f t="shared" si="8"/>
        <v/>
      </c>
      <c r="H62" s="30" t="str">
        <f t="shared" si="2"/>
        <v>&lt;</v>
      </c>
      <c r="M62" s="25" t="str">
        <f t="shared" si="3"/>
        <v/>
      </c>
      <c r="N62" s="24" t="str">
        <f t="shared" si="4"/>
        <v/>
      </c>
      <c r="O62" t="str">
        <f t="shared" si="9"/>
        <v/>
      </c>
      <c r="Q62" s="30" t="str">
        <f t="shared" si="5"/>
        <v/>
      </c>
      <c r="R62" s="30" t="str">
        <f t="shared" si="6"/>
        <v/>
      </c>
      <c r="S62" s="30" t="str">
        <f t="shared" si="7"/>
        <v>&lt;</v>
      </c>
    </row>
    <row r="63" spans="4:19" x14ac:dyDescent="0.25">
      <c r="D63" s="25" t="str">
        <f t="shared" si="0"/>
        <v/>
      </c>
      <c r="E63" s="24" t="str">
        <f t="shared" si="1"/>
        <v/>
      </c>
      <c r="F63" t="str">
        <f t="shared" si="8"/>
        <v/>
      </c>
      <c r="H63" s="30" t="str">
        <f t="shared" si="2"/>
        <v>&lt;</v>
      </c>
      <c r="M63" s="25" t="str">
        <f t="shared" si="3"/>
        <v/>
      </c>
      <c r="N63" s="24" t="str">
        <f t="shared" si="4"/>
        <v/>
      </c>
      <c r="O63" t="str">
        <f t="shared" si="9"/>
        <v/>
      </c>
      <c r="Q63" s="30" t="str">
        <f t="shared" si="5"/>
        <v/>
      </c>
      <c r="R63" s="30" t="str">
        <f t="shared" si="6"/>
        <v/>
      </c>
      <c r="S63" s="30" t="str">
        <f t="shared" si="7"/>
        <v>&lt;</v>
      </c>
    </row>
    <row r="64" spans="4:19" x14ac:dyDescent="0.25">
      <c r="D64" s="25" t="str">
        <f t="shared" si="0"/>
        <v/>
      </c>
      <c r="E64" s="24" t="str">
        <f t="shared" si="1"/>
        <v/>
      </c>
      <c r="F64" t="str">
        <f t="shared" si="8"/>
        <v/>
      </c>
      <c r="H64" s="30" t="str">
        <f t="shared" si="2"/>
        <v>&lt;</v>
      </c>
      <c r="M64" s="25" t="str">
        <f t="shared" si="3"/>
        <v/>
      </c>
      <c r="N64" s="24" t="str">
        <f t="shared" si="4"/>
        <v/>
      </c>
      <c r="O64" t="str">
        <f t="shared" si="9"/>
        <v/>
      </c>
      <c r="Q64" s="30" t="str">
        <f t="shared" si="5"/>
        <v/>
      </c>
      <c r="R64" s="30" t="str">
        <f t="shared" si="6"/>
        <v/>
      </c>
      <c r="S64" s="30" t="str">
        <f t="shared" si="7"/>
        <v>&lt;</v>
      </c>
    </row>
    <row r="65" spans="4:19" x14ac:dyDescent="0.25">
      <c r="D65" s="25" t="str">
        <f t="shared" si="0"/>
        <v/>
      </c>
      <c r="E65" s="24" t="str">
        <f t="shared" si="1"/>
        <v/>
      </c>
      <c r="F65" t="str">
        <f t="shared" si="8"/>
        <v/>
      </c>
      <c r="H65" s="30" t="str">
        <f t="shared" si="2"/>
        <v>&lt;</v>
      </c>
      <c r="M65" s="25" t="str">
        <f t="shared" si="3"/>
        <v/>
      </c>
      <c r="N65" s="24" t="str">
        <f t="shared" si="4"/>
        <v/>
      </c>
      <c r="O65" t="str">
        <f t="shared" si="9"/>
        <v/>
      </c>
      <c r="Q65" s="30" t="str">
        <f t="shared" si="5"/>
        <v/>
      </c>
      <c r="R65" s="30" t="str">
        <f t="shared" si="6"/>
        <v/>
      </c>
      <c r="S65" s="30" t="str">
        <f t="shared" si="7"/>
        <v>&lt;</v>
      </c>
    </row>
    <row r="66" spans="4:19" x14ac:dyDescent="0.25">
      <c r="D66" s="25" t="str">
        <f t="shared" si="0"/>
        <v/>
      </c>
      <c r="E66" s="24" t="str">
        <f t="shared" si="1"/>
        <v/>
      </c>
      <c r="F66" t="str">
        <f t="shared" si="8"/>
        <v/>
      </c>
      <c r="H66" s="30" t="str">
        <f t="shared" si="2"/>
        <v>&lt;</v>
      </c>
      <c r="M66" s="25" t="str">
        <f t="shared" si="3"/>
        <v/>
      </c>
      <c r="N66" s="24" t="str">
        <f t="shared" si="4"/>
        <v/>
      </c>
      <c r="O66" t="str">
        <f t="shared" si="9"/>
        <v/>
      </c>
      <c r="Q66" s="30" t="str">
        <f t="shared" si="5"/>
        <v/>
      </c>
      <c r="R66" s="30" t="str">
        <f t="shared" si="6"/>
        <v/>
      </c>
      <c r="S66" s="30" t="str">
        <f t="shared" si="7"/>
        <v>&lt;</v>
      </c>
    </row>
    <row r="67" spans="4:19" x14ac:dyDescent="0.25">
      <c r="D67" s="25" t="str">
        <f t="shared" si="0"/>
        <v/>
      </c>
      <c r="E67" s="24" t="str">
        <f t="shared" si="1"/>
        <v/>
      </c>
      <c r="F67" t="str">
        <f t="shared" si="8"/>
        <v/>
      </c>
      <c r="H67" s="30" t="str">
        <f t="shared" si="2"/>
        <v>&lt;</v>
      </c>
      <c r="M67" s="25" t="str">
        <f t="shared" si="3"/>
        <v/>
      </c>
      <c r="N67" s="24" t="str">
        <f t="shared" si="4"/>
        <v/>
      </c>
      <c r="O67" t="str">
        <f t="shared" si="9"/>
        <v/>
      </c>
      <c r="Q67" s="30" t="str">
        <f t="shared" si="5"/>
        <v/>
      </c>
      <c r="R67" s="30" t="str">
        <f t="shared" si="6"/>
        <v/>
      </c>
      <c r="S67" s="30" t="str">
        <f t="shared" si="7"/>
        <v>&lt;</v>
      </c>
    </row>
    <row r="68" spans="4:19" x14ac:dyDescent="0.25">
      <c r="D68" s="25" t="str">
        <f t="shared" si="0"/>
        <v/>
      </c>
      <c r="E68" s="24" t="str">
        <f t="shared" si="1"/>
        <v/>
      </c>
      <c r="F68" t="str">
        <f t="shared" si="8"/>
        <v/>
      </c>
      <c r="H68" s="30" t="str">
        <f t="shared" si="2"/>
        <v>&lt;</v>
      </c>
      <c r="M68" s="25" t="str">
        <f t="shared" si="3"/>
        <v/>
      </c>
      <c r="N68" s="24" t="str">
        <f t="shared" si="4"/>
        <v/>
      </c>
      <c r="O68" t="str">
        <f t="shared" si="9"/>
        <v/>
      </c>
      <c r="Q68" s="30" t="str">
        <f t="shared" si="5"/>
        <v/>
      </c>
      <c r="R68" s="30" t="str">
        <f t="shared" si="6"/>
        <v/>
      </c>
      <c r="S68" s="30" t="str">
        <f t="shared" si="7"/>
        <v>&lt;</v>
      </c>
    </row>
    <row r="69" spans="4:19" x14ac:dyDescent="0.25">
      <c r="D69" s="25" t="str">
        <f t="shared" si="0"/>
        <v/>
      </c>
      <c r="E69" s="24" t="str">
        <f t="shared" si="1"/>
        <v/>
      </c>
      <c r="F69" t="str">
        <f t="shared" si="8"/>
        <v/>
      </c>
      <c r="H69" s="30" t="str">
        <f t="shared" si="2"/>
        <v>&lt;</v>
      </c>
      <c r="M69" s="25" t="str">
        <f t="shared" si="3"/>
        <v/>
      </c>
      <c r="N69" s="24" t="str">
        <f t="shared" si="4"/>
        <v/>
      </c>
      <c r="O69" t="str">
        <f t="shared" si="9"/>
        <v/>
      </c>
      <c r="Q69" s="30" t="str">
        <f t="shared" si="5"/>
        <v/>
      </c>
      <c r="R69" s="30" t="str">
        <f t="shared" si="6"/>
        <v/>
      </c>
      <c r="S69" s="30" t="str">
        <f t="shared" si="7"/>
        <v>&lt;</v>
      </c>
    </row>
    <row r="70" spans="4:19" x14ac:dyDescent="0.25">
      <c r="D70" s="25" t="str">
        <f t="shared" si="0"/>
        <v/>
      </c>
      <c r="E70" s="24" t="str">
        <f t="shared" si="1"/>
        <v/>
      </c>
      <c r="F70" t="str">
        <f t="shared" si="8"/>
        <v/>
      </c>
      <c r="H70" s="30" t="str">
        <f t="shared" si="2"/>
        <v>&lt;</v>
      </c>
      <c r="M70" s="25" t="str">
        <f t="shared" si="3"/>
        <v/>
      </c>
      <c r="N70" s="24" t="str">
        <f t="shared" si="4"/>
        <v/>
      </c>
      <c r="O70" t="str">
        <f t="shared" si="9"/>
        <v/>
      </c>
      <c r="Q70" s="30" t="str">
        <f t="shared" si="5"/>
        <v/>
      </c>
      <c r="R70" s="30" t="str">
        <f t="shared" si="6"/>
        <v/>
      </c>
      <c r="S70" s="30" t="str">
        <f t="shared" si="7"/>
        <v>&lt;</v>
      </c>
    </row>
    <row r="71" spans="4:19" x14ac:dyDescent="0.25">
      <c r="D71" s="25" t="str">
        <f t="shared" si="0"/>
        <v/>
      </c>
      <c r="E71" s="24" t="str">
        <f t="shared" si="1"/>
        <v/>
      </c>
      <c r="F71" t="str">
        <f t="shared" si="8"/>
        <v/>
      </c>
      <c r="H71" s="30" t="str">
        <f t="shared" si="2"/>
        <v>&lt;</v>
      </c>
      <c r="M71" s="25" t="str">
        <f t="shared" si="3"/>
        <v/>
      </c>
      <c r="N71" s="24" t="str">
        <f t="shared" si="4"/>
        <v/>
      </c>
      <c r="O71" t="str">
        <f t="shared" si="9"/>
        <v/>
      </c>
      <c r="Q71" s="30" t="str">
        <f t="shared" si="5"/>
        <v/>
      </c>
      <c r="R71" s="30" t="str">
        <f t="shared" si="6"/>
        <v/>
      </c>
      <c r="S71" s="30" t="str">
        <f t="shared" si="7"/>
        <v>&lt;</v>
      </c>
    </row>
    <row r="72" spans="4:19" x14ac:dyDescent="0.25">
      <c r="D72" s="25" t="str">
        <f t="shared" si="0"/>
        <v/>
      </c>
      <c r="E72" s="24" t="str">
        <f t="shared" si="1"/>
        <v/>
      </c>
      <c r="F72" t="str">
        <f t="shared" si="8"/>
        <v/>
      </c>
      <c r="H72" s="30" t="str">
        <f t="shared" si="2"/>
        <v>&lt;</v>
      </c>
      <c r="M72" s="25" t="str">
        <f t="shared" si="3"/>
        <v/>
      </c>
      <c r="N72" s="24" t="str">
        <f t="shared" si="4"/>
        <v/>
      </c>
      <c r="O72" t="str">
        <f t="shared" si="9"/>
        <v/>
      </c>
      <c r="Q72" s="30" t="str">
        <f t="shared" si="5"/>
        <v/>
      </c>
      <c r="R72" s="30" t="str">
        <f t="shared" si="6"/>
        <v/>
      </c>
      <c r="S72" s="30" t="str">
        <f t="shared" si="7"/>
        <v>&lt;</v>
      </c>
    </row>
    <row r="73" spans="4:19" x14ac:dyDescent="0.25">
      <c r="D73" s="25" t="str">
        <f t="shared" si="0"/>
        <v/>
      </c>
      <c r="E73" s="24" t="str">
        <f t="shared" si="1"/>
        <v/>
      </c>
      <c r="F73" t="str">
        <f t="shared" si="8"/>
        <v/>
      </c>
      <c r="H73" s="30" t="str">
        <f t="shared" si="2"/>
        <v>&lt;</v>
      </c>
      <c r="M73" s="25" t="str">
        <f t="shared" si="3"/>
        <v/>
      </c>
      <c r="N73" s="24" t="str">
        <f t="shared" si="4"/>
        <v/>
      </c>
      <c r="O73" t="str">
        <f t="shared" si="9"/>
        <v/>
      </c>
      <c r="Q73" s="30" t="str">
        <f t="shared" si="5"/>
        <v/>
      </c>
      <c r="R73" s="30" t="str">
        <f t="shared" si="6"/>
        <v/>
      </c>
      <c r="S73" s="30" t="str">
        <f t="shared" si="7"/>
        <v>&lt;</v>
      </c>
    </row>
    <row r="74" spans="4:19" x14ac:dyDescent="0.25">
      <c r="D74" s="25" t="str">
        <f t="shared" si="0"/>
        <v/>
      </c>
      <c r="E74" s="24" t="str">
        <f t="shared" si="1"/>
        <v/>
      </c>
      <c r="F74" t="str">
        <f t="shared" si="8"/>
        <v/>
      </c>
      <c r="H74" s="30" t="str">
        <f t="shared" si="2"/>
        <v>&lt;</v>
      </c>
      <c r="M74" s="25" t="str">
        <f t="shared" si="3"/>
        <v/>
      </c>
      <c r="N74" s="24" t="str">
        <f t="shared" si="4"/>
        <v/>
      </c>
      <c r="O74" t="str">
        <f t="shared" si="9"/>
        <v/>
      </c>
      <c r="Q74" s="30" t="str">
        <f t="shared" si="5"/>
        <v/>
      </c>
      <c r="R74" s="30" t="str">
        <f t="shared" si="6"/>
        <v/>
      </c>
      <c r="S74" s="30" t="str">
        <f t="shared" si="7"/>
        <v>&lt;</v>
      </c>
    </row>
    <row r="75" spans="4:19" x14ac:dyDescent="0.25">
      <c r="D75" s="25" t="str">
        <f t="shared" si="0"/>
        <v/>
      </c>
      <c r="E75" s="24" t="str">
        <f t="shared" si="1"/>
        <v/>
      </c>
      <c r="F75" t="str">
        <f t="shared" si="8"/>
        <v/>
      </c>
      <c r="H75" s="30" t="str">
        <f t="shared" si="2"/>
        <v>&lt;</v>
      </c>
      <c r="M75" s="25" t="str">
        <f t="shared" si="3"/>
        <v/>
      </c>
      <c r="N75" s="24" t="str">
        <f t="shared" si="4"/>
        <v/>
      </c>
      <c r="O75" t="str">
        <f t="shared" si="9"/>
        <v/>
      </c>
      <c r="Q75" s="30" t="str">
        <f t="shared" si="5"/>
        <v/>
      </c>
      <c r="R75" s="30" t="str">
        <f t="shared" si="6"/>
        <v/>
      </c>
      <c r="S75" s="30" t="str">
        <f t="shared" si="7"/>
        <v>&lt;</v>
      </c>
    </row>
    <row r="76" spans="4:19" x14ac:dyDescent="0.25">
      <c r="D76" s="25" t="str">
        <f t="shared" si="0"/>
        <v/>
      </c>
      <c r="E76" s="24" t="str">
        <f t="shared" si="1"/>
        <v/>
      </c>
      <c r="F76" t="str">
        <f t="shared" si="8"/>
        <v/>
      </c>
      <c r="H76" s="30" t="str">
        <f t="shared" si="2"/>
        <v>&lt;</v>
      </c>
      <c r="M76" s="25" t="str">
        <f t="shared" si="3"/>
        <v/>
      </c>
      <c r="N76" s="24" t="str">
        <f t="shared" si="4"/>
        <v/>
      </c>
      <c r="O76" t="str">
        <f t="shared" si="9"/>
        <v/>
      </c>
      <c r="Q76" s="30" t="str">
        <f t="shared" si="5"/>
        <v/>
      </c>
      <c r="R76" s="30" t="str">
        <f t="shared" si="6"/>
        <v/>
      </c>
      <c r="S76" s="30" t="str">
        <f t="shared" si="7"/>
        <v>&lt;</v>
      </c>
    </row>
    <row r="77" spans="4:19" x14ac:dyDescent="0.25">
      <c r="D77" s="25" t="str">
        <f t="shared" si="0"/>
        <v/>
      </c>
      <c r="E77" s="24" t="str">
        <f t="shared" si="1"/>
        <v/>
      </c>
      <c r="F77" t="str">
        <f t="shared" si="8"/>
        <v/>
      </c>
      <c r="H77" s="30" t="str">
        <f t="shared" si="2"/>
        <v>&lt;</v>
      </c>
      <c r="M77" s="25" t="str">
        <f t="shared" si="3"/>
        <v/>
      </c>
      <c r="N77" s="24" t="str">
        <f t="shared" si="4"/>
        <v/>
      </c>
      <c r="O77" t="str">
        <f t="shared" si="9"/>
        <v/>
      </c>
      <c r="Q77" s="30" t="str">
        <f t="shared" si="5"/>
        <v/>
      </c>
      <c r="R77" s="30" t="str">
        <f t="shared" si="6"/>
        <v/>
      </c>
      <c r="S77" s="30" t="str">
        <f t="shared" si="7"/>
        <v>&lt;</v>
      </c>
    </row>
    <row r="78" spans="4:19" x14ac:dyDescent="0.25">
      <c r="D78" s="25" t="str">
        <f t="shared" si="0"/>
        <v/>
      </c>
      <c r="E78" s="24" t="str">
        <f t="shared" si="1"/>
        <v/>
      </c>
      <c r="F78" t="str">
        <f t="shared" si="8"/>
        <v/>
      </c>
      <c r="H78" s="30" t="str">
        <f t="shared" si="2"/>
        <v>&lt;</v>
      </c>
      <c r="M78" s="25" t="str">
        <f t="shared" si="3"/>
        <v/>
      </c>
      <c r="N78" s="24" t="str">
        <f t="shared" si="4"/>
        <v/>
      </c>
      <c r="O78" t="str">
        <f t="shared" si="9"/>
        <v/>
      </c>
      <c r="Q78" s="30" t="str">
        <f t="shared" si="5"/>
        <v/>
      </c>
      <c r="R78" s="30" t="str">
        <f t="shared" si="6"/>
        <v/>
      </c>
      <c r="S78" s="30" t="str">
        <f t="shared" si="7"/>
        <v>&lt;</v>
      </c>
    </row>
    <row r="79" spans="4:19" x14ac:dyDescent="0.25">
      <c r="D79" s="25" t="str">
        <f t="shared" si="0"/>
        <v/>
      </c>
      <c r="E79" s="24" t="str">
        <f t="shared" si="1"/>
        <v/>
      </c>
      <c r="F79" t="str">
        <f t="shared" si="8"/>
        <v/>
      </c>
      <c r="H79" s="30" t="str">
        <f t="shared" si="2"/>
        <v>&lt;</v>
      </c>
      <c r="M79" s="25" t="str">
        <f t="shared" si="3"/>
        <v/>
      </c>
      <c r="N79" s="24" t="str">
        <f t="shared" si="4"/>
        <v/>
      </c>
      <c r="O79" t="str">
        <f t="shared" si="9"/>
        <v/>
      </c>
      <c r="Q79" s="30" t="str">
        <f t="shared" si="5"/>
        <v/>
      </c>
      <c r="R79" s="30" t="str">
        <f t="shared" si="6"/>
        <v/>
      </c>
      <c r="S79" s="30" t="str">
        <f t="shared" si="7"/>
        <v>&lt;</v>
      </c>
    </row>
    <row r="80" spans="4:19" x14ac:dyDescent="0.25">
      <c r="D80" s="25" t="str">
        <f t="shared" si="0"/>
        <v/>
      </c>
      <c r="E80" s="24" t="str">
        <f t="shared" si="1"/>
        <v/>
      </c>
      <c r="F80" t="str">
        <f t="shared" si="8"/>
        <v/>
      </c>
      <c r="H80" s="30" t="str">
        <f t="shared" si="2"/>
        <v>&lt;</v>
      </c>
      <c r="M80" s="25" t="str">
        <f t="shared" si="3"/>
        <v/>
      </c>
      <c r="N80" s="24" t="str">
        <f t="shared" si="4"/>
        <v/>
      </c>
      <c r="O80" t="str">
        <f t="shared" si="9"/>
        <v/>
      </c>
      <c r="Q80" s="30" t="str">
        <f t="shared" si="5"/>
        <v/>
      </c>
      <c r="R80" s="30" t="str">
        <f t="shared" si="6"/>
        <v/>
      </c>
      <c r="S80" s="30" t="str">
        <f t="shared" si="7"/>
        <v>&lt;</v>
      </c>
    </row>
    <row r="81" spans="4:19" x14ac:dyDescent="0.25">
      <c r="D81" s="25" t="str">
        <f t="shared" si="0"/>
        <v/>
      </c>
      <c r="E81" s="24" t="str">
        <f t="shared" si="1"/>
        <v/>
      </c>
      <c r="F81" t="str">
        <f t="shared" si="8"/>
        <v/>
      </c>
      <c r="H81" s="30" t="str">
        <f t="shared" si="2"/>
        <v>&lt;</v>
      </c>
      <c r="M81" s="25" t="str">
        <f t="shared" si="3"/>
        <v/>
      </c>
      <c r="N81" s="24" t="str">
        <f t="shared" si="4"/>
        <v/>
      </c>
      <c r="O81" t="str">
        <f t="shared" si="9"/>
        <v/>
      </c>
      <c r="Q81" s="30" t="str">
        <f t="shared" si="5"/>
        <v/>
      </c>
      <c r="R81" s="30" t="str">
        <f t="shared" si="6"/>
        <v/>
      </c>
      <c r="S81" s="30" t="str">
        <f t="shared" si="7"/>
        <v>&lt;</v>
      </c>
    </row>
    <row r="82" spans="4:19" x14ac:dyDescent="0.25">
      <c r="D82" s="25" t="str">
        <f t="shared" si="0"/>
        <v/>
      </c>
      <c r="E82" s="24" t="str">
        <f t="shared" si="1"/>
        <v/>
      </c>
      <c r="F82" t="str">
        <f t="shared" si="8"/>
        <v/>
      </c>
      <c r="H82" s="30" t="str">
        <f t="shared" si="2"/>
        <v>&lt;</v>
      </c>
      <c r="M82" s="25" t="str">
        <f t="shared" si="3"/>
        <v/>
      </c>
      <c r="N82" s="24" t="str">
        <f t="shared" si="4"/>
        <v/>
      </c>
      <c r="O82" t="str">
        <f t="shared" si="9"/>
        <v/>
      </c>
      <c r="Q82" s="30" t="str">
        <f t="shared" si="5"/>
        <v/>
      </c>
      <c r="R82" s="30" t="str">
        <f t="shared" si="6"/>
        <v/>
      </c>
      <c r="S82" s="30" t="str">
        <f t="shared" si="7"/>
        <v>&lt;</v>
      </c>
    </row>
    <row r="83" spans="4:19" x14ac:dyDescent="0.25">
      <c r="D83" s="25" t="str">
        <f t="shared" si="0"/>
        <v/>
      </c>
      <c r="E83" s="24" t="str">
        <f t="shared" si="1"/>
        <v/>
      </c>
      <c r="F83" t="str">
        <f t="shared" si="8"/>
        <v/>
      </c>
      <c r="H83" s="30" t="str">
        <f t="shared" si="2"/>
        <v>&lt;</v>
      </c>
      <c r="M83" s="25" t="str">
        <f t="shared" si="3"/>
        <v/>
      </c>
      <c r="N83" s="24" t="str">
        <f t="shared" si="4"/>
        <v/>
      </c>
      <c r="O83" t="str">
        <f t="shared" si="9"/>
        <v/>
      </c>
      <c r="Q83" s="30" t="str">
        <f t="shared" si="5"/>
        <v/>
      </c>
      <c r="R83" s="30" t="str">
        <f t="shared" si="6"/>
        <v/>
      </c>
      <c r="S83" s="30" t="str">
        <f t="shared" si="7"/>
        <v>&lt;</v>
      </c>
    </row>
    <row r="84" spans="4:19" x14ac:dyDescent="0.25">
      <c r="D84" s="25" t="str">
        <f t="shared" si="0"/>
        <v/>
      </c>
      <c r="E84" s="24" t="str">
        <f t="shared" si="1"/>
        <v/>
      </c>
      <c r="F84" t="str">
        <f t="shared" si="8"/>
        <v/>
      </c>
      <c r="H84" s="30" t="str">
        <f t="shared" si="2"/>
        <v>&lt;</v>
      </c>
      <c r="M84" s="25" t="str">
        <f t="shared" si="3"/>
        <v/>
      </c>
      <c r="N84" s="24" t="str">
        <f t="shared" si="4"/>
        <v/>
      </c>
      <c r="O84" t="str">
        <f t="shared" si="9"/>
        <v/>
      </c>
      <c r="Q84" s="30" t="str">
        <f t="shared" si="5"/>
        <v/>
      </c>
      <c r="R84" s="30" t="str">
        <f t="shared" si="6"/>
        <v/>
      </c>
      <c r="S84" s="30" t="str">
        <f t="shared" si="7"/>
        <v>&lt;</v>
      </c>
    </row>
    <row r="85" spans="4:19" x14ac:dyDescent="0.25">
      <c r="D85" s="25" t="str">
        <f t="shared" si="0"/>
        <v/>
      </c>
      <c r="E85" s="24" t="str">
        <f t="shared" si="1"/>
        <v/>
      </c>
      <c r="F85" t="str">
        <f t="shared" si="8"/>
        <v/>
      </c>
      <c r="H85" s="30" t="str">
        <f t="shared" si="2"/>
        <v>&lt;</v>
      </c>
      <c r="M85" s="25" t="str">
        <f t="shared" si="3"/>
        <v/>
      </c>
      <c r="N85" s="24" t="str">
        <f t="shared" si="4"/>
        <v/>
      </c>
      <c r="O85" t="str">
        <f t="shared" si="9"/>
        <v/>
      </c>
      <c r="Q85" s="30" t="str">
        <f t="shared" si="5"/>
        <v/>
      </c>
      <c r="R85" s="30" t="str">
        <f t="shared" si="6"/>
        <v/>
      </c>
      <c r="S85" s="30" t="str">
        <f t="shared" si="7"/>
        <v>&lt;</v>
      </c>
    </row>
    <row r="86" spans="4:19" x14ac:dyDescent="0.25">
      <c r="D86" s="25" t="str">
        <f t="shared" si="0"/>
        <v/>
      </c>
      <c r="E86" s="24" t="str">
        <f t="shared" si="1"/>
        <v/>
      </c>
      <c r="F86" t="str">
        <f t="shared" si="8"/>
        <v/>
      </c>
      <c r="H86" s="30" t="str">
        <f t="shared" si="2"/>
        <v>&lt;</v>
      </c>
      <c r="M86" s="25" t="str">
        <f t="shared" si="3"/>
        <v/>
      </c>
      <c r="N86" s="24" t="str">
        <f t="shared" si="4"/>
        <v/>
      </c>
      <c r="O86" t="str">
        <f t="shared" si="9"/>
        <v/>
      </c>
      <c r="Q86" s="30" t="str">
        <f t="shared" si="5"/>
        <v/>
      </c>
      <c r="R86" s="30" t="str">
        <f t="shared" si="6"/>
        <v/>
      </c>
      <c r="S86" s="30" t="str">
        <f t="shared" si="7"/>
        <v>&lt;</v>
      </c>
    </row>
    <row r="87" spans="4:19" x14ac:dyDescent="0.25">
      <c r="D87" s="25" t="str">
        <f t="shared" ref="D87:D150" si="10">IF(OR(B87="Grand Total",B87=""),"",D86+C87)</f>
        <v/>
      </c>
      <c r="E87" s="24" t="str">
        <f t="shared" ref="E87:E150" si="11">IF(OR(C87="",B87="Grand Total"),"",IF(C87&lt;0,"L","W"))</f>
        <v/>
      </c>
      <c r="F87" t="str">
        <f t="shared" si="8"/>
        <v/>
      </c>
      <c r="H87" s="30" t="str">
        <f t="shared" ref="H87:H135" si="12">IF(D87&gt;M87,"&gt;","&lt;")</f>
        <v>&lt;</v>
      </c>
      <c r="M87" s="25" t="str">
        <f t="shared" ref="M87:M150" si="13">IF(OR(K87="Grand Total",K87=""),"",M86+L87)</f>
        <v/>
      </c>
      <c r="N87" s="24" t="str">
        <f t="shared" ref="N87:N150" si="14">IF(OR(L87="",K87="Grand Total"),"",IF(L87&lt;0,"L","W"))</f>
        <v/>
      </c>
      <c r="O87" t="str">
        <f t="shared" si="9"/>
        <v/>
      </c>
      <c r="Q87" s="30" t="str">
        <f t="shared" ref="Q87:Q145" si="15">D87</f>
        <v/>
      </c>
      <c r="R87" s="30" t="str">
        <f t="shared" ref="R87:R140" si="16">M87</f>
        <v/>
      </c>
      <c r="S87" s="30" t="str">
        <f t="shared" ref="S87:S139" si="17">IF(D87&gt;M87,"&gt;","&lt;")</f>
        <v>&lt;</v>
      </c>
    </row>
    <row r="88" spans="4:19" x14ac:dyDescent="0.25">
      <c r="D88" s="25" t="str">
        <f t="shared" si="10"/>
        <v/>
      </c>
      <c r="E88" s="24" t="str">
        <f t="shared" si="11"/>
        <v/>
      </c>
      <c r="F88" t="str">
        <f t="shared" ref="F88:F151" si="18">IF(E88="","",IF(E88=E87,F87+1,1))</f>
        <v/>
      </c>
      <c r="H88" s="30" t="str">
        <f t="shared" si="12"/>
        <v>&lt;</v>
      </c>
      <c r="M88" s="25" t="str">
        <f t="shared" si="13"/>
        <v/>
      </c>
      <c r="N88" s="24" t="str">
        <f t="shared" si="14"/>
        <v/>
      </c>
      <c r="O88" t="str">
        <f t="shared" ref="O88:O151" si="19">IF(N88="","",IF(N88=N87,O87+1,1))</f>
        <v/>
      </c>
      <c r="Q88" s="30" t="str">
        <f t="shared" si="15"/>
        <v/>
      </c>
      <c r="R88" s="30" t="str">
        <f t="shared" si="16"/>
        <v/>
      </c>
      <c r="S88" s="30" t="str">
        <f t="shared" si="17"/>
        <v>&lt;</v>
      </c>
    </row>
    <row r="89" spans="4:19" x14ac:dyDescent="0.25">
      <c r="D89" s="25" t="str">
        <f t="shared" si="10"/>
        <v/>
      </c>
      <c r="E89" s="24" t="str">
        <f t="shared" si="11"/>
        <v/>
      </c>
      <c r="F89" t="str">
        <f t="shared" si="18"/>
        <v/>
      </c>
      <c r="H89" s="30" t="str">
        <f t="shared" si="12"/>
        <v>&lt;</v>
      </c>
      <c r="M89" s="25" t="str">
        <f t="shared" si="13"/>
        <v/>
      </c>
      <c r="N89" s="24" t="str">
        <f t="shared" si="14"/>
        <v/>
      </c>
      <c r="O89" t="str">
        <f t="shared" si="19"/>
        <v/>
      </c>
      <c r="Q89" s="30" t="str">
        <f t="shared" si="15"/>
        <v/>
      </c>
      <c r="R89" s="30" t="str">
        <f t="shared" si="16"/>
        <v/>
      </c>
      <c r="S89" s="30" t="str">
        <f t="shared" si="17"/>
        <v>&lt;</v>
      </c>
    </row>
    <row r="90" spans="4:19" x14ac:dyDescent="0.25">
      <c r="D90" s="25" t="str">
        <f t="shared" si="10"/>
        <v/>
      </c>
      <c r="E90" s="24" t="str">
        <f t="shared" si="11"/>
        <v/>
      </c>
      <c r="F90" t="str">
        <f t="shared" si="18"/>
        <v/>
      </c>
      <c r="H90" s="30" t="str">
        <f t="shared" si="12"/>
        <v>&lt;</v>
      </c>
      <c r="M90" s="25" t="str">
        <f t="shared" si="13"/>
        <v/>
      </c>
      <c r="N90" s="24" t="str">
        <f t="shared" si="14"/>
        <v/>
      </c>
      <c r="O90" t="str">
        <f t="shared" si="19"/>
        <v/>
      </c>
      <c r="Q90" s="30" t="str">
        <f t="shared" si="15"/>
        <v/>
      </c>
      <c r="R90" s="30" t="str">
        <f t="shared" si="16"/>
        <v/>
      </c>
      <c r="S90" s="30" t="str">
        <f t="shared" si="17"/>
        <v>&lt;</v>
      </c>
    </row>
    <row r="91" spans="4:19" x14ac:dyDescent="0.25">
      <c r="D91" s="25" t="str">
        <f t="shared" si="10"/>
        <v/>
      </c>
      <c r="E91" s="24" t="str">
        <f t="shared" si="11"/>
        <v/>
      </c>
      <c r="F91" t="str">
        <f t="shared" si="18"/>
        <v/>
      </c>
      <c r="H91" s="30" t="str">
        <f t="shared" si="12"/>
        <v>&lt;</v>
      </c>
      <c r="M91" s="25" t="str">
        <f t="shared" si="13"/>
        <v/>
      </c>
      <c r="N91" s="24" t="str">
        <f t="shared" si="14"/>
        <v/>
      </c>
      <c r="O91" t="str">
        <f t="shared" si="19"/>
        <v/>
      </c>
      <c r="Q91" s="30" t="str">
        <f t="shared" si="15"/>
        <v/>
      </c>
      <c r="R91" s="30" t="str">
        <f t="shared" si="16"/>
        <v/>
      </c>
      <c r="S91" s="30" t="str">
        <f t="shared" si="17"/>
        <v>&lt;</v>
      </c>
    </row>
    <row r="92" spans="4:19" x14ac:dyDescent="0.25">
      <c r="D92" s="25" t="str">
        <f t="shared" si="10"/>
        <v/>
      </c>
      <c r="E92" s="24" t="str">
        <f t="shared" si="11"/>
        <v/>
      </c>
      <c r="F92" t="str">
        <f t="shared" si="18"/>
        <v/>
      </c>
      <c r="H92" s="30" t="str">
        <f t="shared" si="12"/>
        <v>&lt;</v>
      </c>
      <c r="M92" s="25" t="str">
        <f t="shared" si="13"/>
        <v/>
      </c>
      <c r="N92" s="24" t="str">
        <f t="shared" si="14"/>
        <v/>
      </c>
      <c r="O92" t="str">
        <f t="shared" si="19"/>
        <v/>
      </c>
      <c r="Q92" s="30" t="str">
        <f t="shared" si="15"/>
        <v/>
      </c>
      <c r="R92" s="30" t="str">
        <f t="shared" si="16"/>
        <v/>
      </c>
      <c r="S92" s="30" t="str">
        <f t="shared" si="17"/>
        <v>&lt;</v>
      </c>
    </row>
    <row r="93" spans="4:19" x14ac:dyDescent="0.25">
      <c r="D93" s="25" t="str">
        <f t="shared" si="10"/>
        <v/>
      </c>
      <c r="E93" s="24" t="str">
        <f t="shared" si="11"/>
        <v/>
      </c>
      <c r="F93" t="str">
        <f t="shared" si="18"/>
        <v/>
      </c>
      <c r="H93" s="30" t="str">
        <f t="shared" si="12"/>
        <v>&lt;</v>
      </c>
      <c r="M93" s="25" t="str">
        <f t="shared" si="13"/>
        <v/>
      </c>
      <c r="N93" s="24" t="str">
        <f t="shared" si="14"/>
        <v/>
      </c>
      <c r="O93" t="str">
        <f t="shared" si="19"/>
        <v/>
      </c>
      <c r="Q93" s="30" t="str">
        <f t="shared" si="15"/>
        <v/>
      </c>
      <c r="R93" s="30" t="str">
        <f t="shared" si="16"/>
        <v/>
      </c>
      <c r="S93" s="30" t="str">
        <f t="shared" si="17"/>
        <v>&lt;</v>
      </c>
    </row>
    <row r="94" spans="4:19" x14ac:dyDescent="0.25">
      <c r="D94" s="25" t="str">
        <f t="shared" si="10"/>
        <v/>
      </c>
      <c r="E94" s="24" t="str">
        <f t="shared" si="11"/>
        <v/>
      </c>
      <c r="F94" t="str">
        <f t="shared" si="18"/>
        <v/>
      </c>
      <c r="H94" s="30" t="str">
        <f t="shared" si="12"/>
        <v>&lt;</v>
      </c>
      <c r="M94" s="25" t="str">
        <f t="shared" si="13"/>
        <v/>
      </c>
      <c r="N94" s="24" t="str">
        <f t="shared" si="14"/>
        <v/>
      </c>
      <c r="O94" t="str">
        <f t="shared" si="19"/>
        <v/>
      </c>
      <c r="Q94" s="30" t="str">
        <f t="shared" si="15"/>
        <v/>
      </c>
      <c r="R94" s="30" t="str">
        <f t="shared" si="16"/>
        <v/>
      </c>
      <c r="S94" s="30" t="str">
        <f t="shared" si="17"/>
        <v>&lt;</v>
      </c>
    </row>
    <row r="95" spans="4:19" x14ac:dyDescent="0.25">
      <c r="D95" s="25" t="str">
        <f t="shared" si="10"/>
        <v/>
      </c>
      <c r="E95" s="24" t="str">
        <f t="shared" si="11"/>
        <v/>
      </c>
      <c r="F95" t="str">
        <f t="shared" si="18"/>
        <v/>
      </c>
      <c r="H95" s="30" t="str">
        <f t="shared" si="12"/>
        <v>&lt;</v>
      </c>
      <c r="M95" s="25" t="str">
        <f t="shared" si="13"/>
        <v/>
      </c>
      <c r="N95" s="24" t="str">
        <f t="shared" si="14"/>
        <v/>
      </c>
      <c r="O95" t="str">
        <f t="shared" si="19"/>
        <v/>
      </c>
      <c r="Q95" s="30" t="str">
        <f t="shared" si="15"/>
        <v/>
      </c>
      <c r="R95" s="30" t="str">
        <f t="shared" si="16"/>
        <v/>
      </c>
      <c r="S95" s="30" t="str">
        <f t="shared" si="17"/>
        <v>&lt;</v>
      </c>
    </row>
    <row r="96" spans="4:19" x14ac:dyDescent="0.25">
      <c r="D96" s="25" t="str">
        <f t="shared" si="10"/>
        <v/>
      </c>
      <c r="E96" s="24" t="str">
        <f t="shared" si="11"/>
        <v/>
      </c>
      <c r="F96" t="str">
        <f t="shared" si="18"/>
        <v/>
      </c>
      <c r="H96" s="30" t="str">
        <f t="shared" si="12"/>
        <v>&lt;</v>
      </c>
      <c r="M96" s="25" t="str">
        <f t="shared" si="13"/>
        <v/>
      </c>
      <c r="N96" s="24" t="str">
        <f t="shared" si="14"/>
        <v/>
      </c>
      <c r="O96" t="str">
        <f t="shared" si="19"/>
        <v/>
      </c>
      <c r="Q96" s="30" t="str">
        <f t="shared" si="15"/>
        <v/>
      </c>
      <c r="R96" s="30" t="str">
        <f t="shared" si="16"/>
        <v/>
      </c>
      <c r="S96" s="30" t="str">
        <f t="shared" si="17"/>
        <v>&lt;</v>
      </c>
    </row>
    <row r="97" spans="4:19" x14ac:dyDescent="0.25">
      <c r="D97" s="25" t="str">
        <f t="shared" si="10"/>
        <v/>
      </c>
      <c r="E97" s="24" t="str">
        <f t="shared" si="11"/>
        <v/>
      </c>
      <c r="F97" t="str">
        <f t="shared" si="18"/>
        <v/>
      </c>
      <c r="H97" s="30" t="str">
        <f t="shared" si="12"/>
        <v>&lt;</v>
      </c>
      <c r="M97" s="25" t="str">
        <f t="shared" si="13"/>
        <v/>
      </c>
      <c r="N97" s="24" t="str">
        <f t="shared" si="14"/>
        <v/>
      </c>
      <c r="O97" t="str">
        <f t="shared" si="19"/>
        <v/>
      </c>
      <c r="Q97" s="30" t="str">
        <f t="shared" si="15"/>
        <v/>
      </c>
      <c r="R97" s="30" t="str">
        <f t="shared" si="16"/>
        <v/>
      </c>
      <c r="S97" s="30" t="str">
        <f t="shared" si="17"/>
        <v>&lt;</v>
      </c>
    </row>
    <row r="98" spans="4:19" x14ac:dyDescent="0.25">
      <c r="D98" s="25" t="str">
        <f t="shared" si="10"/>
        <v/>
      </c>
      <c r="E98" s="24" t="str">
        <f t="shared" si="11"/>
        <v/>
      </c>
      <c r="F98" t="str">
        <f t="shared" si="18"/>
        <v/>
      </c>
      <c r="H98" s="30" t="str">
        <f t="shared" si="12"/>
        <v>&lt;</v>
      </c>
      <c r="M98" s="25" t="str">
        <f t="shared" si="13"/>
        <v/>
      </c>
      <c r="N98" s="24" t="str">
        <f t="shared" si="14"/>
        <v/>
      </c>
      <c r="O98" t="str">
        <f t="shared" si="19"/>
        <v/>
      </c>
      <c r="Q98" s="30" t="str">
        <f t="shared" si="15"/>
        <v/>
      </c>
      <c r="R98" s="30" t="str">
        <f t="shared" si="16"/>
        <v/>
      </c>
      <c r="S98" s="30" t="str">
        <f t="shared" si="17"/>
        <v>&lt;</v>
      </c>
    </row>
    <row r="99" spans="4:19" x14ac:dyDescent="0.25">
      <c r="D99" s="25" t="str">
        <f t="shared" si="10"/>
        <v/>
      </c>
      <c r="E99" s="24" t="str">
        <f t="shared" si="11"/>
        <v/>
      </c>
      <c r="F99" t="str">
        <f t="shared" si="18"/>
        <v/>
      </c>
      <c r="H99" s="30" t="str">
        <f t="shared" si="12"/>
        <v>&lt;</v>
      </c>
      <c r="M99" s="25" t="str">
        <f t="shared" si="13"/>
        <v/>
      </c>
      <c r="N99" s="24" t="str">
        <f t="shared" si="14"/>
        <v/>
      </c>
      <c r="O99" t="str">
        <f t="shared" si="19"/>
        <v/>
      </c>
      <c r="Q99" s="30" t="str">
        <f t="shared" si="15"/>
        <v/>
      </c>
      <c r="R99" s="30" t="str">
        <f t="shared" si="16"/>
        <v/>
      </c>
      <c r="S99" s="30" t="str">
        <f t="shared" si="17"/>
        <v>&lt;</v>
      </c>
    </row>
    <row r="100" spans="4:19" x14ac:dyDescent="0.25">
      <c r="D100" s="25" t="str">
        <f t="shared" si="10"/>
        <v/>
      </c>
      <c r="E100" s="24" t="str">
        <f t="shared" si="11"/>
        <v/>
      </c>
      <c r="F100" s="25" t="str">
        <f t="shared" si="18"/>
        <v/>
      </c>
      <c r="H100" s="30" t="str">
        <f t="shared" si="12"/>
        <v>&lt;</v>
      </c>
      <c r="M100" s="25" t="str">
        <f t="shared" si="13"/>
        <v/>
      </c>
      <c r="N100" s="24" t="str">
        <f t="shared" si="14"/>
        <v/>
      </c>
      <c r="O100" s="25" t="str">
        <f t="shared" si="19"/>
        <v/>
      </c>
      <c r="Q100" s="30" t="str">
        <f t="shared" si="15"/>
        <v/>
      </c>
      <c r="R100" s="30" t="str">
        <f t="shared" si="16"/>
        <v/>
      </c>
      <c r="S100" s="30" t="str">
        <f t="shared" si="17"/>
        <v>&lt;</v>
      </c>
    </row>
    <row r="101" spans="4:19" x14ac:dyDescent="0.25">
      <c r="D101" s="25" t="str">
        <f t="shared" si="10"/>
        <v/>
      </c>
      <c r="E101" s="24" t="str">
        <f t="shared" si="11"/>
        <v/>
      </c>
      <c r="F101" s="25" t="str">
        <f t="shared" si="18"/>
        <v/>
      </c>
      <c r="H101" s="30" t="str">
        <f t="shared" si="12"/>
        <v>&lt;</v>
      </c>
      <c r="M101" s="25" t="str">
        <f t="shared" si="13"/>
        <v/>
      </c>
      <c r="N101" s="24" t="str">
        <f t="shared" si="14"/>
        <v/>
      </c>
      <c r="O101" s="25" t="str">
        <f t="shared" si="19"/>
        <v/>
      </c>
      <c r="Q101" s="30" t="str">
        <f t="shared" si="15"/>
        <v/>
      </c>
      <c r="R101" s="30" t="str">
        <f t="shared" si="16"/>
        <v/>
      </c>
      <c r="S101" s="30" t="str">
        <f t="shared" si="17"/>
        <v>&lt;</v>
      </c>
    </row>
    <row r="102" spans="4:19" x14ac:dyDescent="0.25">
      <c r="D102" s="25" t="str">
        <f t="shared" si="10"/>
        <v/>
      </c>
      <c r="E102" s="24" t="str">
        <f t="shared" si="11"/>
        <v/>
      </c>
      <c r="F102" s="25" t="str">
        <f t="shared" si="18"/>
        <v/>
      </c>
      <c r="H102" s="30" t="str">
        <f t="shared" si="12"/>
        <v>&lt;</v>
      </c>
      <c r="M102" s="25" t="str">
        <f t="shared" si="13"/>
        <v/>
      </c>
      <c r="N102" s="24" t="str">
        <f t="shared" si="14"/>
        <v/>
      </c>
      <c r="O102" s="25" t="str">
        <f t="shared" si="19"/>
        <v/>
      </c>
      <c r="Q102" s="30" t="str">
        <f t="shared" si="15"/>
        <v/>
      </c>
      <c r="R102" s="30" t="str">
        <f t="shared" si="16"/>
        <v/>
      </c>
      <c r="S102" s="30" t="str">
        <f t="shared" si="17"/>
        <v>&lt;</v>
      </c>
    </row>
    <row r="103" spans="4:19" x14ac:dyDescent="0.25">
      <c r="D103" s="25" t="str">
        <f t="shared" si="10"/>
        <v/>
      </c>
      <c r="E103" s="24" t="str">
        <f t="shared" si="11"/>
        <v/>
      </c>
      <c r="F103" s="25" t="str">
        <f t="shared" si="18"/>
        <v/>
      </c>
      <c r="H103" s="30" t="str">
        <f t="shared" si="12"/>
        <v>&lt;</v>
      </c>
      <c r="M103" s="25" t="str">
        <f t="shared" si="13"/>
        <v/>
      </c>
      <c r="N103" s="24" t="str">
        <f t="shared" si="14"/>
        <v/>
      </c>
      <c r="O103" s="25" t="str">
        <f t="shared" si="19"/>
        <v/>
      </c>
      <c r="Q103" s="30" t="str">
        <f t="shared" si="15"/>
        <v/>
      </c>
      <c r="R103" s="30" t="str">
        <f t="shared" si="16"/>
        <v/>
      </c>
      <c r="S103" s="30" t="str">
        <f t="shared" si="17"/>
        <v>&lt;</v>
      </c>
    </row>
    <row r="104" spans="4:19" x14ac:dyDescent="0.25">
      <c r="D104" s="25" t="str">
        <f t="shared" si="10"/>
        <v/>
      </c>
      <c r="E104" s="24" t="str">
        <f t="shared" si="11"/>
        <v/>
      </c>
      <c r="F104" s="25" t="str">
        <f t="shared" si="18"/>
        <v/>
      </c>
      <c r="H104" s="30" t="str">
        <f t="shared" si="12"/>
        <v>&lt;</v>
      </c>
      <c r="M104" s="25" t="str">
        <f t="shared" si="13"/>
        <v/>
      </c>
      <c r="N104" s="24" t="str">
        <f t="shared" si="14"/>
        <v/>
      </c>
      <c r="O104" s="25" t="str">
        <f t="shared" si="19"/>
        <v/>
      </c>
      <c r="Q104" s="30" t="str">
        <f t="shared" si="15"/>
        <v/>
      </c>
      <c r="R104" s="30" t="str">
        <f t="shared" si="16"/>
        <v/>
      </c>
      <c r="S104" s="30" t="str">
        <f t="shared" si="17"/>
        <v>&lt;</v>
      </c>
    </row>
    <row r="105" spans="4:19" x14ac:dyDescent="0.25">
      <c r="D105" s="25" t="str">
        <f t="shared" si="10"/>
        <v/>
      </c>
      <c r="E105" s="24" t="str">
        <f t="shared" si="11"/>
        <v/>
      </c>
      <c r="F105" s="25" t="str">
        <f t="shared" si="18"/>
        <v/>
      </c>
      <c r="H105" s="30" t="str">
        <f t="shared" si="12"/>
        <v>&lt;</v>
      </c>
      <c r="M105" s="25" t="str">
        <f t="shared" si="13"/>
        <v/>
      </c>
      <c r="N105" s="24" t="str">
        <f t="shared" si="14"/>
        <v/>
      </c>
      <c r="O105" s="25" t="str">
        <f t="shared" si="19"/>
        <v/>
      </c>
      <c r="Q105" s="30" t="str">
        <f t="shared" si="15"/>
        <v/>
      </c>
      <c r="R105" s="30" t="str">
        <f t="shared" si="16"/>
        <v/>
      </c>
      <c r="S105" s="30" t="str">
        <f t="shared" si="17"/>
        <v>&lt;</v>
      </c>
    </row>
    <row r="106" spans="4:19" x14ac:dyDescent="0.25">
      <c r="D106" s="25" t="str">
        <f t="shared" si="10"/>
        <v/>
      </c>
      <c r="E106" s="24" t="str">
        <f t="shared" si="11"/>
        <v/>
      </c>
      <c r="F106" t="str">
        <f t="shared" si="18"/>
        <v/>
      </c>
      <c r="H106" s="30" t="str">
        <f t="shared" si="12"/>
        <v>&lt;</v>
      </c>
      <c r="M106" s="25" t="str">
        <f t="shared" si="13"/>
        <v/>
      </c>
      <c r="N106" s="24" t="str">
        <f t="shared" si="14"/>
        <v/>
      </c>
      <c r="O106" t="str">
        <f t="shared" si="19"/>
        <v/>
      </c>
      <c r="Q106" s="30" t="str">
        <f t="shared" si="15"/>
        <v/>
      </c>
      <c r="R106" s="30" t="str">
        <f t="shared" si="16"/>
        <v/>
      </c>
      <c r="S106" s="30" t="str">
        <f t="shared" si="17"/>
        <v>&lt;</v>
      </c>
    </row>
    <row r="107" spans="4:19" x14ac:dyDescent="0.25">
      <c r="D107" s="25" t="str">
        <f t="shared" si="10"/>
        <v/>
      </c>
      <c r="E107" s="24" t="str">
        <f t="shared" si="11"/>
        <v/>
      </c>
      <c r="F107" t="str">
        <f t="shared" si="18"/>
        <v/>
      </c>
      <c r="H107" s="30" t="str">
        <f t="shared" si="12"/>
        <v>&lt;</v>
      </c>
      <c r="M107" s="25" t="str">
        <f t="shared" si="13"/>
        <v/>
      </c>
      <c r="N107" s="24" t="str">
        <f t="shared" si="14"/>
        <v/>
      </c>
      <c r="O107" t="str">
        <f t="shared" si="19"/>
        <v/>
      </c>
      <c r="Q107" s="30" t="str">
        <f t="shared" si="15"/>
        <v/>
      </c>
      <c r="R107" s="30" t="str">
        <f t="shared" si="16"/>
        <v/>
      </c>
      <c r="S107" s="30" t="str">
        <f t="shared" si="17"/>
        <v>&lt;</v>
      </c>
    </row>
    <row r="108" spans="4:19" x14ac:dyDescent="0.25">
      <c r="D108" s="25" t="str">
        <f t="shared" si="10"/>
        <v/>
      </c>
      <c r="E108" s="24" t="str">
        <f t="shared" si="11"/>
        <v/>
      </c>
      <c r="F108" t="str">
        <f t="shared" si="18"/>
        <v/>
      </c>
      <c r="H108" s="30" t="str">
        <f t="shared" si="12"/>
        <v>&lt;</v>
      </c>
      <c r="M108" s="25" t="str">
        <f t="shared" si="13"/>
        <v/>
      </c>
      <c r="N108" s="24" t="str">
        <f t="shared" si="14"/>
        <v/>
      </c>
      <c r="O108" t="str">
        <f t="shared" si="19"/>
        <v/>
      </c>
      <c r="Q108" s="30" t="str">
        <f t="shared" si="15"/>
        <v/>
      </c>
      <c r="R108" s="30" t="str">
        <f t="shared" si="16"/>
        <v/>
      </c>
      <c r="S108" s="30" t="str">
        <f t="shared" si="17"/>
        <v>&lt;</v>
      </c>
    </row>
    <row r="109" spans="4:19" x14ac:dyDescent="0.25">
      <c r="D109" s="25" t="str">
        <f t="shared" si="10"/>
        <v/>
      </c>
      <c r="E109" s="24" t="str">
        <f t="shared" si="11"/>
        <v/>
      </c>
      <c r="F109" t="str">
        <f t="shared" si="18"/>
        <v/>
      </c>
      <c r="H109" s="30" t="str">
        <f t="shared" si="12"/>
        <v>&lt;</v>
      </c>
      <c r="M109" s="25" t="str">
        <f t="shared" si="13"/>
        <v/>
      </c>
      <c r="N109" s="24" t="str">
        <f t="shared" si="14"/>
        <v/>
      </c>
      <c r="O109" t="str">
        <f t="shared" si="19"/>
        <v/>
      </c>
      <c r="Q109" s="30" t="str">
        <f t="shared" si="15"/>
        <v/>
      </c>
      <c r="R109" s="30" t="str">
        <f t="shared" si="16"/>
        <v/>
      </c>
      <c r="S109" s="30" t="str">
        <f t="shared" si="17"/>
        <v>&lt;</v>
      </c>
    </row>
    <row r="110" spans="4:19" x14ac:dyDescent="0.25">
      <c r="D110" s="25" t="str">
        <f t="shared" si="10"/>
        <v/>
      </c>
      <c r="E110" s="24" t="str">
        <f t="shared" si="11"/>
        <v/>
      </c>
      <c r="F110" t="str">
        <f t="shared" si="18"/>
        <v/>
      </c>
      <c r="H110" s="30" t="str">
        <f t="shared" si="12"/>
        <v>&lt;</v>
      </c>
      <c r="M110" s="25" t="str">
        <f t="shared" si="13"/>
        <v/>
      </c>
      <c r="N110" s="24" t="str">
        <f t="shared" si="14"/>
        <v/>
      </c>
      <c r="O110" t="str">
        <f t="shared" si="19"/>
        <v/>
      </c>
      <c r="Q110" s="30" t="str">
        <f t="shared" si="15"/>
        <v/>
      </c>
      <c r="R110" s="30" t="str">
        <f t="shared" si="16"/>
        <v/>
      </c>
      <c r="S110" s="30" t="str">
        <f t="shared" si="17"/>
        <v>&lt;</v>
      </c>
    </row>
    <row r="111" spans="4:19" x14ac:dyDescent="0.25">
      <c r="D111" s="25" t="str">
        <f t="shared" si="10"/>
        <v/>
      </c>
      <c r="E111" s="24" t="str">
        <f t="shared" si="11"/>
        <v/>
      </c>
      <c r="F111" t="str">
        <f t="shared" si="18"/>
        <v/>
      </c>
      <c r="H111" s="30" t="str">
        <f t="shared" si="12"/>
        <v>&lt;</v>
      </c>
      <c r="M111" s="25" t="str">
        <f t="shared" si="13"/>
        <v/>
      </c>
      <c r="N111" s="24" t="str">
        <f t="shared" si="14"/>
        <v/>
      </c>
      <c r="O111" t="str">
        <f t="shared" si="19"/>
        <v/>
      </c>
      <c r="Q111" s="30" t="str">
        <f t="shared" si="15"/>
        <v/>
      </c>
      <c r="R111" s="30" t="str">
        <f t="shared" si="16"/>
        <v/>
      </c>
      <c r="S111" s="30" t="str">
        <f t="shared" si="17"/>
        <v>&lt;</v>
      </c>
    </row>
    <row r="112" spans="4:19" x14ac:dyDescent="0.25">
      <c r="D112" s="25" t="str">
        <f t="shared" si="10"/>
        <v/>
      </c>
      <c r="E112" s="24" t="str">
        <f t="shared" si="11"/>
        <v/>
      </c>
      <c r="F112" t="str">
        <f t="shared" si="18"/>
        <v/>
      </c>
      <c r="H112" s="30" t="str">
        <f t="shared" si="12"/>
        <v>&lt;</v>
      </c>
      <c r="M112" s="25" t="str">
        <f t="shared" si="13"/>
        <v/>
      </c>
      <c r="N112" s="24" t="str">
        <f t="shared" si="14"/>
        <v/>
      </c>
      <c r="O112" t="str">
        <f t="shared" si="19"/>
        <v/>
      </c>
      <c r="Q112" s="30" t="str">
        <f t="shared" si="15"/>
        <v/>
      </c>
      <c r="R112" s="30" t="str">
        <f t="shared" si="16"/>
        <v/>
      </c>
      <c r="S112" s="30" t="str">
        <f t="shared" si="17"/>
        <v>&lt;</v>
      </c>
    </row>
    <row r="113" spans="4:19" x14ac:dyDescent="0.25">
      <c r="D113" s="25" t="str">
        <f t="shared" si="10"/>
        <v/>
      </c>
      <c r="E113" s="24" t="str">
        <f t="shared" si="11"/>
        <v/>
      </c>
      <c r="F113" t="str">
        <f t="shared" si="18"/>
        <v/>
      </c>
      <c r="H113" s="30" t="str">
        <f t="shared" si="12"/>
        <v>&lt;</v>
      </c>
      <c r="M113" s="25" t="str">
        <f t="shared" si="13"/>
        <v/>
      </c>
      <c r="N113" s="24" t="str">
        <f t="shared" si="14"/>
        <v/>
      </c>
      <c r="O113" t="str">
        <f t="shared" si="19"/>
        <v/>
      </c>
      <c r="Q113" s="30" t="str">
        <f t="shared" si="15"/>
        <v/>
      </c>
      <c r="R113" s="30" t="str">
        <f t="shared" si="16"/>
        <v/>
      </c>
      <c r="S113" s="30" t="str">
        <f t="shared" si="17"/>
        <v>&lt;</v>
      </c>
    </row>
    <row r="114" spans="4:19" x14ac:dyDescent="0.25">
      <c r="D114" s="25" t="str">
        <f t="shared" si="10"/>
        <v/>
      </c>
      <c r="E114" s="24" t="str">
        <f t="shared" si="11"/>
        <v/>
      </c>
      <c r="F114" t="str">
        <f t="shared" si="18"/>
        <v/>
      </c>
      <c r="H114" s="30" t="str">
        <f t="shared" si="12"/>
        <v>&lt;</v>
      </c>
      <c r="M114" s="25" t="str">
        <f t="shared" si="13"/>
        <v/>
      </c>
      <c r="N114" s="24" t="str">
        <f t="shared" si="14"/>
        <v/>
      </c>
      <c r="O114" t="str">
        <f t="shared" si="19"/>
        <v/>
      </c>
      <c r="Q114" s="30" t="str">
        <f t="shared" si="15"/>
        <v/>
      </c>
      <c r="R114" s="30" t="str">
        <f t="shared" si="16"/>
        <v/>
      </c>
      <c r="S114" s="30" t="str">
        <f t="shared" si="17"/>
        <v>&lt;</v>
      </c>
    </row>
    <row r="115" spans="4:19" x14ac:dyDescent="0.25">
      <c r="D115" s="25" t="str">
        <f t="shared" si="10"/>
        <v/>
      </c>
      <c r="E115" s="24" t="str">
        <f t="shared" si="11"/>
        <v/>
      </c>
      <c r="F115" t="str">
        <f t="shared" si="18"/>
        <v/>
      </c>
      <c r="H115" s="30" t="str">
        <f t="shared" si="12"/>
        <v>&lt;</v>
      </c>
      <c r="M115" s="25" t="str">
        <f t="shared" si="13"/>
        <v/>
      </c>
      <c r="N115" s="24" t="str">
        <f t="shared" si="14"/>
        <v/>
      </c>
      <c r="O115" t="str">
        <f t="shared" si="19"/>
        <v/>
      </c>
      <c r="Q115" s="30" t="str">
        <f t="shared" si="15"/>
        <v/>
      </c>
      <c r="R115" s="30" t="str">
        <f t="shared" si="16"/>
        <v/>
      </c>
      <c r="S115" s="30" t="str">
        <f t="shared" si="17"/>
        <v>&lt;</v>
      </c>
    </row>
    <row r="116" spans="4:19" x14ac:dyDescent="0.25">
      <c r="D116" s="25" t="str">
        <f t="shared" si="10"/>
        <v/>
      </c>
      <c r="E116" s="24" t="str">
        <f t="shared" si="11"/>
        <v/>
      </c>
      <c r="F116" t="str">
        <f t="shared" si="18"/>
        <v/>
      </c>
      <c r="H116" s="30" t="str">
        <f t="shared" si="12"/>
        <v>&lt;</v>
      </c>
      <c r="M116" s="25" t="str">
        <f t="shared" si="13"/>
        <v/>
      </c>
      <c r="N116" s="24" t="str">
        <f t="shared" si="14"/>
        <v/>
      </c>
      <c r="O116" t="str">
        <f t="shared" si="19"/>
        <v/>
      </c>
      <c r="Q116" s="30" t="str">
        <f t="shared" si="15"/>
        <v/>
      </c>
      <c r="R116" s="30" t="str">
        <f t="shared" si="16"/>
        <v/>
      </c>
      <c r="S116" s="30" t="str">
        <f t="shared" si="17"/>
        <v>&lt;</v>
      </c>
    </row>
    <row r="117" spans="4:19" x14ac:dyDescent="0.25">
      <c r="D117" s="25" t="str">
        <f t="shared" si="10"/>
        <v/>
      </c>
      <c r="E117" s="24" t="str">
        <f t="shared" si="11"/>
        <v/>
      </c>
      <c r="F117" t="str">
        <f t="shared" si="18"/>
        <v/>
      </c>
      <c r="H117" s="30" t="str">
        <f t="shared" si="12"/>
        <v>&lt;</v>
      </c>
      <c r="M117" s="25" t="str">
        <f t="shared" si="13"/>
        <v/>
      </c>
      <c r="N117" s="24" t="str">
        <f t="shared" si="14"/>
        <v/>
      </c>
      <c r="O117" t="str">
        <f t="shared" si="19"/>
        <v/>
      </c>
      <c r="Q117" s="30" t="str">
        <f t="shared" si="15"/>
        <v/>
      </c>
      <c r="R117" s="30" t="str">
        <f t="shared" si="16"/>
        <v/>
      </c>
      <c r="S117" s="30" t="str">
        <f t="shared" si="17"/>
        <v>&lt;</v>
      </c>
    </row>
    <row r="118" spans="4:19" x14ac:dyDescent="0.25">
      <c r="D118" s="25" t="str">
        <f t="shared" si="10"/>
        <v/>
      </c>
      <c r="E118" s="24" t="str">
        <f t="shared" si="11"/>
        <v/>
      </c>
      <c r="F118" t="str">
        <f t="shared" si="18"/>
        <v/>
      </c>
      <c r="H118" s="30" t="str">
        <f t="shared" si="12"/>
        <v>&lt;</v>
      </c>
      <c r="M118" s="25" t="str">
        <f t="shared" si="13"/>
        <v/>
      </c>
      <c r="N118" s="24" t="str">
        <f t="shared" si="14"/>
        <v/>
      </c>
      <c r="O118" t="str">
        <f t="shared" si="19"/>
        <v/>
      </c>
      <c r="Q118" s="30" t="str">
        <f t="shared" si="15"/>
        <v/>
      </c>
      <c r="R118" s="30" t="str">
        <f t="shared" si="16"/>
        <v/>
      </c>
      <c r="S118" s="30" t="str">
        <f t="shared" si="17"/>
        <v>&lt;</v>
      </c>
    </row>
    <row r="119" spans="4:19" x14ac:dyDescent="0.25">
      <c r="D119" s="25" t="str">
        <f t="shared" si="10"/>
        <v/>
      </c>
      <c r="E119" s="24" t="str">
        <f t="shared" si="11"/>
        <v/>
      </c>
      <c r="F119" t="str">
        <f t="shared" si="18"/>
        <v/>
      </c>
      <c r="H119" s="30" t="str">
        <f t="shared" si="12"/>
        <v>&lt;</v>
      </c>
      <c r="M119" s="25" t="str">
        <f t="shared" si="13"/>
        <v/>
      </c>
      <c r="N119" s="24" t="str">
        <f t="shared" si="14"/>
        <v/>
      </c>
      <c r="O119" t="str">
        <f t="shared" si="19"/>
        <v/>
      </c>
      <c r="Q119" s="30" t="str">
        <f t="shared" si="15"/>
        <v/>
      </c>
      <c r="R119" s="30" t="str">
        <f t="shared" si="16"/>
        <v/>
      </c>
      <c r="S119" s="30" t="str">
        <f t="shared" si="17"/>
        <v>&lt;</v>
      </c>
    </row>
    <row r="120" spans="4:19" x14ac:dyDescent="0.25">
      <c r="D120" s="25" t="str">
        <f t="shared" si="10"/>
        <v/>
      </c>
      <c r="E120" s="24" t="str">
        <f t="shared" si="11"/>
        <v/>
      </c>
      <c r="F120" t="str">
        <f t="shared" si="18"/>
        <v/>
      </c>
      <c r="H120" s="30" t="str">
        <f t="shared" si="12"/>
        <v>&lt;</v>
      </c>
      <c r="M120" s="25" t="str">
        <f t="shared" si="13"/>
        <v/>
      </c>
      <c r="N120" s="24" t="str">
        <f t="shared" si="14"/>
        <v/>
      </c>
      <c r="O120" t="str">
        <f t="shared" si="19"/>
        <v/>
      </c>
      <c r="Q120" s="30" t="str">
        <f t="shared" si="15"/>
        <v/>
      </c>
      <c r="R120" s="30" t="str">
        <f t="shared" si="16"/>
        <v/>
      </c>
      <c r="S120" s="30" t="str">
        <f t="shared" si="17"/>
        <v>&lt;</v>
      </c>
    </row>
    <row r="121" spans="4:19" x14ac:dyDescent="0.25">
      <c r="D121" s="25" t="str">
        <f t="shared" si="10"/>
        <v/>
      </c>
      <c r="E121" s="24" t="str">
        <f t="shared" si="11"/>
        <v/>
      </c>
      <c r="F121" t="str">
        <f t="shared" si="18"/>
        <v/>
      </c>
      <c r="H121" s="30" t="str">
        <f t="shared" si="12"/>
        <v>&lt;</v>
      </c>
      <c r="M121" s="25" t="str">
        <f t="shared" si="13"/>
        <v/>
      </c>
      <c r="N121" s="24" t="str">
        <f t="shared" si="14"/>
        <v/>
      </c>
      <c r="O121" t="str">
        <f t="shared" si="19"/>
        <v/>
      </c>
      <c r="Q121" s="30" t="str">
        <f t="shared" si="15"/>
        <v/>
      </c>
      <c r="R121" s="30" t="str">
        <f t="shared" si="16"/>
        <v/>
      </c>
      <c r="S121" s="30" t="str">
        <f t="shared" si="17"/>
        <v>&lt;</v>
      </c>
    </row>
    <row r="122" spans="4:19" x14ac:dyDescent="0.25">
      <c r="D122" s="25" t="str">
        <f t="shared" si="10"/>
        <v/>
      </c>
      <c r="E122" s="24" t="str">
        <f t="shared" si="11"/>
        <v/>
      </c>
      <c r="F122" t="str">
        <f t="shared" si="18"/>
        <v/>
      </c>
      <c r="H122" s="30" t="str">
        <f t="shared" si="12"/>
        <v>&lt;</v>
      </c>
      <c r="M122" s="25" t="str">
        <f t="shared" si="13"/>
        <v/>
      </c>
      <c r="N122" s="24" t="str">
        <f t="shared" si="14"/>
        <v/>
      </c>
      <c r="O122" t="str">
        <f t="shared" si="19"/>
        <v/>
      </c>
      <c r="Q122" s="30" t="str">
        <f t="shared" si="15"/>
        <v/>
      </c>
      <c r="R122" s="30" t="str">
        <f t="shared" si="16"/>
        <v/>
      </c>
      <c r="S122" s="30" t="str">
        <f t="shared" si="17"/>
        <v>&lt;</v>
      </c>
    </row>
    <row r="123" spans="4:19" x14ac:dyDescent="0.25">
      <c r="D123" s="25" t="str">
        <f t="shared" si="10"/>
        <v/>
      </c>
      <c r="E123" s="24" t="str">
        <f t="shared" si="11"/>
        <v/>
      </c>
      <c r="F123" t="str">
        <f t="shared" si="18"/>
        <v/>
      </c>
      <c r="H123" s="30" t="str">
        <f t="shared" si="12"/>
        <v>&lt;</v>
      </c>
      <c r="M123" s="25" t="str">
        <f t="shared" si="13"/>
        <v/>
      </c>
      <c r="N123" s="24" t="str">
        <f t="shared" si="14"/>
        <v/>
      </c>
      <c r="O123" t="str">
        <f t="shared" si="19"/>
        <v/>
      </c>
      <c r="Q123" s="30" t="str">
        <f t="shared" si="15"/>
        <v/>
      </c>
      <c r="R123" s="30" t="str">
        <f t="shared" si="16"/>
        <v/>
      </c>
      <c r="S123" s="30" t="str">
        <f t="shared" si="17"/>
        <v>&lt;</v>
      </c>
    </row>
    <row r="124" spans="4:19" x14ac:dyDescent="0.25">
      <c r="D124" s="25" t="str">
        <f t="shared" si="10"/>
        <v/>
      </c>
      <c r="E124" s="24" t="str">
        <f t="shared" si="11"/>
        <v/>
      </c>
      <c r="F124" t="str">
        <f t="shared" si="18"/>
        <v/>
      </c>
      <c r="H124" s="30" t="str">
        <f t="shared" si="12"/>
        <v>&lt;</v>
      </c>
      <c r="M124" s="25" t="str">
        <f t="shared" si="13"/>
        <v/>
      </c>
      <c r="N124" s="24" t="str">
        <f t="shared" si="14"/>
        <v/>
      </c>
      <c r="O124" t="str">
        <f t="shared" si="19"/>
        <v/>
      </c>
      <c r="Q124" s="30" t="str">
        <f t="shared" si="15"/>
        <v/>
      </c>
      <c r="R124" s="30" t="str">
        <f t="shared" si="16"/>
        <v/>
      </c>
      <c r="S124" s="30" t="str">
        <f t="shared" si="17"/>
        <v>&lt;</v>
      </c>
    </row>
    <row r="125" spans="4:19" x14ac:dyDescent="0.25">
      <c r="D125" s="25" t="str">
        <f t="shared" si="10"/>
        <v/>
      </c>
      <c r="E125" s="24" t="str">
        <f t="shared" si="11"/>
        <v/>
      </c>
      <c r="F125" t="str">
        <f t="shared" si="18"/>
        <v/>
      </c>
      <c r="H125" s="30" t="str">
        <f t="shared" si="12"/>
        <v>&lt;</v>
      </c>
      <c r="M125" s="25" t="str">
        <f t="shared" si="13"/>
        <v/>
      </c>
      <c r="N125" s="24" t="str">
        <f t="shared" si="14"/>
        <v/>
      </c>
      <c r="O125" t="str">
        <f t="shared" si="19"/>
        <v/>
      </c>
      <c r="Q125" s="30" t="str">
        <f t="shared" si="15"/>
        <v/>
      </c>
      <c r="R125" s="30" t="str">
        <f t="shared" si="16"/>
        <v/>
      </c>
      <c r="S125" s="30" t="str">
        <f t="shared" si="17"/>
        <v>&lt;</v>
      </c>
    </row>
    <row r="126" spans="4:19" x14ac:dyDescent="0.25">
      <c r="D126" s="25" t="str">
        <f t="shared" si="10"/>
        <v/>
      </c>
      <c r="E126" s="24" t="str">
        <f t="shared" si="11"/>
        <v/>
      </c>
      <c r="F126" t="str">
        <f t="shared" si="18"/>
        <v/>
      </c>
      <c r="H126" s="30" t="str">
        <f t="shared" si="12"/>
        <v>&lt;</v>
      </c>
      <c r="M126" s="25" t="str">
        <f t="shared" si="13"/>
        <v/>
      </c>
      <c r="N126" s="24" t="str">
        <f t="shared" si="14"/>
        <v/>
      </c>
      <c r="O126" t="str">
        <f t="shared" si="19"/>
        <v/>
      </c>
      <c r="Q126" s="30" t="str">
        <f t="shared" si="15"/>
        <v/>
      </c>
      <c r="R126" s="30" t="str">
        <f t="shared" si="16"/>
        <v/>
      </c>
      <c r="S126" s="30" t="str">
        <f t="shared" si="17"/>
        <v>&lt;</v>
      </c>
    </row>
    <row r="127" spans="4:19" x14ac:dyDescent="0.25">
      <c r="D127" s="25" t="str">
        <f t="shared" si="10"/>
        <v/>
      </c>
      <c r="E127" s="24" t="str">
        <f t="shared" si="11"/>
        <v/>
      </c>
      <c r="F127" t="str">
        <f t="shared" si="18"/>
        <v/>
      </c>
      <c r="H127" s="30" t="str">
        <f t="shared" si="12"/>
        <v>&lt;</v>
      </c>
      <c r="M127" s="25" t="str">
        <f t="shared" si="13"/>
        <v/>
      </c>
      <c r="N127" s="24" t="str">
        <f t="shared" si="14"/>
        <v/>
      </c>
      <c r="O127" t="str">
        <f t="shared" si="19"/>
        <v/>
      </c>
      <c r="Q127" s="30" t="str">
        <f t="shared" si="15"/>
        <v/>
      </c>
      <c r="R127" s="30" t="str">
        <f t="shared" si="16"/>
        <v/>
      </c>
      <c r="S127" s="30" t="str">
        <f t="shared" si="17"/>
        <v>&lt;</v>
      </c>
    </row>
    <row r="128" spans="4:19" x14ac:dyDescent="0.25">
      <c r="D128" s="25" t="str">
        <f t="shared" si="10"/>
        <v/>
      </c>
      <c r="E128" s="24" t="str">
        <f t="shared" si="11"/>
        <v/>
      </c>
      <c r="F128" t="str">
        <f t="shared" si="18"/>
        <v/>
      </c>
      <c r="H128" s="30" t="str">
        <f t="shared" si="12"/>
        <v>&lt;</v>
      </c>
      <c r="M128" s="25" t="str">
        <f t="shared" si="13"/>
        <v/>
      </c>
      <c r="N128" s="24" t="str">
        <f t="shared" si="14"/>
        <v/>
      </c>
      <c r="O128" t="str">
        <f t="shared" si="19"/>
        <v/>
      </c>
      <c r="Q128" s="30" t="str">
        <f t="shared" si="15"/>
        <v/>
      </c>
      <c r="R128" s="30" t="str">
        <f t="shared" si="16"/>
        <v/>
      </c>
      <c r="S128" s="30" t="str">
        <f t="shared" si="17"/>
        <v>&lt;</v>
      </c>
    </row>
    <row r="129" spans="4:19" x14ac:dyDescent="0.25">
      <c r="D129" s="25" t="str">
        <f t="shared" si="10"/>
        <v/>
      </c>
      <c r="E129" s="24" t="str">
        <f t="shared" si="11"/>
        <v/>
      </c>
      <c r="F129" t="str">
        <f t="shared" si="18"/>
        <v/>
      </c>
      <c r="H129" s="30" t="str">
        <f t="shared" si="12"/>
        <v>&lt;</v>
      </c>
      <c r="M129" s="25" t="str">
        <f t="shared" si="13"/>
        <v/>
      </c>
      <c r="N129" s="24" t="str">
        <f t="shared" si="14"/>
        <v/>
      </c>
      <c r="O129" t="str">
        <f t="shared" si="19"/>
        <v/>
      </c>
      <c r="Q129" s="30" t="str">
        <f t="shared" si="15"/>
        <v/>
      </c>
      <c r="R129" s="30" t="str">
        <f t="shared" si="16"/>
        <v/>
      </c>
      <c r="S129" s="30" t="str">
        <f t="shared" si="17"/>
        <v>&lt;</v>
      </c>
    </row>
    <row r="130" spans="4:19" x14ac:dyDescent="0.25">
      <c r="D130" s="25" t="str">
        <f t="shared" si="10"/>
        <v/>
      </c>
      <c r="E130" s="24" t="str">
        <f t="shared" si="11"/>
        <v/>
      </c>
      <c r="F130" t="str">
        <f t="shared" si="18"/>
        <v/>
      </c>
      <c r="H130" s="30" t="str">
        <f t="shared" si="12"/>
        <v>&lt;</v>
      </c>
      <c r="M130" s="25" t="str">
        <f t="shared" si="13"/>
        <v/>
      </c>
      <c r="N130" s="24" t="str">
        <f t="shared" si="14"/>
        <v/>
      </c>
      <c r="O130" t="str">
        <f t="shared" si="19"/>
        <v/>
      </c>
      <c r="Q130" s="30" t="str">
        <f t="shared" si="15"/>
        <v/>
      </c>
      <c r="R130" s="30" t="str">
        <f t="shared" si="16"/>
        <v/>
      </c>
      <c r="S130" s="30" t="str">
        <f t="shared" si="17"/>
        <v>&lt;</v>
      </c>
    </row>
    <row r="131" spans="4:19" x14ac:dyDescent="0.25">
      <c r="D131" s="25" t="str">
        <f t="shared" si="10"/>
        <v/>
      </c>
      <c r="E131" s="24" t="str">
        <f t="shared" si="11"/>
        <v/>
      </c>
      <c r="F131" t="str">
        <f t="shared" si="18"/>
        <v/>
      </c>
      <c r="H131" s="30" t="str">
        <f t="shared" si="12"/>
        <v>&lt;</v>
      </c>
      <c r="M131" s="25" t="str">
        <f t="shared" si="13"/>
        <v/>
      </c>
      <c r="N131" s="24" t="str">
        <f t="shared" si="14"/>
        <v/>
      </c>
      <c r="O131" t="str">
        <f t="shared" si="19"/>
        <v/>
      </c>
      <c r="Q131" s="30" t="str">
        <f t="shared" si="15"/>
        <v/>
      </c>
      <c r="R131" s="30" t="str">
        <f t="shared" si="16"/>
        <v/>
      </c>
      <c r="S131" s="30" t="str">
        <f t="shared" si="17"/>
        <v>&lt;</v>
      </c>
    </row>
    <row r="132" spans="4:19" x14ac:dyDescent="0.25">
      <c r="D132" s="25" t="str">
        <f t="shared" si="10"/>
        <v/>
      </c>
      <c r="E132" s="24" t="str">
        <f t="shared" si="11"/>
        <v/>
      </c>
      <c r="F132" t="str">
        <f t="shared" si="18"/>
        <v/>
      </c>
      <c r="H132" s="30" t="str">
        <f t="shared" si="12"/>
        <v>&lt;</v>
      </c>
      <c r="M132" s="25" t="str">
        <f t="shared" si="13"/>
        <v/>
      </c>
      <c r="N132" s="24" t="str">
        <f t="shared" si="14"/>
        <v/>
      </c>
      <c r="O132" t="str">
        <f t="shared" si="19"/>
        <v/>
      </c>
      <c r="Q132" s="30" t="str">
        <f t="shared" si="15"/>
        <v/>
      </c>
      <c r="R132" s="30" t="str">
        <f t="shared" si="16"/>
        <v/>
      </c>
      <c r="S132" s="30" t="str">
        <f t="shared" si="17"/>
        <v>&lt;</v>
      </c>
    </row>
    <row r="133" spans="4:19" x14ac:dyDescent="0.25">
      <c r="D133" s="25" t="str">
        <f t="shared" si="10"/>
        <v/>
      </c>
      <c r="E133" s="24" t="str">
        <f t="shared" si="11"/>
        <v/>
      </c>
      <c r="F133" t="str">
        <f t="shared" si="18"/>
        <v/>
      </c>
      <c r="H133" s="30" t="str">
        <f t="shared" si="12"/>
        <v>&lt;</v>
      </c>
      <c r="M133" s="25" t="str">
        <f t="shared" si="13"/>
        <v/>
      </c>
      <c r="N133" s="24" t="str">
        <f t="shared" si="14"/>
        <v/>
      </c>
      <c r="O133" t="str">
        <f t="shared" si="19"/>
        <v/>
      </c>
      <c r="Q133" s="30" t="str">
        <f t="shared" si="15"/>
        <v/>
      </c>
      <c r="R133" s="30" t="str">
        <f t="shared" si="16"/>
        <v/>
      </c>
      <c r="S133" s="30" t="str">
        <f t="shared" si="17"/>
        <v>&lt;</v>
      </c>
    </row>
    <row r="134" spans="4:19" x14ac:dyDescent="0.25">
      <c r="D134" s="25" t="str">
        <f t="shared" si="10"/>
        <v/>
      </c>
      <c r="E134" s="24" t="str">
        <f t="shared" si="11"/>
        <v/>
      </c>
      <c r="F134" t="str">
        <f t="shared" si="18"/>
        <v/>
      </c>
      <c r="H134" s="30" t="str">
        <f t="shared" si="12"/>
        <v>&lt;</v>
      </c>
      <c r="M134" s="25" t="str">
        <f t="shared" si="13"/>
        <v/>
      </c>
      <c r="N134" s="24" t="str">
        <f t="shared" si="14"/>
        <v/>
      </c>
      <c r="O134" t="str">
        <f t="shared" si="19"/>
        <v/>
      </c>
      <c r="Q134" s="30" t="str">
        <f t="shared" si="15"/>
        <v/>
      </c>
      <c r="R134" s="30" t="str">
        <f t="shared" si="16"/>
        <v/>
      </c>
      <c r="S134" s="30" t="str">
        <f t="shared" si="17"/>
        <v>&lt;</v>
      </c>
    </row>
    <row r="135" spans="4:19" x14ac:dyDescent="0.25">
      <c r="D135" s="25" t="str">
        <f t="shared" si="10"/>
        <v/>
      </c>
      <c r="E135" s="24" t="str">
        <f t="shared" si="11"/>
        <v/>
      </c>
      <c r="F135" t="str">
        <f t="shared" si="18"/>
        <v/>
      </c>
      <c r="H135" s="30" t="str">
        <f t="shared" si="12"/>
        <v>&lt;</v>
      </c>
      <c r="M135" s="25" t="str">
        <f t="shared" si="13"/>
        <v/>
      </c>
      <c r="N135" s="24" t="str">
        <f t="shared" si="14"/>
        <v/>
      </c>
      <c r="O135" t="str">
        <f t="shared" si="19"/>
        <v/>
      </c>
      <c r="Q135" s="30" t="str">
        <f t="shared" si="15"/>
        <v/>
      </c>
      <c r="R135" s="30" t="str">
        <f t="shared" si="16"/>
        <v/>
      </c>
      <c r="S135" s="30" t="str">
        <f t="shared" si="17"/>
        <v>&lt;</v>
      </c>
    </row>
    <row r="136" spans="4:19" x14ac:dyDescent="0.25">
      <c r="D136" s="25" t="str">
        <f t="shared" si="10"/>
        <v/>
      </c>
      <c r="E136" s="24" t="str">
        <f t="shared" si="11"/>
        <v/>
      </c>
      <c r="F136" t="str">
        <f t="shared" si="18"/>
        <v/>
      </c>
      <c r="H136" s="30" t="str">
        <f t="shared" ref="H136:H199" si="20">IF(D136&gt;M136,"&gt;","&lt;")</f>
        <v>&lt;</v>
      </c>
      <c r="M136" s="25" t="str">
        <f t="shared" si="13"/>
        <v/>
      </c>
      <c r="N136" s="24" t="str">
        <f t="shared" si="14"/>
        <v/>
      </c>
      <c r="O136" t="str">
        <f t="shared" si="19"/>
        <v/>
      </c>
      <c r="Q136" s="30" t="str">
        <f t="shared" si="15"/>
        <v/>
      </c>
      <c r="R136" s="30" t="str">
        <f t="shared" si="16"/>
        <v/>
      </c>
      <c r="S136" s="30" t="str">
        <f t="shared" si="17"/>
        <v>&lt;</v>
      </c>
    </row>
    <row r="137" spans="4:19" x14ac:dyDescent="0.25">
      <c r="D137" s="25" t="str">
        <f t="shared" si="10"/>
        <v/>
      </c>
      <c r="E137" s="24" t="str">
        <f t="shared" si="11"/>
        <v/>
      </c>
      <c r="F137" t="str">
        <f t="shared" si="18"/>
        <v/>
      </c>
      <c r="H137" s="30" t="str">
        <f t="shared" si="20"/>
        <v>&lt;</v>
      </c>
      <c r="M137" s="25" t="str">
        <f t="shared" si="13"/>
        <v/>
      </c>
      <c r="N137" s="24" t="str">
        <f t="shared" si="14"/>
        <v/>
      </c>
      <c r="O137" t="str">
        <f t="shared" si="19"/>
        <v/>
      </c>
      <c r="Q137" s="30" t="str">
        <f t="shared" si="15"/>
        <v/>
      </c>
      <c r="R137" s="30" t="str">
        <f t="shared" si="16"/>
        <v/>
      </c>
      <c r="S137" s="30" t="str">
        <f t="shared" si="17"/>
        <v>&lt;</v>
      </c>
    </row>
    <row r="138" spans="4:19" x14ac:dyDescent="0.25">
      <c r="D138" s="25" t="str">
        <f t="shared" si="10"/>
        <v/>
      </c>
      <c r="E138" s="24" t="str">
        <f t="shared" si="11"/>
        <v/>
      </c>
      <c r="F138" t="str">
        <f t="shared" si="18"/>
        <v/>
      </c>
      <c r="H138" s="30" t="str">
        <f t="shared" si="20"/>
        <v>&lt;</v>
      </c>
      <c r="M138" s="25" t="str">
        <f t="shared" si="13"/>
        <v/>
      </c>
      <c r="N138" s="24" t="str">
        <f t="shared" si="14"/>
        <v/>
      </c>
      <c r="O138" t="str">
        <f t="shared" si="19"/>
        <v/>
      </c>
      <c r="Q138" s="30" t="str">
        <f t="shared" si="15"/>
        <v/>
      </c>
      <c r="R138" s="30" t="str">
        <f t="shared" si="16"/>
        <v/>
      </c>
      <c r="S138" s="30" t="str">
        <f t="shared" si="17"/>
        <v>&lt;</v>
      </c>
    </row>
    <row r="139" spans="4:19" x14ac:dyDescent="0.25">
      <c r="D139" s="25" t="str">
        <f t="shared" si="10"/>
        <v/>
      </c>
      <c r="E139" s="24" t="str">
        <f t="shared" si="11"/>
        <v/>
      </c>
      <c r="F139" t="str">
        <f t="shared" si="18"/>
        <v/>
      </c>
      <c r="H139" s="30" t="str">
        <f t="shared" si="20"/>
        <v>&lt;</v>
      </c>
      <c r="M139" s="25" t="str">
        <f t="shared" si="13"/>
        <v/>
      </c>
      <c r="N139" s="24" t="str">
        <f t="shared" si="14"/>
        <v/>
      </c>
      <c r="O139" t="str">
        <f t="shared" si="19"/>
        <v/>
      </c>
      <c r="Q139" s="30" t="str">
        <f t="shared" si="15"/>
        <v/>
      </c>
      <c r="R139" s="30" t="str">
        <f t="shared" si="16"/>
        <v/>
      </c>
      <c r="S139" s="30" t="str">
        <f t="shared" si="17"/>
        <v>&lt;</v>
      </c>
    </row>
    <row r="140" spans="4:19" x14ac:dyDescent="0.25">
      <c r="D140" s="25" t="str">
        <f t="shared" si="10"/>
        <v/>
      </c>
      <c r="E140" s="24" t="str">
        <f t="shared" si="11"/>
        <v/>
      </c>
      <c r="F140" t="str">
        <f t="shared" si="18"/>
        <v/>
      </c>
      <c r="H140" s="30" t="str">
        <f t="shared" si="20"/>
        <v>&lt;</v>
      </c>
      <c r="M140" s="25" t="str">
        <f t="shared" si="13"/>
        <v/>
      </c>
      <c r="N140" s="24" t="str">
        <f t="shared" si="14"/>
        <v/>
      </c>
      <c r="O140" t="str">
        <f t="shared" si="19"/>
        <v/>
      </c>
      <c r="Q140" s="30" t="str">
        <f t="shared" si="15"/>
        <v/>
      </c>
      <c r="R140" s="30" t="str">
        <f t="shared" si="16"/>
        <v/>
      </c>
    </row>
    <row r="141" spans="4:19" x14ac:dyDescent="0.25">
      <c r="D141" s="25" t="str">
        <f t="shared" si="10"/>
        <v/>
      </c>
      <c r="E141" s="24" t="str">
        <f t="shared" si="11"/>
        <v/>
      </c>
      <c r="F141" t="str">
        <f t="shared" si="18"/>
        <v/>
      </c>
      <c r="H141" s="30" t="str">
        <f t="shared" si="20"/>
        <v>&lt;</v>
      </c>
      <c r="M141" s="25" t="str">
        <f t="shared" si="13"/>
        <v/>
      </c>
      <c r="N141" s="24" t="str">
        <f t="shared" si="14"/>
        <v/>
      </c>
      <c r="O141" t="str">
        <f t="shared" si="19"/>
        <v/>
      </c>
      <c r="Q141" s="30" t="str">
        <f t="shared" si="15"/>
        <v/>
      </c>
    </row>
    <row r="142" spans="4:19" x14ac:dyDescent="0.25">
      <c r="D142" s="25" t="str">
        <f t="shared" si="10"/>
        <v/>
      </c>
      <c r="E142" s="24" t="str">
        <f t="shared" si="11"/>
        <v/>
      </c>
      <c r="F142" t="str">
        <f t="shared" si="18"/>
        <v/>
      </c>
      <c r="H142" s="30" t="str">
        <f t="shared" si="20"/>
        <v>&lt;</v>
      </c>
      <c r="M142" s="25" t="str">
        <f t="shared" si="13"/>
        <v/>
      </c>
      <c r="N142" s="24" t="str">
        <f t="shared" si="14"/>
        <v/>
      </c>
      <c r="O142" t="str">
        <f t="shared" si="19"/>
        <v/>
      </c>
      <c r="Q142" s="30" t="str">
        <f t="shared" si="15"/>
        <v/>
      </c>
    </row>
    <row r="143" spans="4:19" x14ac:dyDescent="0.25">
      <c r="D143" s="25" t="str">
        <f t="shared" si="10"/>
        <v/>
      </c>
      <c r="E143" s="24" t="str">
        <f t="shared" si="11"/>
        <v/>
      </c>
      <c r="F143" t="str">
        <f t="shared" si="18"/>
        <v/>
      </c>
      <c r="H143" s="30" t="str">
        <f t="shared" si="20"/>
        <v>&lt;</v>
      </c>
      <c r="M143" s="25" t="str">
        <f t="shared" si="13"/>
        <v/>
      </c>
      <c r="N143" s="24" t="str">
        <f t="shared" si="14"/>
        <v/>
      </c>
      <c r="O143" t="str">
        <f t="shared" si="19"/>
        <v/>
      </c>
      <c r="Q143" s="30" t="str">
        <f t="shared" si="15"/>
        <v/>
      </c>
    </row>
    <row r="144" spans="4:19" x14ac:dyDescent="0.25">
      <c r="D144" s="25" t="str">
        <f t="shared" si="10"/>
        <v/>
      </c>
      <c r="E144" s="24" t="str">
        <f t="shared" si="11"/>
        <v/>
      </c>
      <c r="F144" t="str">
        <f t="shared" si="18"/>
        <v/>
      </c>
      <c r="H144" s="30" t="str">
        <f t="shared" si="20"/>
        <v>&lt;</v>
      </c>
      <c r="M144" s="25" t="str">
        <f t="shared" si="13"/>
        <v/>
      </c>
      <c r="N144" s="24" t="str">
        <f t="shared" si="14"/>
        <v/>
      </c>
      <c r="O144" t="str">
        <f t="shared" si="19"/>
        <v/>
      </c>
      <c r="Q144" s="30" t="str">
        <f t="shared" si="15"/>
        <v/>
      </c>
    </row>
    <row r="145" spans="4:17" x14ac:dyDescent="0.25">
      <c r="D145" s="25" t="str">
        <f t="shared" si="10"/>
        <v/>
      </c>
      <c r="E145" s="24" t="str">
        <f t="shared" si="11"/>
        <v/>
      </c>
      <c r="F145" t="str">
        <f t="shared" si="18"/>
        <v/>
      </c>
      <c r="H145" s="30" t="str">
        <f t="shared" si="20"/>
        <v>&lt;</v>
      </c>
      <c r="M145" s="25" t="str">
        <f t="shared" si="13"/>
        <v/>
      </c>
      <c r="N145" s="24" t="str">
        <f t="shared" si="14"/>
        <v/>
      </c>
      <c r="O145" t="str">
        <f t="shared" si="19"/>
        <v/>
      </c>
      <c r="Q145" s="30" t="str">
        <f t="shared" si="15"/>
        <v/>
      </c>
    </row>
    <row r="146" spans="4:17" x14ac:dyDescent="0.25">
      <c r="D146" s="25" t="str">
        <f t="shared" si="10"/>
        <v/>
      </c>
      <c r="E146" s="24" t="str">
        <f t="shared" si="11"/>
        <v/>
      </c>
      <c r="F146" t="str">
        <f t="shared" si="18"/>
        <v/>
      </c>
      <c r="H146" s="30" t="str">
        <f t="shared" si="20"/>
        <v>&lt;</v>
      </c>
      <c r="M146" s="25" t="str">
        <f t="shared" si="13"/>
        <v/>
      </c>
      <c r="N146" s="24" t="str">
        <f t="shared" si="14"/>
        <v/>
      </c>
      <c r="O146" t="str">
        <f t="shared" si="19"/>
        <v/>
      </c>
    </row>
    <row r="147" spans="4:17" x14ac:dyDescent="0.25">
      <c r="D147" s="25" t="str">
        <f t="shared" si="10"/>
        <v/>
      </c>
      <c r="E147" s="24" t="str">
        <f t="shared" si="11"/>
        <v/>
      </c>
      <c r="F147" t="str">
        <f t="shared" si="18"/>
        <v/>
      </c>
      <c r="H147" s="30" t="str">
        <f t="shared" si="20"/>
        <v>&lt;</v>
      </c>
      <c r="M147" s="25" t="str">
        <f t="shared" si="13"/>
        <v/>
      </c>
      <c r="N147" s="24" t="str">
        <f t="shared" si="14"/>
        <v/>
      </c>
      <c r="O147" t="str">
        <f t="shared" si="19"/>
        <v/>
      </c>
    </row>
    <row r="148" spans="4:17" x14ac:dyDescent="0.25">
      <c r="D148" s="25" t="str">
        <f t="shared" si="10"/>
        <v/>
      </c>
      <c r="E148" s="24" t="str">
        <f t="shared" si="11"/>
        <v/>
      </c>
      <c r="F148" t="str">
        <f t="shared" si="18"/>
        <v/>
      </c>
      <c r="H148" s="30" t="str">
        <f t="shared" si="20"/>
        <v>&lt;</v>
      </c>
      <c r="M148" s="25" t="str">
        <f t="shared" si="13"/>
        <v/>
      </c>
      <c r="N148" s="24" t="str">
        <f t="shared" si="14"/>
        <v/>
      </c>
      <c r="O148" t="str">
        <f t="shared" si="19"/>
        <v/>
      </c>
    </row>
    <row r="149" spans="4:17" x14ac:dyDescent="0.25">
      <c r="D149" s="25" t="str">
        <f t="shared" si="10"/>
        <v/>
      </c>
      <c r="E149" s="24" t="str">
        <f t="shared" si="11"/>
        <v/>
      </c>
      <c r="F149" t="str">
        <f t="shared" si="18"/>
        <v/>
      </c>
      <c r="H149" s="30" t="str">
        <f t="shared" si="20"/>
        <v>&lt;</v>
      </c>
      <c r="M149" s="25" t="str">
        <f t="shared" si="13"/>
        <v/>
      </c>
      <c r="N149" s="24" t="str">
        <f t="shared" si="14"/>
        <v/>
      </c>
      <c r="O149" t="str">
        <f t="shared" si="19"/>
        <v/>
      </c>
    </row>
    <row r="150" spans="4:17" x14ac:dyDescent="0.25">
      <c r="D150" s="25" t="str">
        <f t="shared" si="10"/>
        <v/>
      </c>
      <c r="E150" s="24" t="str">
        <f t="shared" si="11"/>
        <v/>
      </c>
      <c r="F150" t="str">
        <f t="shared" si="18"/>
        <v/>
      </c>
      <c r="H150" s="30" t="str">
        <f t="shared" si="20"/>
        <v>&lt;</v>
      </c>
      <c r="M150" s="25" t="str">
        <f t="shared" si="13"/>
        <v/>
      </c>
      <c r="N150" s="24" t="str">
        <f t="shared" si="14"/>
        <v/>
      </c>
      <c r="O150" t="str">
        <f t="shared" si="19"/>
        <v/>
      </c>
    </row>
    <row r="151" spans="4:17" x14ac:dyDescent="0.25">
      <c r="D151" s="25" t="str">
        <f t="shared" ref="D151:D198" si="21">IF(OR(B151="Grand Total",B151=""),"",D150+C151)</f>
        <v/>
      </c>
      <c r="E151" s="24" t="str">
        <f t="shared" ref="E151:E198" si="22">IF(OR(C151="",B151="Grand Total"),"",IF(C151&lt;0,"L","W"))</f>
        <v/>
      </c>
      <c r="F151" t="str">
        <f t="shared" si="18"/>
        <v/>
      </c>
      <c r="H151" s="30" t="str">
        <f t="shared" si="20"/>
        <v>&lt;</v>
      </c>
      <c r="M151" s="25" t="str">
        <f t="shared" ref="M151:M201" si="23">IF(OR(K151="Grand Total",K151=""),"",M150+L151)</f>
        <v/>
      </c>
      <c r="N151" s="24" t="str">
        <f t="shared" ref="N151:N201" si="24">IF(OR(L151="",K151="Grand Total"),"",IF(L151&lt;0,"L","W"))</f>
        <v/>
      </c>
      <c r="O151" t="str">
        <f t="shared" si="19"/>
        <v/>
      </c>
    </row>
    <row r="152" spans="4:17" x14ac:dyDescent="0.25">
      <c r="D152" s="25" t="str">
        <f t="shared" si="21"/>
        <v/>
      </c>
      <c r="E152" s="24" t="str">
        <f t="shared" si="22"/>
        <v/>
      </c>
      <c r="F152" t="str">
        <f t="shared" ref="F152:F198" si="25">IF(E152="","",IF(E152=E151,F151+1,1))</f>
        <v/>
      </c>
      <c r="H152" s="30" t="str">
        <f t="shared" si="20"/>
        <v>&lt;</v>
      </c>
      <c r="M152" s="25" t="str">
        <f t="shared" si="23"/>
        <v/>
      </c>
      <c r="N152" s="24" t="str">
        <f t="shared" si="24"/>
        <v/>
      </c>
      <c r="O152" t="str">
        <f t="shared" ref="O152:O201" si="26">IF(N152="","",IF(N152=N151,O151+1,1))</f>
        <v/>
      </c>
    </row>
    <row r="153" spans="4:17" x14ac:dyDescent="0.25">
      <c r="D153" s="25" t="str">
        <f t="shared" si="21"/>
        <v/>
      </c>
      <c r="E153" s="24" t="str">
        <f t="shared" si="22"/>
        <v/>
      </c>
      <c r="F153" t="str">
        <f t="shared" si="25"/>
        <v/>
      </c>
      <c r="H153" s="30" t="str">
        <f t="shared" si="20"/>
        <v>&lt;</v>
      </c>
      <c r="M153" s="25" t="str">
        <f t="shared" si="23"/>
        <v/>
      </c>
      <c r="N153" s="24" t="str">
        <f t="shared" si="24"/>
        <v/>
      </c>
      <c r="O153" t="str">
        <f t="shared" si="26"/>
        <v/>
      </c>
    </row>
    <row r="154" spans="4:17" x14ac:dyDescent="0.25">
      <c r="D154" s="25" t="str">
        <f t="shared" si="21"/>
        <v/>
      </c>
      <c r="E154" s="24" t="str">
        <f t="shared" si="22"/>
        <v/>
      </c>
      <c r="F154" t="str">
        <f t="shared" si="25"/>
        <v/>
      </c>
      <c r="H154" s="30" t="str">
        <f t="shared" si="20"/>
        <v>&lt;</v>
      </c>
      <c r="M154" s="25" t="str">
        <f t="shared" si="23"/>
        <v/>
      </c>
      <c r="N154" s="24" t="str">
        <f t="shared" si="24"/>
        <v/>
      </c>
      <c r="O154" t="str">
        <f t="shared" si="26"/>
        <v/>
      </c>
    </row>
    <row r="155" spans="4:17" x14ac:dyDescent="0.25">
      <c r="D155" s="25" t="str">
        <f t="shared" si="21"/>
        <v/>
      </c>
      <c r="E155" s="24" t="str">
        <f t="shared" si="22"/>
        <v/>
      </c>
      <c r="F155" t="str">
        <f t="shared" si="25"/>
        <v/>
      </c>
      <c r="H155" s="30" t="str">
        <f t="shared" si="20"/>
        <v>&lt;</v>
      </c>
      <c r="M155" s="25" t="str">
        <f t="shared" si="23"/>
        <v/>
      </c>
      <c r="N155" s="24" t="str">
        <f t="shared" si="24"/>
        <v/>
      </c>
      <c r="O155" t="str">
        <f t="shared" si="26"/>
        <v/>
      </c>
    </row>
    <row r="156" spans="4:17" x14ac:dyDescent="0.25">
      <c r="D156" s="25" t="str">
        <f t="shared" si="21"/>
        <v/>
      </c>
      <c r="E156" s="24" t="str">
        <f t="shared" si="22"/>
        <v/>
      </c>
      <c r="F156" t="str">
        <f t="shared" si="25"/>
        <v/>
      </c>
      <c r="H156" s="30" t="str">
        <f t="shared" si="20"/>
        <v>&lt;</v>
      </c>
      <c r="M156" s="25" t="str">
        <f t="shared" si="23"/>
        <v/>
      </c>
      <c r="N156" s="24" t="str">
        <f t="shared" si="24"/>
        <v/>
      </c>
      <c r="O156" t="str">
        <f t="shared" si="26"/>
        <v/>
      </c>
    </row>
    <row r="157" spans="4:17" x14ac:dyDescent="0.25">
      <c r="D157" s="25" t="str">
        <f t="shared" si="21"/>
        <v/>
      </c>
      <c r="E157" s="24" t="str">
        <f t="shared" si="22"/>
        <v/>
      </c>
      <c r="F157" t="str">
        <f t="shared" si="25"/>
        <v/>
      </c>
      <c r="H157" s="30" t="str">
        <f t="shared" si="20"/>
        <v>&lt;</v>
      </c>
      <c r="M157" s="25" t="str">
        <f t="shared" si="23"/>
        <v/>
      </c>
      <c r="N157" s="24" t="str">
        <f t="shared" si="24"/>
        <v/>
      </c>
      <c r="O157" t="str">
        <f t="shared" si="26"/>
        <v/>
      </c>
    </row>
    <row r="158" spans="4:17" x14ac:dyDescent="0.25">
      <c r="D158" s="25" t="str">
        <f t="shared" si="21"/>
        <v/>
      </c>
      <c r="E158" s="24" t="str">
        <f t="shared" si="22"/>
        <v/>
      </c>
      <c r="F158" t="str">
        <f t="shared" si="25"/>
        <v/>
      </c>
      <c r="H158" s="30" t="str">
        <f t="shared" si="20"/>
        <v>&lt;</v>
      </c>
      <c r="M158" s="25" t="str">
        <f t="shared" si="23"/>
        <v/>
      </c>
      <c r="N158" s="24" t="str">
        <f t="shared" si="24"/>
        <v/>
      </c>
      <c r="O158" t="str">
        <f t="shared" si="26"/>
        <v/>
      </c>
    </row>
    <row r="159" spans="4:17" x14ac:dyDescent="0.25">
      <c r="D159" s="25" t="str">
        <f t="shared" si="21"/>
        <v/>
      </c>
      <c r="E159" s="24" t="str">
        <f t="shared" si="22"/>
        <v/>
      </c>
      <c r="F159" t="str">
        <f t="shared" si="25"/>
        <v/>
      </c>
      <c r="H159" s="30" t="str">
        <f t="shared" si="20"/>
        <v>&lt;</v>
      </c>
      <c r="M159" s="25" t="str">
        <f t="shared" si="23"/>
        <v/>
      </c>
      <c r="N159" s="24" t="str">
        <f t="shared" si="24"/>
        <v/>
      </c>
      <c r="O159" t="str">
        <f t="shared" si="26"/>
        <v/>
      </c>
    </row>
    <row r="160" spans="4:17" x14ac:dyDescent="0.25">
      <c r="D160" s="25" t="str">
        <f t="shared" si="21"/>
        <v/>
      </c>
      <c r="E160" s="24" t="str">
        <f t="shared" si="22"/>
        <v/>
      </c>
      <c r="F160" t="str">
        <f t="shared" si="25"/>
        <v/>
      </c>
      <c r="H160" s="30" t="str">
        <f t="shared" si="20"/>
        <v>&lt;</v>
      </c>
      <c r="M160" s="25" t="str">
        <f t="shared" si="23"/>
        <v/>
      </c>
      <c r="N160" s="24" t="str">
        <f t="shared" si="24"/>
        <v/>
      </c>
      <c r="O160" t="str">
        <f t="shared" si="26"/>
        <v/>
      </c>
    </row>
    <row r="161" spans="4:15" x14ac:dyDescent="0.25">
      <c r="D161" s="25" t="str">
        <f t="shared" si="21"/>
        <v/>
      </c>
      <c r="E161" s="24" t="str">
        <f t="shared" si="22"/>
        <v/>
      </c>
      <c r="F161" t="str">
        <f t="shared" si="25"/>
        <v/>
      </c>
      <c r="H161" s="30" t="str">
        <f t="shared" si="20"/>
        <v>&lt;</v>
      </c>
      <c r="M161" s="25" t="str">
        <f t="shared" si="23"/>
        <v/>
      </c>
      <c r="N161" s="24" t="str">
        <f t="shared" si="24"/>
        <v/>
      </c>
      <c r="O161" t="str">
        <f t="shared" si="26"/>
        <v/>
      </c>
    </row>
    <row r="162" spans="4:15" x14ac:dyDescent="0.25">
      <c r="D162" s="25" t="str">
        <f t="shared" si="21"/>
        <v/>
      </c>
      <c r="E162" s="24" t="str">
        <f t="shared" si="22"/>
        <v/>
      </c>
      <c r="F162" t="str">
        <f t="shared" si="25"/>
        <v/>
      </c>
      <c r="H162" s="30" t="str">
        <f t="shared" si="20"/>
        <v>&lt;</v>
      </c>
      <c r="M162" s="25" t="str">
        <f t="shared" si="23"/>
        <v/>
      </c>
      <c r="N162" s="24" t="str">
        <f t="shared" si="24"/>
        <v/>
      </c>
      <c r="O162" t="str">
        <f t="shared" si="26"/>
        <v/>
      </c>
    </row>
    <row r="163" spans="4:15" x14ac:dyDescent="0.25">
      <c r="D163" s="25" t="str">
        <f t="shared" si="21"/>
        <v/>
      </c>
      <c r="E163" s="24" t="str">
        <f t="shared" si="22"/>
        <v/>
      </c>
      <c r="F163" t="str">
        <f t="shared" si="25"/>
        <v/>
      </c>
      <c r="H163" s="30" t="str">
        <f t="shared" si="20"/>
        <v>&lt;</v>
      </c>
      <c r="M163" s="25" t="str">
        <f t="shared" si="23"/>
        <v/>
      </c>
      <c r="N163" s="24" t="str">
        <f t="shared" si="24"/>
        <v/>
      </c>
      <c r="O163" t="str">
        <f t="shared" si="26"/>
        <v/>
      </c>
    </row>
    <row r="164" spans="4:15" x14ac:dyDescent="0.25">
      <c r="D164" s="25" t="str">
        <f t="shared" si="21"/>
        <v/>
      </c>
      <c r="E164" s="24" t="str">
        <f t="shared" si="22"/>
        <v/>
      </c>
      <c r="F164" t="str">
        <f t="shared" si="25"/>
        <v/>
      </c>
      <c r="H164" s="30" t="str">
        <f t="shared" si="20"/>
        <v>&lt;</v>
      </c>
      <c r="M164" s="25" t="str">
        <f t="shared" si="23"/>
        <v/>
      </c>
      <c r="N164" s="24" t="str">
        <f t="shared" si="24"/>
        <v/>
      </c>
      <c r="O164" t="str">
        <f t="shared" si="26"/>
        <v/>
      </c>
    </row>
    <row r="165" spans="4:15" x14ac:dyDescent="0.25">
      <c r="D165" s="25" t="str">
        <f t="shared" si="21"/>
        <v/>
      </c>
      <c r="E165" s="24" t="str">
        <f t="shared" si="22"/>
        <v/>
      </c>
      <c r="F165" t="str">
        <f t="shared" si="25"/>
        <v/>
      </c>
      <c r="H165" s="30" t="str">
        <f t="shared" si="20"/>
        <v>&lt;</v>
      </c>
      <c r="M165" s="25" t="str">
        <f t="shared" si="23"/>
        <v/>
      </c>
      <c r="N165" s="24" t="str">
        <f t="shared" si="24"/>
        <v/>
      </c>
      <c r="O165" t="str">
        <f t="shared" si="26"/>
        <v/>
      </c>
    </row>
    <row r="166" spans="4:15" x14ac:dyDescent="0.25">
      <c r="D166" s="25" t="str">
        <f t="shared" si="21"/>
        <v/>
      </c>
      <c r="E166" s="24" t="str">
        <f t="shared" si="22"/>
        <v/>
      </c>
      <c r="F166" t="str">
        <f t="shared" si="25"/>
        <v/>
      </c>
      <c r="H166" s="30" t="str">
        <f t="shared" si="20"/>
        <v>&lt;</v>
      </c>
      <c r="M166" s="25" t="str">
        <f t="shared" si="23"/>
        <v/>
      </c>
      <c r="N166" s="24" t="str">
        <f t="shared" si="24"/>
        <v/>
      </c>
      <c r="O166" t="str">
        <f t="shared" si="26"/>
        <v/>
      </c>
    </row>
    <row r="167" spans="4:15" x14ac:dyDescent="0.25">
      <c r="D167" s="25" t="str">
        <f t="shared" si="21"/>
        <v/>
      </c>
      <c r="E167" s="24" t="str">
        <f t="shared" si="22"/>
        <v/>
      </c>
      <c r="F167" t="str">
        <f t="shared" si="25"/>
        <v/>
      </c>
      <c r="H167" s="30" t="str">
        <f t="shared" si="20"/>
        <v>&lt;</v>
      </c>
      <c r="M167" s="25" t="str">
        <f t="shared" si="23"/>
        <v/>
      </c>
      <c r="N167" s="24" t="str">
        <f t="shared" si="24"/>
        <v/>
      </c>
      <c r="O167" t="str">
        <f t="shared" si="26"/>
        <v/>
      </c>
    </row>
    <row r="168" spans="4:15" x14ac:dyDescent="0.25">
      <c r="D168" s="25" t="str">
        <f t="shared" si="21"/>
        <v/>
      </c>
      <c r="E168" s="24" t="str">
        <f t="shared" si="22"/>
        <v/>
      </c>
      <c r="F168" t="str">
        <f t="shared" si="25"/>
        <v/>
      </c>
      <c r="H168" s="30" t="str">
        <f t="shared" si="20"/>
        <v>&lt;</v>
      </c>
      <c r="M168" s="25" t="str">
        <f t="shared" si="23"/>
        <v/>
      </c>
      <c r="N168" s="24" t="str">
        <f t="shared" si="24"/>
        <v/>
      </c>
      <c r="O168" t="str">
        <f t="shared" si="26"/>
        <v/>
      </c>
    </row>
    <row r="169" spans="4:15" x14ac:dyDescent="0.25">
      <c r="D169" s="25" t="str">
        <f t="shared" si="21"/>
        <v/>
      </c>
      <c r="E169" s="24" t="str">
        <f t="shared" si="22"/>
        <v/>
      </c>
      <c r="F169" t="str">
        <f t="shared" si="25"/>
        <v/>
      </c>
      <c r="H169" s="30" t="str">
        <f t="shared" si="20"/>
        <v>&lt;</v>
      </c>
      <c r="M169" s="25" t="str">
        <f t="shared" si="23"/>
        <v/>
      </c>
      <c r="N169" s="24" t="str">
        <f t="shared" si="24"/>
        <v/>
      </c>
      <c r="O169" t="str">
        <f t="shared" si="26"/>
        <v/>
      </c>
    </row>
    <row r="170" spans="4:15" x14ac:dyDescent="0.25">
      <c r="D170" s="25" t="str">
        <f t="shared" si="21"/>
        <v/>
      </c>
      <c r="E170" s="24" t="str">
        <f t="shared" si="22"/>
        <v/>
      </c>
      <c r="F170" t="str">
        <f t="shared" si="25"/>
        <v/>
      </c>
      <c r="H170" s="30" t="str">
        <f t="shared" si="20"/>
        <v>&lt;</v>
      </c>
      <c r="M170" s="25" t="str">
        <f t="shared" si="23"/>
        <v/>
      </c>
      <c r="N170" s="24" t="str">
        <f t="shared" si="24"/>
        <v/>
      </c>
      <c r="O170" t="str">
        <f t="shared" si="26"/>
        <v/>
      </c>
    </row>
    <row r="171" spans="4:15" x14ac:dyDescent="0.25">
      <c r="D171" s="25" t="str">
        <f t="shared" si="21"/>
        <v/>
      </c>
      <c r="E171" s="24" t="str">
        <f t="shared" si="22"/>
        <v/>
      </c>
      <c r="F171" t="str">
        <f t="shared" si="25"/>
        <v/>
      </c>
      <c r="H171" s="30" t="str">
        <f t="shared" si="20"/>
        <v>&lt;</v>
      </c>
      <c r="M171" s="25" t="str">
        <f t="shared" si="23"/>
        <v/>
      </c>
      <c r="N171" s="24" t="str">
        <f t="shared" si="24"/>
        <v/>
      </c>
      <c r="O171" t="str">
        <f t="shared" si="26"/>
        <v/>
      </c>
    </row>
    <row r="172" spans="4:15" x14ac:dyDescent="0.25">
      <c r="D172" s="25" t="str">
        <f t="shared" si="21"/>
        <v/>
      </c>
      <c r="E172" s="24" t="str">
        <f t="shared" si="22"/>
        <v/>
      </c>
      <c r="F172" t="str">
        <f t="shared" si="25"/>
        <v/>
      </c>
      <c r="H172" s="30" t="str">
        <f t="shared" si="20"/>
        <v>&lt;</v>
      </c>
      <c r="M172" s="25" t="str">
        <f t="shared" si="23"/>
        <v/>
      </c>
      <c r="N172" s="24" t="str">
        <f t="shared" si="24"/>
        <v/>
      </c>
      <c r="O172" t="str">
        <f t="shared" si="26"/>
        <v/>
      </c>
    </row>
    <row r="173" spans="4:15" x14ac:dyDescent="0.25">
      <c r="D173" s="25" t="str">
        <f t="shared" si="21"/>
        <v/>
      </c>
      <c r="E173" s="24" t="str">
        <f t="shared" si="22"/>
        <v/>
      </c>
      <c r="F173" t="str">
        <f t="shared" si="25"/>
        <v/>
      </c>
      <c r="H173" s="30" t="str">
        <f t="shared" si="20"/>
        <v>&lt;</v>
      </c>
      <c r="M173" s="25" t="str">
        <f t="shared" si="23"/>
        <v/>
      </c>
      <c r="N173" s="24" t="str">
        <f t="shared" si="24"/>
        <v/>
      </c>
      <c r="O173" t="str">
        <f t="shared" si="26"/>
        <v/>
      </c>
    </row>
    <row r="174" spans="4:15" x14ac:dyDescent="0.25">
      <c r="D174" s="25" t="str">
        <f t="shared" si="21"/>
        <v/>
      </c>
      <c r="E174" s="24" t="str">
        <f t="shared" si="22"/>
        <v/>
      </c>
      <c r="F174" t="str">
        <f t="shared" si="25"/>
        <v/>
      </c>
      <c r="H174" s="30" t="str">
        <f t="shared" si="20"/>
        <v>&lt;</v>
      </c>
      <c r="M174" s="25" t="str">
        <f t="shared" si="23"/>
        <v/>
      </c>
      <c r="N174" s="24" t="str">
        <f t="shared" si="24"/>
        <v/>
      </c>
      <c r="O174" t="str">
        <f t="shared" si="26"/>
        <v/>
      </c>
    </row>
    <row r="175" spans="4:15" x14ac:dyDescent="0.25">
      <c r="D175" s="25" t="str">
        <f t="shared" si="21"/>
        <v/>
      </c>
      <c r="E175" s="24" t="str">
        <f t="shared" si="22"/>
        <v/>
      </c>
      <c r="F175" t="str">
        <f t="shared" si="25"/>
        <v/>
      </c>
      <c r="H175" s="30" t="str">
        <f t="shared" si="20"/>
        <v>&lt;</v>
      </c>
      <c r="M175" s="25" t="str">
        <f t="shared" si="23"/>
        <v/>
      </c>
      <c r="N175" s="24" t="str">
        <f t="shared" si="24"/>
        <v/>
      </c>
      <c r="O175" t="str">
        <f t="shared" si="26"/>
        <v/>
      </c>
    </row>
    <row r="176" spans="4:15" x14ac:dyDescent="0.25">
      <c r="D176" s="25" t="str">
        <f t="shared" si="21"/>
        <v/>
      </c>
      <c r="E176" s="24" t="str">
        <f t="shared" si="22"/>
        <v/>
      </c>
      <c r="F176" t="str">
        <f t="shared" si="25"/>
        <v/>
      </c>
      <c r="H176" s="30" t="str">
        <f t="shared" si="20"/>
        <v>&lt;</v>
      </c>
      <c r="M176" s="25" t="str">
        <f t="shared" si="23"/>
        <v/>
      </c>
      <c r="N176" s="24" t="str">
        <f t="shared" si="24"/>
        <v/>
      </c>
      <c r="O176" t="str">
        <f t="shared" si="26"/>
        <v/>
      </c>
    </row>
    <row r="177" spans="4:15" x14ac:dyDescent="0.25">
      <c r="D177" s="25" t="str">
        <f t="shared" si="21"/>
        <v/>
      </c>
      <c r="E177" s="24" t="str">
        <f t="shared" si="22"/>
        <v/>
      </c>
      <c r="F177" t="str">
        <f t="shared" si="25"/>
        <v/>
      </c>
      <c r="H177" s="30" t="str">
        <f t="shared" si="20"/>
        <v>&lt;</v>
      </c>
      <c r="M177" s="25" t="str">
        <f t="shared" si="23"/>
        <v/>
      </c>
      <c r="N177" s="24" t="str">
        <f t="shared" si="24"/>
        <v/>
      </c>
      <c r="O177" t="str">
        <f t="shared" si="26"/>
        <v/>
      </c>
    </row>
    <row r="178" spans="4:15" x14ac:dyDescent="0.25">
      <c r="D178" s="25" t="str">
        <f t="shared" si="21"/>
        <v/>
      </c>
      <c r="E178" s="24" t="str">
        <f t="shared" si="22"/>
        <v/>
      </c>
      <c r="F178" t="str">
        <f t="shared" si="25"/>
        <v/>
      </c>
      <c r="H178" s="30" t="str">
        <f t="shared" si="20"/>
        <v>&lt;</v>
      </c>
      <c r="M178" s="25" t="str">
        <f t="shared" si="23"/>
        <v/>
      </c>
      <c r="N178" s="24" t="str">
        <f t="shared" si="24"/>
        <v/>
      </c>
      <c r="O178" t="str">
        <f t="shared" si="26"/>
        <v/>
      </c>
    </row>
    <row r="179" spans="4:15" x14ac:dyDescent="0.25">
      <c r="D179" s="25" t="str">
        <f t="shared" si="21"/>
        <v/>
      </c>
      <c r="E179" s="24" t="str">
        <f t="shared" si="22"/>
        <v/>
      </c>
      <c r="F179" t="str">
        <f t="shared" si="25"/>
        <v/>
      </c>
      <c r="H179" s="30" t="str">
        <f t="shared" si="20"/>
        <v>&lt;</v>
      </c>
      <c r="M179" s="25" t="str">
        <f t="shared" si="23"/>
        <v/>
      </c>
      <c r="N179" s="24" t="str">
        <f t="shared" si="24"/>
        <v/>
      </c>
      <c r="O179" t="str">
        <f t="shared" si="26"/>
        <v/>
      </c>
    </row>
    <row r="180" spans="4:15" x14ac:dyDescent="0.25">
      <c r="D180" s="25" t="str">
        <f t="shared" si="21"/>
        <v/>
      </c>
      <c r="E180" s="24" t="str">
        <f t="shared" si="22"/>
        <v/>
      </c>
      <c r="F180" t="str">
        <f t="shared" si="25"/>
        <v/>
      </c>
      <c r="H180" s="30" t="str">
        <f t="shared" si="20"/>
        <v>&lt;</v>
      </c>
      <c r="M180" s="25" t="str">
        <f t="shared" si="23"/>
        <v/>
      </c>
      <c r="N180" s="24" t="str">
        <f t="shared" si="24"/>
        <v/>
      </c>
      <c r="O180" t="str">
        <f t="shared" si="26"/>
        <v/>
      </c>
    </row>
    <row r="181" spans="4:15" x14ac:dyDescent="0.25">
      <c r="D181" s="25" t="str">
        <f t="shared" si="21"/>
        <v/>
      </c>
      <c r="E181" s="24" t="str">
        <f t="shared" si="22"/>
        <v/>
      </c>
      <c r="F181" t="str">
        <f t="shared" si="25"/>
        <v/>
      </c>
      <c r="H181" s="30" t="str">
        <f t="shared" si="20"/>
        <v>&lt;</v>
      </c>
      <c r="M181" s="25" t="str">
        <f t="shared" si="23"/>
        <v/>
      </c>
      <c r="N181" s="24" t="str">
        <f t="shared" si="24"/>
        <v/>
      </c>
      <c r="O181" t="str">
        <f t="shared" si="26"/>
        <v/>
      </c>
    </row>
    <row r="182" spans="4:15" x14ac:dyDescent="0.25">
      <c r="D182" s="25" t="str">
        <f t="shared" si="21"/>
        <v/>
      </c>
      <c r="E182" s="24" t="str">
        <f t="shared" si="22"/>
        <v/>
      </c>
      <c r="F182" t="str">
        <f t="shared" si="25"/>
        <v/>
      </c>
      <c r="H182" s="30" t="str">
        <f t="shared" si="20"/>
        <v>&lt;</v>
      </c>
      <c r="M182" s="25" t="str">
        <f t="shared" si="23"/>
        <v/>
      </c>
      <c r="N182" s="24" t="str">
        <f t="shared" si="24"/>
        <v/>
      </c>
      <c r="O182" t="str">
        <f t="shared" si="26"/>
        <v/>
      </c>
    </row>
    <row r="183" spans="4:15" x14ac:dyDescent="0.25">
      <c r="D183" s="25" t="str">
        <f t="shared" si="21"/>
        <v/>
      </c>
      <c r="E183" s="24" t="str">
        <f t="shared" si="22"/>
        <v/>
      </c>
      <c r="F183" t="str">
        <f t="shared" si="25"/>
        <v/>
      </c>
      <c r="H183" s="30" t="str">
        <f t="shared" si="20"/>
        <v>&lt;</v>
      </c>
      <c r="M183" s="25" t="str">
        <f t="shared" si="23"/>
        <v/>
      </c>
      <c r="N183" s="24" t="str">
        <f t="shared" si="24"/>
        <v/>
      </c>
      <c r="O183" t="str">
        <f t="shared" si="26"/>
        <v/>
      </c>
    </row>
    <row r="184" spans="4:15" x14ac:dyDescent="0.25">
      <c r="D184" s="25" t="str">
        <f t="shared" si="21"/>
        <v/>
      </c>
      <c r="E184" s="24" t="str">
        <f t="shared" si="22"/>
        <v/>
      </c>
      <c r="F184" t="str">
        <f t="shared" si="25"/>
        <v/>
      </c>
      <c r="H184" s="30" t="str">
        <f t="shared" si="20"/>
        <v>&lt;</v>
      </c>
      <c r="M184" s="25" t="str">
        <f t="shared" si="23"/>
        <v/>
      </c>
      <c r="N184" s="24" t="str">
        <f t="shared" si="24"/>
        <v/>
      </c>
      <c r="O184" t="str">
        <f t="shared" si="26"/>
        <v/>
      </c>
    </row>
    <row r="185" spans="4:15" x14ac:dyDescent="0.25">
      <c r="D185" s="25" t="str">
        <f t="shared" si="21"/>
        <v/>
      </c>
      <c r="E185" s="24" t="str">
        <f t="shared" si="22"/>
        <v/>
      </c>
      <c r="F185" t="str">
        <f t="shared" si="25"/>
        <v/>
      </c>
      <c r="H185" s="30" t="str">
        <f t="shared" si="20"/>
        <v>&lt;</v>
      </c>
      <c r="M185" s="25" t="str">
        <f t="shared" si="23"/>
        <v/>
      </c>
      <c r="N185" s="24" t="str">
        <f t="shared" si="24"/>
        <v/>
      </c>
      <c r="O185" t="str">
        <f t="shared" si="26"/>
        <v/>
      </c>
    </row>
    <row r="186" spans="4:15" x14ac:dyDescent="0.25">
      <c r="D186" s="25" t="str">
        <f t="shared" si="21"/>
        <v/>
      </c>
      <c r="E186" s="24" t="str">
        <f t="shared" si="22"/>
        <v/>
      </c>
      <c r="F186" t="str">
        <f t="shared" si="25"/>
        <v/>
      </c>
      <c r="H186" s="30" t="str">
        <f t="shared" si="20"/>
        <v>&lt;</v>
      </c>
      <c r="M186" s="25" t="str">
        <f t="shared" si="23"/>
        <v/>
      </c>
      <c r="N186" s="24" t="str">
        <f t="shared" si="24"/>
        <v/>
      </c>
      <c r="O186" t="str">
        <f t="shared" si="26"/>
        <v/>
      </c>
    </row>
    <row r="187" spans="4:15" x14ac:dyDescent="0.25">
      <c r="D187" s="25" t="str">
        <f t="shared" si="21"/>
        <v/>
      </c>
      <c r="E187" s="24" t="str">
        <f t="shared" si="22"/>
        <v/>
      </c>
      <c r="F187" t="str">
        <f t="shared" si="25"/>
        <v/>
      </c>
      <c r="H187" s="30" t="str">
        <f t="shared" si="20"/>
        <v>&lt;</v>
      </c>
      <c r="M187" s="25" t="str">
        <f t="shared" si="23"/>
        <v/>
      </c>
      <c r="N187" s="24" t="str">
        <f t="shared" si="24"/>
        <v/>
      </c>
      <c r="O187" t="str">
        <f t="shared" si="26"/>
        <v/>
      </c>
    </row>
    <row r="188" spans="4:15" x14ac:dyDescent="0.25">
      <c r="D188" s="25" t="str">
        <f t="shared" si="21"/>
        <v/>
      </c>
      <c r="E188" s="24" t="str">
        <f t="shared" si="22"/>
        <v/>
      </c>
      <c r="F188" t="str">
        <f t="shared" si="25"/>
        <v/>
      </c>
      <c r="H188" s="30" t="str">
        <f t="shared" si="20"/>
        <v>&lt;</v>
      </c>
      <c r="M188" s="25" t="str">
        <f t="shared" si="23"/>
        <v/>
      </c>
      <c r="N188" s="24" t="str">
        <f t="shared" si="24"/>
        <v/>
      </c>
      <c r="O188" t="str">
        <f t="shared" si="26"/>
        <v/>
      </c>
    </row>
    <row r="189" spans="4:15" x14ac:dyDescent="0.25">
      <c r="D189" s="25" t="str">
        <f t="shared" si="21"/>
        <v/>
      </c>
      <c r="E189" s="24" t="str">
        <f t="shared" si="22"/>
        <v/>
      </c>
      <c r="F189" t="str">
        <f t="shared" si="25"/>
        <v/>
      </c>
      <c r="H189" s="30" t="str">
        <f t="shared" si="20"/>
        <v>&lt;</v>
      </c>
      <c r="M189" s="25" t="str">
        <f t="shared" si="23"/>
        <v/>
      </c>
      <c r="N189" s="24" t="str">
        <f t="shared" si="24"/>
        <v/>
      </c>
      <c r="O189" t="str">
        <f t="shared" si="26"/>
        <v/>
      </c>
    </row>
    <row r="190" spans="4:15" x14ac:dyDescent="0.25">
      <c r="D190" s="25" t="str">
        <f t="shared" si="21"/>
        <v/>
      </c>
      <c r="E190" s="24" t="str">
        <f t="shared" si="22"/>
        <v/>
      </c>
      <c r="F190" t="str">
        <f t="shared" si="25"/>
        <v/>
      </c>
      <c r="H190" s="30" t="str">
        <f t="shared" si="20"/>
        <v>&lt;</v>
      </c>
      <c r="M190" s="25" t="str">
        <f t="shared" si="23"/>
        <v/>
      </c>
      <c r="N190" s="24" t="str">
        <f t="shared" si="24"/>
        <v/>
      </c>
      <c r="O190" t="str">
        <f t="shared" si="26"/>
        <v/>
      </c>
    </row>
    <row r="191" spans="4:15" x14ac:dyDescent="0.25">
      <c r="D191" s="25" t="str">
        <f t="shared" si="21"/>
        <v/>
      </c>
      <c r="E191" s="24" t="str">
        <f t="shared" si="22"/>
        <v/>
      </c>
      <c r="F191" t="str">
        <f t="shared" si="25"/>
        <v/>
      </c>
      <c r="H191" s="30" t="str">
        <f t="shared" si="20"/>
        <v>&lt;</v>
      </c>
      <c r="M191" s="25" t="str">
        <f t="shared" si="23"/>
        <v/>
      </c>
      <c r="N191" s="24" t="str">
        <f t="shared" si="24"/>
        <v/>
      </c>
      <c r="O191" t="str">
        <f t="shared" si="26"/>
        <v/>
      </c>
    </row>
    <row r="192" spans="4:15" x14ac:dyDescent="0.25">
      <c r="D192" s="25" t="str">
        <f t="shared" si="21"/>
        <v/>
      </c>
      <c r="E192" s="24" t="str">
        <f t="shared" si="22"/>
        <v/>
      </c>
      <c r="F192" t="str">
        <f t="shared" si="25"/>
        <v/>
      </c>
      <c r="H192" s="30" t="str">
        <f t="shared" si="20"/>
        <v>&lt;</v>
      </c>
      <c r="M192" s="25" t="str">
        <f t="shared" si="23"/>
        <v/>
      </c>
      <c r="N192" s="24" t="str">
        <f t="shared" si="24"/>
        <v/>
      </c>
      <c r="O192" t="str">
        <f t="shared" si="26"/>
        <v/>
      </c>
    </row>
    <row r="193" spans="4:15" x14ac:dyDescent="0.25">
      <c r="D193" s="25" t="str">
        <f t="shared" si="21"/>
        <v/>
      </c>
      <c r="E193" s="24" t="str">
        <f t="shared" si="22"/>
        <v/>
      </c>
      <c r="F193" t="str">
        <f t="shared" si="25"/>
        <v/>
      </c>
      <c r="H193" s="30" t="str">
        <f t="shared" si="20"/>
        <v>&lt;</v>
      </c>
      <c r="M193" s="25" t="str">
        <f t="shared" si="23"/>
        <v/>
      </c>
      <c r="N193" s="24" t="str">
        <f t="shared" si="24"/>
        <v/>
      </c>
      <c r="O193" t="str">
        <f t="shared" si="26"/>
        <v/>
      </c>
    </row>
    <row r="194" spans="4:15" x14ac:dyDescent="0.25">
      <c r="D194" s="25" t="str">
        <f t="shared" si="21"/>
        <v/>
      </c>
      <c r="E194" s="24" t="str">
        <f t="shared" si="22"/>
        <v/>
      </c>
      <c r="F194" t="str">
        <f t="shared" si="25"/>
        <v/>
      </c>
      <c r="H194" s="30" t="str">
        <f t="shared" si="20"/>
        <v>&lt;</v>
      </c>
      <c r="M194" s="25" t="str">
        <f t="shared" si="23"/>
        <v/>
      </c>
      <c r="N194" s="24" t="str">
        <f t="shared" si="24"/>
        <v/>
      </c>
      <c r="O194" t="str">
        <f t="shared" si="26"/>
        <v/>
      </c>
    </row>
    <row r="195" spans="4:15" x14ac:dyDescent="0.25">
      <c r="D195" s="25" t="str">
        <f t="shared" si="21"/>
        <v/>
      </c>
      <c r="E195" s="24" t="str">
        <f t="shared" si="22"/>
        <v/>
      </c>
      <c r="F195" t="str">
        <f t="shared" si="25"/>
        <v/>
      </c>
      <c r="H195" s="30" t="str">
        <f t="shared" si="20"/>
        <v>&lt;</v>
      </c>
      <c r="M195" s="25" t="str">
        <f t="shared" si="23"/>
        <v/>
      </c>
      <c r="N195" s="24" t="str">
        <f t="shared" si="24"/>
        <v/>
      </c>
      <c r="O195" t="str">
        <f t="shared" si="26"/>
        <v/>
      </c>
    </row>
    <row r="196" spans="4:15" x14ac:dyDescent="0.25">
      <c r="D196" s="25" t="str">
        <f t="shared" si="21"/>
        <v/>
      </c>
      <c r="E196" s="24" t="str">
        <f t="shared" si="22"/>
        <v/>
      </c>
      <c r="F196" t="str">
        <f t="shared" si="25"/>
        <v/>
      </c>
      <c r="H196" s="30" t="str">
        <f t="shared" si="20"/>
        <v>&lt;</v>
      </c>
      <c r="M196" s="25" t="str">
        <f t="shared" si="23"/>
        <v/>
      </c>
      <c r="N196" s="24" t="str">
        <f t="shared" si="24"/>
        <v/>
      </c>
      <c r="O196" t="str">
        <f t="shared" si="26"/>
        <v/>
      </c>
    </row>
    <row r="197" spans="4:15" x14ac:dyDescent="0.25">
      <c r="D197" s="25" t="str">
        <f t="shared" si="21"/>
        <v/>
      </c>
      <c r="E197" s="24" t="str">
        <f t="shared" si="22"/>
        <v/>
      </c>
      <c r="F197" t="str">
        <f t="shared" si="25"/>
        <v/>
      </c>
      <c r="H197" s="30" t="str">
        <f t="shared" si="20"/>
        <v>&lt;</v>
      </c>
      <c r="M197" s="25" t="str">
        <f t="shared" si="23"/>
        <v/>
      </c>
      <c r="N197" s="24" t="str">
        <f t="shared" si="24"/>
        <v/>
      </c>
      <c r="O197" t="str">
        <f t="shared" si="26"/>
        <v/>
      </c>
    </row>
    <row r="198" spans="4:15" x14ac:dyDescent="0.25">
      <c r="D198" s="25" t="str">
        <f t="shared" si="21"/>
        <v/>
      </c>
      <c r="E198" s="24" t="str">
        <f t="shared" si="22"/>
        <v/>
      </c>
      <c r="F198" t="str">
        <f t="shared" si="25"/>
        <v/>
      </c>
      <c r="H198" s="30" t="str">
        <f t="shared" si="20"/>
        <v>&lt;</v>
      </c>
      <c r="M198" s="25" t="str">
        <f t="shared" si="23"/>
        <v/>
      </c>
      <c r="N198" s="24" t="str">
        <f t="shared" si="24"/>
        <v/>
      </c>
      <c r="O198" t="str">
        <f t="shared" si="26"/>
        <v/>
      </c>
    </row>
    <row r="199" spans="4:15" x14ac:dyDescent="0.25">
      <c r="D199" s="25" t="str">
        <f t="shared" ref="D199:D227" si="27">IF(OR(B199="Grand Total",B199=""),"",D198+C199)</f>
        <v/>
      </c>
      <c r="E199" s="24" t="str">
        <f t="shared" ref="E199:E227" si="28">IF(OR(C199="",B199="Grand Total"),"",IF(C199&lt;0,"L","W"))</f>
        <v/>
      </c>
      <c r="F199" t="str">
        <f t="shared" ref="F199:F227" si="29">IF(E199="","",IF(E199=E198,F198+1,1))</f>
        <v/>
      </c>
      <c r="H199" s="30" t="str">
        <f t="shared" si="20"/>
        <v>&lt;</v>
      </c>
      <c r="M199" s="25" t="str">
        <f t="shared" si="23"/>
        <v/>
      </c>
      <c r="N199" s="24" t="str">
        <f t="shared" si="24"/>
        <v/>
      </c>
      <c r="O199" t="str">
        <f t="shared" si="26"/>
        <v/>
      </c>
    </row>
    <row r="200" spans="4:15" x14ac:dyDescent="0.25">
      <c r="D200" s="25" t="str">
        <f t="shared" si="27"/>
        <v/>
      </c>
      <c r="E200" s="24" t="str">
        <f t="shared" si="28"/>
        <v/>
      </c>
      <c r="F200" t="str">
        <f t="shared" si="29"/>
        <v/>
      </c>
      <c r="H200" s="30" t="str">
        <f t="shared" ref="H200:H226" si="30">IF(D200&gt;M200,"&gt;","&lt;")</f>
        <v>&lt;</v>
      </c>
      <c r="M200" s="25" t="str">
        <f t="shared" si="23"/>
        <v/>
      </c>
      <c r="N200" s="24" t="str">
        <f t="shared" si="24"/>
        <v/>
      </c>
      <c r="O200" t="str">
        <f t="shared" si="26"/>
        <v/>
      </c>
    </row>
    <row r="201" spans="4:15" x14ac:dyDescent="0.25">
      <c r="D201" s="25" t="str">
        <f t="shared" si="27"/>
        <v/>
      </c>
      <c r="E201" s="24" t="str">
        <f t="shared" si="28"/>
        <v/>
      </c>
      <c r="F201" t="str">
        <f t="shared" si="29"/>
        <v/>
      </c>
      <c r="H201" s="30" t="str">
        <f t="shared" si="30"/>
        <v>&lt;</v>
      </c>
      <c r="M201" s="25" t="str">
        <f t="shared" si="23"/>
        <v/>
      </c>
      <c r="N201" s="24" t="str">
        <f t="shared" si="24"/>
        <v/>
      </c>
      <c r="O201" t="str">
        <f t="shared" si="26"/>
        <v/>
      </c>
    </row>
    <row r="202" spans="4:15" x14ac:dyDescent="0.25">
      <c r="D202" s="25" t="str">
        <f t="shared" si="27"/>
        <v/>
      </c>
      <c r="E202" s="24" t="str">
        <f t="shared" si="28"/>
        <v/>
      </c>
      <c r="F202" t="str">
        <f t="shared" si="29"/>
        <v/>
      </c>
      <c r="H202" s="30" t="str">
        <f t="shared" si="30"/>
        <v>&lt;</v>
      </c>
      <c r="M202" s="25" t="str">
        <f t="shared" ref="M202:M242" si="31">IF(OR(K202="Grand Total",K202=""),"",M201+L202)</f>
        <v/>
      </c>
      <c r="N202" s="24" t="str">
        <f t="shared" ref="N202:N242" si="32">IF(OR(L202="",K202="Grand Total"),"",IF(L202&lt;0,"L","W"))</f>
        <v/>
      </c>
      <c r="O202" t="str">
        <f t="shared" ref="O202:O242" si="33">IF(N202="","",IF(N202=N201,O201+1,1))</f>
        <v/>
      </c>
    </row>
    <row r="203" spans="4:15" x14ac:dyDescent="0.25">
      <c r="D203" s="25" t="str">
        <f t="shared" si="27"/>
        <v/>
      </c>
      <c r="E203" s="24" t="str">
        <f t="shared" si="28"/>
        <v/>
      </c>
      <c r="F203" t="str">
        <f t="shared" si="29"/>
        <v/>
      </c>
      <c r="H203" s="30" t="str">
        <f t="shared" si="30"/>
        <v>&lt;</v>
      </c>
      <c r="M203" s="25" t="str">
        <f t="shared" si="31"/>
        <v/>
      </c>
      <c r="N203" s="24" t="str">
        <f t="shared" si="32"/>
        <v/>
      </c>
      <c r="O203" t="str">
        <f t="shared" si="33"/>
        <v/>
      </c>
    </row>
    <row r="204" spans="4:15" x14ac:dyDescent="0.25">
      <c r="D204" s="25" t="str">
        <f t="shared" si="27"/>
        <v/>
      </c>
      <c r="E204" s="24" t="str">
        <f t="shared" si="28"/>
        <v/>
      </c>
      <c r="F204" t="str">
        <f t="shared" si="29"/>
        <v/>
      </c>
      <c r="H204" s="30" t="str">
        <f t="shared" si="30"/>
        <v>&lt;</v>
      </c>
      <c r="M204" s="25" t="str">
        <f t="shared" si="31"/>
        <v/>
      </c>
      <c r="N204" s="24" t="str">
        <f t="shared" si="32"/>
        <v/>
      </c>
      <c r="O204" t="str">
        <f t="shared" si="33"/>
        <v/>
      </c>
    </row>
    <row r="205" spans="4:15" x14ac:dyDescent="0.25">
      <c r="D205" s="25" t="str">
        <f t="shared" si="27"/>
        <v/>
      </c>
      <c r="E205" s="24" t="str">
        <f t="shared" si="28"/>
        <v/>
      </c>
      <c r="F205" t="str">
        <f t="shared" si="29"/>
        <v/>
      </c>
      <c r="H205" s="30" t="str">
        <f t="shared" si="30"/>
        <v>&lt;</v>
      </c>
      <c r="M205" s="25" t="str">
        <f t="shared" si="31"/>
        <v/>
      </c>
      <c r="N205" s="24" t="str">
        <f t="shared" si="32"/>
        <v/>
      </c>
      <c r="O205" t="str">
        <f t="shared" si="33"/>
        <v/>
      </c>
    </row>
    <row r="206" spans="4:15" x14ac:dyDescent="0.25">
      <c r="D206" s="25" t="str">
        <f t="shared" si="27"/>
        <v/>
      </c>
      <c r="E206" s="24" t="str">
        <f t="shared" si="28"/>
        <v/>
      </c>
      <c r="F206" t="str">
        <f t="shared" si="29"/>
        <v/>
      </c>
      <c r="H206" s="30" t="str">
        <f t="shared" si="30"/>
        <v>&lt;</v>
      </c>
      <c r="M206" s="25" t="str">
        <f t="shared" si="31"/>
        <v/>
      </c>
      <c r="N206" s="24" t="str">
        <f t="shared" si="32"/>
        <v/>
      </c>
      <c r="O206" t="str">
        <f t="shared" si="33"/>
        <v/>
      </c>
    </row>
    <row r="207" spans="4:15" ht="15" customHeight="1" x14ac:dyDescent="0.25">
      <c r="D207" s="25" t="str">
        <f t="shared" si="27"/>
        <v/>
      </c>
      <c r="E207" s="24" t="str">
        <f t="shared" si="28"/>
        <v/>
      </c>
      <c r="F207" t="str">
        <f t="shared" si="29"/>
        <v/>
      </c>
      <c r="H207" s="30" t="str">
        <f t="shared" si="30"/>
        <v>&lt;</v>
      </c>
      <c r="M207" s="25" t="str">
        <f t="shared" si="31"/>
        <v/>
      </c>
      <c r="N207" s="24" t="str">
        <f t="shared" si="32"/>
        <v/>
      </c>
      <c r="O207" t="str">
        <f t="shared" si="33"/>
        <v/>
      </c>
    </row>
    <row r="208" spans="4:15" ht="15" customHeight="1" x14ac:dyDescent="0.25">
      <c r="D208" s="25" t="str">
        <f t="shared" si="27"/>
        <v/>
      </c>
      <c r="E208" s="24" t="str">
        <f t="shared" si="28"/>
        <v/>
      </c>
      <c r="F208" t="str">
        <f t="shared" si="29"/>
        <v/>
      </c>
      <c r="H208" s="30" t="str">
        <f t="shared" si="30"/>
        <v>&lt;</v>
      </c>
      <c r="M208" s="25" t="str">
        <f t="shared" si="31"/>
        <v/>
      </c>
      <c r="N208" s="24" t="str">
        <f t="shared" si="32"/>
        <v/>
      </c>
      <c r="O208" t="str">
        <f t="shared" si="33"/>
        <v/>
      </c>
    </row>
    <row r="209" spans="4:15" ht="15" customHeight="1" x14ac:dyDescent="0.25">
      <c r="D209" s="25" t="str">
        <f t="shared" si="27"/>
        <v/>
      </c>
      <c r="E209" s="24" t="str">
        <f t="shared" si="28"/>
        <v/>
      </c>
      <c r="F209" t="str">
        <f t="shared" si="29"/>
        <v/>
      </c>
      <c r="H209" s="30" t="str">
        <f t="shared" si="30"/>
        <v>&lt;</v>
      </c>
      <c r="M209" s="25" t="str">
        <f t="shared" si="31"/>
        <v/>
      </c>
      <c r="N209" s="24" t="str">
        <f t="shared" si="32"/>
        <v/>
      </c>
      <c r="O209" t="str">
        <f t="shared" si="33"/>
        <v/>
      </c>
    </row>
    <row r="210" spans="4:15" ht="15" customHeight="1" x14ac:dyDescent="0.25">
      <c r="D210" s="25" t="str">
        <f t="shared" si="27"/>
        <v/>
      </c>
      <c r="E210" s="24" t="str">
        <f t="shared" si="28"/>
        <v/>
      </c>
      <c r="F210" t="str">
        <f t="shared" si="29"/>
        <v/>
      </c>
      <c r="H210" s="30" t="str">
        <f t="shared" si="30"/>
        <v>&lt;</v>
      </c>
      <c r="M210" s="25" t="str">
        <f t="shared" si="31"/>
        <v/>
      </c>
      <c r="N210" s="24" t="str">
        <f t="shared" si="32"/>
        <v/>
      </c>
      <c r="O210" t="str">
        <f t="shared" si="33"/>
        <v/>
      </c>
    </row>
    <row r="211" spans="4:15" ht="15" customHeight="1" x14ac:dyDescent="0.25">
      <c r="D211" s="25" t="str">
        <f t="shared" si="27"/>
        <v/>
      </c>
      <c r="E211" s="24" t="str">
        <f t="shared" si="28"/>
        <v/>
      </c>
      <c r="F211" t="str">
        <f t="shared" si="29"/>
        <v/>
      </c>
      <c r="H211" s="30" t="str">
        <f t="shared" si="30"/>
        <v>&lt;</v>
      </c>
      <c r="M211" s="25" t="str">
        <f t="shared" si="31"/>
        <v/>
      </c>
      <c r="N211" s="24" t="str">
        <f t="shared" si="32"/>
        <v/>
      </c>
      <c r="O211" t="str">
        <f t="shared" si="33"/>
        <v/>
      </c>
    </row>
    <row r="212" spans="4:15" ht="15" customHeight="1" x14ac:dyDescent="0.25">
      <c r="D212" s="25" t="str">
        <f t="shared" si="27"/>
        <v/>
      </c>
      <c r="E212" s="24" t="str">
        <f t="shared" si="28"/>
        <v/>
      </c>
      <c r="F212" t="str">
        <f t="shared" si="29"/>
        <v/>
      </c>
      <c r="H212" s="30" t="str">
        <f t="shared" si="30"/>
        <v>&lt;</v>
      </c>
      <c r="M212" s="25" t="str">
        <f t="shared" si="31"/>
        <v/>
      </c>
      <c r="N212" s="24" t="str">
        <f t="shared" si="32"/>
        <v/>
      </c>
      <c r="O212" t="str">
        <f t="shared" si="33"/>
        <v/>
      </c>
    </row>
    <row r="213" spans="4:15" ht="15" customHeight="1" x14ac:dyDescent="0.25">
      <c r="D213" s="25" t="str">
        <f t="shared" si="27"/>
        <v/>
      </c>
      <c r="E213" s="24" t="str">
        <f t="shared" si="28"/>
        <v/>
      </c>
      <c r="F213" t="str">
        <f t="shared" si="29"/>
        <v/>
      </c>
      <c r="H213" s="30" t="str">
        <f t="shared" si="30"/>
        <v>&lt;</v>
      </c>
      <c r="M213" s="25" t="str">
        <f t="shared" si="31"/>
        <v/>
      </c>
      <c r="N213" s="24" t="str">
        <f t="shared" si="32"/>
        <v/>
      </c>
      <c r="O213" t="str">
        <f t="shared" si="33"/>
        <v/>
      </c>
    </row>
    <row r="214" spans="4:15" ht="15" customHeight="1" x14ac:dyDescent="0.25">
      <c r="D214" s="25" t="str">
        <f t="shared" si="27"/>
        <v/>
      </c>
      <c r="E214" s="24" t="str">
        <f t="shared" si="28"/>
        <v/>
      </c>
      <c r="F214" t="str">
        <f t="shared" si="29"/>
        <v/>
      </c>
      <c r="H214" s="30" t="str">
        <f t="shared" si="30"/>
        <v>&lt;</v>
      </c>
      <c r="M214" s="25" t="str">
        <f t="shared" si="31"/>
        <v/>
      </c>
      <c r="N214" s="24" t="str">
        <f t="shared" si="32"/>
        <v/>
      </c>
      <c r="O214" t="str">
        <f t="shared" si="33"/>
        <v/>
      </c>
    </row>
    <row r="215" spans="4:15" ht="15" customHeight="1" x14ac:dyDescent="0.25">
      <c r="D215" s="25" t="str">
        <f t="shared" si="27"/>
        <v/>
      </c>
      <c r="E215" s="24" t="str">
        <f t="shared" si="28"/>
        <v/>
      </c>
      <c r="F215" t="str">
        <f t="shared" si="29"/>
        <v/>
      </c>
      <c r="H215" s="30" t="str">
        <f t="shared" si="30"/>
        <v>&lt;</v>
      </c>
      <c r="M215" s="25" t="str">
        <f t="shared" si="31"/>
        <v/>
      </c>
      <c r="N215" s="24" t="str">
        <f t="shared" si="32"/>
        <v/>
      </c>
      <c r="O215" t="str">
        <f t="shared" si="33"/>
        <v/>
      </c>
    </row>
    <row r="216" spans="4:15" ht="15" customHeight="1" x14ac:dyDescent="0.25">
      <c r="D216" s="25" t="str">
        <f t="shared" si="27"/>
        <v/>
      </c>
      <c r="E216" s="24" t="str">
        <f t="shared" si="28"/>
        <v/>
      </c>
      <c r="F216" t="str">
        <f t="shared" si="29"/>
        <v/>
      </c>
      <c r="H216" s="30" t="str">
        <f t="shared" si="30"/>
        <v>&lt;</v>
      </c>
      <c r="M216" s="25" t="str">
        <f t="shared" si="31"/>
        <v/>
      </c>
      <c r="N216" s="24" t="str">
        <f t="shared" si="32"/>
        <v/>
      </c>
      <c r="O216" t="str">
        <f t="shared" si="33"/>
        <v/>
      </c>
    </row>
    <row r="217" spans="4:15" ht="15" customHeight="1" x14ac:dyDescent="0.25">
      <c r="D217" s="25" t="str">
        <f t="shared" si="27"/>
        <v/>
      </c>
      <c r="E217" s="24" t="str">
        <f t="shared" si="28"/>
        <v/>
      </c>
      <c r="F217" t="str">
        <f t="shared" si="29"/>
        <v/>
      </c>
      <c r="H217" s="30" t="str">
        <f t="shared" si="30"/>
        <v>&lt;</v>
      </c>
      <c r="M217" s="25" t="str">
        <f t="shared" si="31"/>
        <v/>
      </c>
      <c r="N217" s="24" t="str">
        <f t="shared" si="32"/>
        <v/>
      </c>
      <c r="O217" t="str">
        <f t="shared" si="33"/>
        <v/>
      </c>
    </row>
    <row r="218" spans="4:15" ht="15" customHeight="1" x14ac:dyDescent="0.25">
      <c r="D218" s="25" t="str">
        <f t="shared" si="27"/>
        <v/>
      </c>
      <c r="E218" s="24" t="str">
        <f t="shared" si="28"/>
        <v/>
      </c>
      <c r="F218" t="str">
        <f t="shared" si="29"/>
        <v/>
      </c>
      <c r="H218" s="30" t="str">
        <f t="shared" si="30"/>
        <v>&lt;</v>
      </c>
      <c r="M218" s="25" t="str">
        <f t="shared" si="31"/>
        <v/>
      </c>
      <c r="N218" s="24" t="str">
        <f t="shared" si="32"/>
        <v/>
      </c>
      <c r="O218" t="str">
        <f t="shared" si="33"/>
        <v/>
      </c>
    </row>
    <row r="219" spans="4:15" ht="15" customHeight="1" x14ac:dyDescent="0.25">
      <c r="D219" s="25" t="str">
        <f t="shared" si="27"/>
        <v/>
      </c>
      <c r="E219" s="24" t="str">
        <f t="shared" si="28"/>
        <v/>
      </c>
      <c r="F219" t="str">
        <f t="shared" si="29"/>
        <v/>
      </c>
      <c r="H219" s="30" t="str">
        <f t="shared" si="30"/>
        <v>&lt;</v>
      </c>
      <c r="M219" s="25" t="str">
        <f t="shared" si="31"/>
        <v/>
      </c>
      <c r="N219" s="24" t="str">
        <f t="shared" si="32"/>
        <v/>
      </c>
      <c r="O219" t="str">
        <f t="shared" si="33"/>
        <v/>
      </c>
    </row>
    <row r="220" spans="4:15" ht="15" customHeight="1" x14ac:dyDescent="0.25">
      <c r="D220" s="25" t="str">
        <f t="shared" si="27"/>
        <v/>
      </c>
      <c r="E220" s="24" t="str">
        <f t="shared" si="28"/>
        <v/>
      </c>
      <c r="F220" t="str">
        <f t="shared" si="29"/>
        <v/>
      </c>
      <c r="H220" s="30" t="str">
        <f t="shared" si="30"/>
        <v>&lt;</v>
      </c>
      <c r="M220" s="25" t="str">
        <f t="shared" si="31"/>
        <v/>
      </c>
      <c r="N220" s="24" t="str">
        <f t="shared" si="32"/>
        <v/>
      </c>
      <c r="O220" t="str">
        <f t="shared" si="33"/>
        <v/>
      </c>
    </row>
    <row r="221" spans="4:15" ht="15" customHeight="1" x14ac:dyDescent="0.25">
      <c r="D221" s="25" t="str">
        <f t="shared" si="27"/>
        <v/>
      </c>
      <c r="E221" s="24" t="str">
        <f t="shared" si="28"/>
        <v/>
      </c>
      <c r="F221" t="str">
        <f t="shared" si="29"/>
        <v/>
      </c>
      <c r="H221" s="30" t="str">
        <f t="shared" si="30"/>
        <v>&lt;</v>
      </c>
      <c r="M221" s="25" t="str">
        <f t="shared" si="31"/>
        <v/>
      </c>
      <c r="N221" s="24" t="str">
        <f t="shared" si="32"/>
        <v/>
      </c>
      <c r="O221" t="str">
        <f t="shared" si="33"/>
        <v/>
      </c>
    </row>
    <row r="222" spans="4:15" ht="15" customHeight="1" x14ac:dyDescent="0.25">
      <c r="D222" s="25" t="str">
        <f t="shared" si="27"/>
        <v/>
      </c>
      <c r="E222" s="24" t="str">
        <f t="shared" si="28"/>
        <v/>
      </c>
      <c r="F222" t="str">
        <f t="shared" si="29"/>
        <v/>
      </c>
      <c r="H222" s="30" t="str">
        <f t="shared" si="30"/>
        <v>&lt;</v>
      </c>
      <c r="M222" s="25" t="str">
        <f t="shared" si="31"/>
        <v/>
      </c>
      <c r="N222" s="24" t="str">
        <f t="shared" si="32"/>
        <v/>
      </c>
      <c r="O222" t="str">
        <f t="shared" si="33"/>
        <v/>
      </c>
    </row>
    <row r="223" spans="4:15" ht="15" customHeight="1" x14ac:dyDescent="0.25">
      <c r="D223" s="25" t="str">
        <f t="shared" si="27"/>
        <v/>
      </c>
      <c r="E223" s="24" t="str">
        <f t="shared" si="28"/>
        <v/>
      </c>
      <c r="F223" t="str">
        <f t="shared" si="29"/>
        <v/>
      </c>
      <c r="H223" s="30" t="str">
        <f t="shared" si="30"/>
        <v>&lt;</v>
      </c>
      <c r="M223" s="25" t="str">
        <f t="shared" si="31"/>
        <v/>
      </c>
      <c r="N223" s="24" t="str">
        <f t="shared" si="32"/>
        <v/>
      </c>
      <c r="O223" t="str">
        <f t="shared" si="33"/>
        <v/>
      </c>
    </row>
    <row r="224" spans="4:15" ht="15" customHeight="1" x14ac:dyDescent="0.25">
      <c r="D224" s="25" t="str">
        <f t="shared" si="27"/>
        <v/>
      </c>
      <c r="E224" s="24" t="str">
        <f t="shared" si="28"/>
        <v/>
      </c>
      <c r="F224" t="str">
        <f t="shared" si="29"/>
        <v/>
      </c>
      <c r="H224" s="30" t="str">
        <f t="shared" si="30"/>
        <v>&lt;</v>
      </c>
      <c r="M224" s="25" t="str">
        <f t="shared" si="31"/>
        <v/>
      </c>
      <c r="N224" s="24" t="str">
        <f t="shared" si="32"/>
        <v/>
      </c>
      <c r="O224" t="str">
        <f t="shared" si="33"/>
        <v/>
      </c>
    </row>
    <row r="225" spans="4:15" ht="15" customHeight="1" x14ac:dyDescent="0.25">
      <c r="D225" s="25" t="str">
        <f t="shared" si="27"/>
        <v/>
      </c>
      <c r="E225" s="24" t="str">
        <f t="shared" si="28"/>
        <v/>
      </c>
      <c r="F225" t="str">
        <f t="shared" si="29"/>
        <v/>
      </c>
      <c r="H225" s="30" t="str">
        <f t="shared" si="30"/>
        <v>&lt;</v>
      </c>
      <c r="M225" s="25" t="str">
        <f t="shared" si="31"/>
        <v/>
      </c>
      <c r="N225" s="24" t="str">
        <f t="shared" si="32"/>
        <v/>
      </c>
      <c r="O225" t="str">
        <f t="shared" si="33"/>
        <v/>
      </c>
    </row>
    <row r="226" spans="4:15" ht="15" customHeight="1" x14ac:dyDescent="0.25">
      <c r="D226" s="25" t="str">
        <f t="shared" si="27"/>
        <v/>
      </c>
      <c r="E226" s="24" t="str">
        <f t="shared" si="28"/>
        <v/>
      </c>
      <c r="F226" t="str">
        <f t="shared" si="29"/>
        <v/>
      </c>
      <c r="H226" s="30" t="str">
        <f t="shared" si="30"/>
        <v>&lt;</v>
      </c>
      <c r="M226" s="25" t="str">
        <f t="shared" si="31"/>
        <v/>
      </c>
      <c r="N226" s="24" t="str">
        <f t="shared" si="32"/>
        <v/>
      </c>
      <c r="O226" t="str">
        <f t="shared" si="33"/>
        <v/>
      </c>
    </row>
    <row r="227" spans="4:15" ht="15" customHeight="1" x14ac:dyDescent="0.25">
      <c r="D227" s="25" t="str">
        <f t="shared" si="27"/>
        <v/>
      </c>
      <c r="E227" s="24" t="str">
        <f t="shared" si="28"/>
        <v/>
      </c>
      <c r="F227" t="str">
        <f t="shared" si="29"/>
        <v/>
      </c>
      <c r="M227" s="25" t="str">
        <f t="shared" si="31"/>
        <v/>
      </c>
      <c r="N227" s="24" t="str">
        <f t="shared" si="32"/>
        <v/>
      </c>
      <c r="O227" t="str">
        <f t="shared" si="33"/>
        <v/>
      </c>
    </row>
    <row r="228" spans="4:15" ht="15" customHeight="1" x14ac:dyDescent="0.25">
      <c r="M228" s="25" t="str">
        <f t="shared" si="31"/>
        <v/>
      </c>
      <c r="N228" s="24" t="str">
        <f t="shared" si="32"/>
        <v/>
      </c>
      <c r="O228" t="str">
        <f t="shared" si="33"/>
        <v/>
      </c>
    </row>
    <row r="229" spans="4:15" ht="15" customHeight="1" x14ac:dyDescent="0.25">
      <c r="M229" s="25" t="str">
        <f t="shared" si="31"/>
        <v/>
      </c>
      <c r="N229" s="24" t="str">
        <f t="shared" si="32"/>
        <v/>
      </c>
      <c r="O229" t="str">
        <f t="shared" si="33"/>
        <v/>
      </c>
    </row>
    <row r="230" spans="4:15" ht="15" customHeight="1" x14ac:dyDescent="0.25">
      <c r="M230" s="25" t="str">
        <f t="shared" si="31"/>
        <v/>
      </c>
      <c r="N230" s="24" t="str">
        <f t="shared" si="32"/>
        <v/>
      </c>
      <c r="O230" t="str">
        <f t="shared" si="33"/>
        <v/>
      </c>
    </row>
    <row r="231" spans="4:15" ht="15" customHeight="1" x14ac:dyDescent="0.25">
      <c r="M231" s="25" t="str">
        <f t="shared" si="31"/>
        <v/>
      </c>
      <c r="N231" s="24" t="str">
        <f t="shared" si="32"/>
        <v/>
      </c>
      <c r="O231" t="str">
        <f t="shared" si="33"/>
        <v/>
      </c>
    </row>
    <row r="232" spans="4:15" ht="15" customHeight="1" x14ac:dyDescent="0.25">
      <c r="M232" s="25" t="str">
        <f t="shared" si="31"/>
        <v/>
      </c>
      <c r="N232" s="24" t="str">
        <f t="shared" si="32"/>
        <v/>
      </c>
      <c r="O232" t="str">
        <f t="shared" si="33"/>
        <v/>
      </c>
    </row>
    <row r="233" spans="4:15" ht="15" customHeight="1" x14ac:dyDescent="0.25">
      <c r="M233" s="25" t="str">
        <f t="shared" si="31"/>
        <v/>
      </c>
      <c r="N233" s="24" t="str">
        <f t="shared" si="32"/>
        <v/>
      </c>
      <c r="O233" t="str">
        <f t="shared" si="33"/>
        <v/>
      </c>
    </row>
    <row r="234" spans="4:15" ht="15" customHeight="1" x14ac:dyDescent="0.25">
      <c r="M234" s="25" t="str">
        <f t="shared" si="31"/>
        <v/>
      </c>
      <c r="N234" s="24" t="str">
        <f t="shared" si="32"/>
        <v/>
      </c>
      <c r="O234" t="str">
        <f t="shared" si="33"/>
        <v/>
      </c>
    </row>
    <row r="235" spans="4:15" ht="15" customHeight="1" x14ac:dyDescent="0.25">
      <c r="M235" s="25" t="str">
        <f t="shared" si="31"/>
        <v/>
      </c>
      <c r="N235" s="24" t="str">
        <f t="shared" si="32"/>
        <v/>
      </c>
      <c r="O235" t="str">
        <f t="shared" si="33"/>
        <v/>
      </c>
    </row>
    <row r="236" spans="4:15" ht="15" customHeight="1" x14ac:dyDescent="0.25">
      <c r="M236" s="25" t="str">
        <f t="shared" si="31"/>
        <v/>
      </c>
      <c r="N236" s="24" t="str">
        <f t="shared" si="32"/>
        <v/>
      </c>
      <c r="O236" t="str">
        <f t="shared" si="33"/>
        <v/>
      </c>
    </row>
    <row r="237" spans="4:15" ht="15" customHeight="1" x14ac:dyDescent="0.25">
      <c r="M237" s="25" t="str">
        <f t="shared" si="31"/>
        <v/>
      </c>
      <c r="N237" s="24" t="str">
        <f t="shared" si="32"/>
        <v/>
      </c>
      <c r="O237" t="str">
        <f t="shared" si="33"/>
        <v/>
      </c>
    </row>
    <row r="238" spans="4:15" ht="15" customHeight="1" x14ac:dyDescent="0.25">
      <c r="M238" s="25" t="str">
        <f t="shared" si="31"/>
        <v/>
      </c>
      <c r="N238" s="24" t="str">
        <f t="shared" si="32"/>
        <v/>
      </c>
      <c r="O238" t="str">
        <f t="shared" si="33"/>
        <v/>
      </c>
    </row>
    <row r="239" spans="4:15" ht="15" customHeight="1" x14ac:dyDescent="0.25">
      <c r="M239" s="25" t="str">
        <f t="shared" si="31"/>
        <v/>
      </c>
      <c r="N239" s="24" t="str">
        <f t="shared" si="32"/>
        <v/>
      </c>
      <c r="O239" t="str">
        <f t="shared" si="33"/>
        <v/>
      </c>
    </row>
    <row r="240" spans="4:15" ht="15" customHeight="1" x14ac:dyDescent="0.25">
      <c r="M240" s="25" t="str">
        <f t="shared" si="31"/>
        <v/>
      </c>
      <c r="N240" s="24" t="str">
        <f t="shared" si="32"/>
        <v/>
      </c>
      <c r="O240" t="str">
        <f t="shared" si="33"/>
        <v/>
      </c>
    </row>
    <row r="241" spans="13:15" ht="15" customHeight="1" x14ac:dyDescent="0.25">
      <c r="M241" s="25" t="str">
        <f t="shared" si="31"/>
        <v/>
      </c>
      <c r="N241" s="24" t="str">
        <f t="shared" si="32"/>
        <v/>
      </c>
      <c r="O241" t="str">
        <f t="shared" si="33"/>
        <v/>
      </c>
    </row>
    <row r="242" spans="13:15" ht="15" customHeight="1" x14ac:dyDescent="0.25">
      <c r="M242" s="25" t="str">
        <f t="shared" si="31"/>
        <v/>
      </c>
      <c r="N242" s="24" t="str">
        <f t="shared" si="32"/>
        <v/>
      </c>
      <c r="O242" t="str">
        <f t="shared" si="33"/>
        <v/>
      </c>
    </row>
  </sheetData>
  <conditionalFormatting sqref="D22">
    <cfRule type="cellIs" dxfId="56" priority="31" operator="greaterThan">
      <formula>$M$1</formula>
    </cfRule>
    <cfRule type="cellIs" dxfId="55" priority="32" operator="greaterThan">
      <formula>"31.555$G$1"</formula>
    </cfRule>
  </conditionalFormatting>
  <conditionalFormatting sqref="D22">
    <cfRule type="cellIs" dxfId="54" priority="30" operator="lessThan">
      <formula>0</formula>
    </cfRule>
  </conditionalFormatting>
  <conditionalFormatting sqref="D22">
    <cfRule type="cellIs" dxfId="53" priority="29" operator="lessThan">
      <formula>0</formula>
    </cfRule>
  </conditionalFormatting>
  <conditionalFormatting sqref="D23:D227">
    <cfRule type="cellIs" dxfId="52" priority="27" operator="greaterThan">
      <formula>$M$1</formula>
    </cfRule>
    <cfRule type="cellIs" dxfId="51" priority="28" operator="greaterThan">
      <formula>"31.555$G$1"</formula>
    </cfRule>
  </conditionalFormatting>
  <conditionalFormatting sqref="D23:D227">
    <cfRule type="cellIs" dxfId="50" priority="26" operator="lessThan">
      <formula>0</formula>
    </cfRule>
  </conditionalFormatting>
  <conditionalFormatting sqref="D23:D227">
    <cfRule type="cellIs" dxfId="49" priority="25" operator="lessThan">
      <formula>0</formula>
    </cfRule>
  </conditionalFormatting>
  <conditionalFormatting sqref="E22:E227">
    <cfRule type="cellIs" dxfId="48" priority="17" operator="equal">
      <formula>"L"</formula>
    </cfRule>
    <cfRule type="cellIs" dxfId="47" priority="18" operator="equal">
      <formula>"W"</formula>
    </cfRule>
  </conditionalFormatting>
  <conditionalFormatting sqref="F22:F227">
    <cfRule type="cellIs" dxfId="46" priority="16" operator="equal">
      <formula>8</formula>
    </cfRule>
  </conditionalFormatting>
  <conditionalFormatting sqref="M22">
    <cfRule type="cellIs" dxfId="45" priority="14" operator="greaterThan">
      <formula>$M$1</formula>
    </cfRule>
    <cfRule type="cellIs" dxfId="44" priority="15" operator="greaterThan">
      <formula>"31.555$G$1"</formula>
    </cfRule>
  </conditionalFormatting>
  <conditionalFormatting sqref="M22">
    <cfRule type="cellIs" dxfId="43" priority="13" operator="lessThan">
      <formula>0</formula>
    </cfRule>
  </conditionalFormatting>
  <conditionalFormatting sqref="M22">
    <cfRule type="cellIs" dxfId="42" priority="12" operator="lessThan">
      <formula>0</formula>
    </cfRule>
  </conditionalFormatting>
  <conditionalFormatting sqref="M23:M242">
    <cfRule type="cellIs" dxfId="41" priority="10" operator="greaterThan">
      <formula>$M$1</formula>
    </cfRule>
    <cfRule type="cellIs" dxfId="40" priority="11" operator="greaterThan">
      <formula>"31.555$G$1"</formula>
    </cfRule>
  </conditionalFormatting>
  <conditionalFormatting sqref="M23:M242">
    <cfRule type="cellIs" dxfId="39" priority="9" operator="lessThan">
      <formula>0</formula>
    </cfRule>
  </conditionalFormatting>
  <conditionalFormatting sqref="M23:M242">
    <cfRule type="cellIs" dxfId="38" priority="8" operator="lessThan">
      <formula>0</formula>
    </cfRule>
  </conditionalFormatting>
  <conditionalFormatting sqref="N22:N242">
    <cfRule type="cellIs" dxfId="37" priority="6" operator="equal">
      <formula>"L"</formula>
    </cfRule>
    <cfRule type="cellIs" dxfId="36" priority="7" operator="equal">
      <formula>"W"</formula>
    </cfRule>
  </conditionalFormatting>
  <conditionalFormatting sqref="O22:O242">
    <cfRule type="cellIs" dxfId="35" priority="5" operator="equal">
      <formula>8</formula>
    </cfRule>
  </conditionalFormatting>
  <conditionalFormatting sqref="H22:H226">
    <cfRule type="cellIs" dxfId="34" priority="3" operator="equal">
      <formula>"&lt;"</formula>
    </cfRule>
    <cfRule type="cellIs" dxfId="33" priority="4" operator="equal">
      <formula>"&gt;"</formula>
    </cfRule>
  </conditionalFormatting>
  <conditionalFormatting sqref="S22:S139">
    <cfRule type="cellIs" dxfId="32" priority="1" operator="equal">
      <formula>"&lt;"</formula>
    </cfRule>
    <cfRule type="cellIs" dxfId="31" priority="2" operator="equal">
      <formula>"&gt;"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K24" sqref="K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2213"/>
  <sheetViews>
    <sheetView showGridLines="0" topLeftCell="B2066" workbookViewId="0">
      <selection activeCell="N2213" sqref="N2066:AA2213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8">
        <v>45917.666168981479</v>
      </c>
      <c r="B2" s="59">
        <v>442874070</v>
      </c>
      <c r="C2" s="38" t="s">
        <v>36</v>
      </c>
      <c r="D2" s="38" t="s">
        <v>37</v>
      </c>
      <c r="E2" s="38" t="s">
        <v>120</v>
      </c>
      <c r="F2" s="35">
        <v>3678.6</v>
      </c>
      <c r="G2" s="35">
        <v>3675.6</v>
      </c>
      <c r="H2" s="35">
        <v>3681.6</v>
      </c>
      <c r="I2" s="38" t="s">
        <v>121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60">
        <v>45917.666180555556</v>
      </c>
      <c r="B3" s="61">
        <v>442874071</v>
      </c>
      <c r="C3" s="37" t="s">
        <v>36</v>
      </c>
      <c r="D3" s="37" t="s">
        <v>37</v>
      </c>
      <c r="E3" s="37" t="s">
        <v>120</v>
      </c>
      <c r="F3" s="36">
        <v>3678.55</v>
      </c>
      <c r="G3" s="36">
        <v>3675.6</v>
      </c>
      <c r="H3" s="36">
        <v>3682.1</v>
      </c>
      <c r="I3" s="37" t="s">
        <v>121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8">
        <v>45917.666180555556</v>
      </c>
      <c r="B4" s="59">
        <v>442874073</v>
      </c>
      <c r="C4" s="38" t="s">
        <v>36</v>
      </c>
      <c r="D4" s="38" t="s">
        <v>37</v>
      </c>
      <c r="E4" s="38" t="s">
        <v>120</v>
      </c>
      <c r="F4" s="35">
        <v>3678.55</v>
      </c>
      <c r="G4" s="35">
        <v>3676.1</v>
      </c>
      <c r="H4" s="35">
        <v>3681.6</v>
      </c>
      <c r="I4" s="38" t="s">
        <v>122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60">
        <v>45917.670358796298</v>
      </c>
      <c r="B5" s="61">
        <v>442879091</v>
      </c>
      <c r="C5" s="37" t="s">
        <v>36</v>
      </c>
      <c r="D5" s="37" t="s">
        <v>37</v>
      </c>
      <c r="E5" s="37" t="s">
        <v>120</v>
      </c>
      <c r="F5" s="36">
        <v>3675.65</v>
      </c>
      <c r="G5" s="36">
        <v>3676.36</v>
      </c>
      <c r="H5" s="36">
        <v>3680.17</v>
      </c>
      <c r="I5" s="37" t="s">
        <v>123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8">
        <v>45917.673576388886</v>
      </c>
      <c r="B6" s="59">
        <v>442884874</v>
      </c>
      <c r="C6" s="38" t="s">
        <v>36</v>
      </c>
      <c r="D6" s="38" t="s">
        <v>37</v>
      </c>
      <c r="E6" s="38" t="s">
        <v>120</v>
      </c>
      <c r="F6" s="35">
        <v>3676.65</v>
      </c>
      <c r="G6" s="35">
        <v>3679.11</v>
      </c>
      <c r="H6" s="38"/>
      <c r="I6" s="38" t="s">
        <v>124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60">
        <v>45917.673587962963</v>
      </c>
      <c r="B7" s="61">
        <v>442884879</v>
      </c>
      <c r="C7" s="37" t="s">
        <v>36</v>
      </c>
      <c r="D7" s="37" t="s">
        <v>37</v>
      </c>
      <c r="E7" s="37" t="s">
        <v>120</v>
      </c>
      <c r="F7" s="36">
        <v>3676.65</v>
      </c>
      <c r="G7" s="36">
        <v>3679.12</v>
      </c>
      <c r="H7" s="36">
        <v>3682.61</v>
      </c>
      <c r="I7" s="37" t="s">
        <v>124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8">
        <v>45917.677743055552</v>
      </c>
      <c r="B8" s="59">
        <v>442887666</v>
      </c>
      <c r="C8" s="38" t="s">
        <v>36</v>
      </c>
      <c r="D8" s="38" t="s">
        <v>37</v>
      </c>
      <c r="E8" s="38" t="s">
        <v>120</v>
      </c>
      <c r="F8" s="35">
        <v>3678.04</v>
      </c>
      <c r="G8" s="35">
        <v>3675.53</v>
      </c>
      <c r="H8" s="35">
        <v>3681.03</v>
      </c>
      <c r="I8" s="38" t="s">
        <v>125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60">
        <v>45917.677754629629</v>
      </c>
      <c r="B9" s="61">
        <v>442887668</v>
      </c>
      <c r="C9" s="37" t="s">
        <v>36</v>
      </c>
      <c r="D9" s="37" t="s">
        <v>37</v>
      </c>
      <c r="E9" s="37" t="s">
        <v>120</v>
      </c>
      <c r="F9" s="36">
        <v>3678.02</v>
      </c>
      <c r="G9" s="36">
        <v>3675.04</v>
      </c>
      <c r="H9" s="36">
        <v>3681.04</v>
      </c>
      <c r="I9" s="37" t="s">
        <v>126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8">
        <v>45917.677754629629</v>
      </c>
      <c r="B10" s="59">
        <v>442887669</v>
      </c>
      <c r="C10" s="38" t="s">
        <v>36</v>
      </c>
      <c r="D10" s="38" t="s">
        <v>37</v>
      </c>
      <c r="E10" s="38" t="s">
        <v>120</v>
      </c>
      <c r="F10" s="35">
        <v>3677.94</v>
      </c>
      <c r="G10" s="35">
        <v>3675.04</v>
      </c>
      <c r="H10" s="35">
        <v>3681.54</v>
      </c>
      <c r="I10" s="38" t="s">
        <v>126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60">
        <v>45917.679131944446</v>
      </c>
      <c r="B11" s="61">
        <v>442888597</v>
      </c>
      <c r="C11" s="37" t="s">
        <v>36</v>
      </c>
      <c r="D11" s="37" t="s">
        <v>37</v>
      </c>
      <c r="E11" s="37" t="s">
        <v>120</v>
      </c>
      <c r="F11" s="36">
        <v>3677.06</v>
      </c>
      <c r="G11" s="36">
        <v>3674.06</v>
      </c>
      <c r="H11" s="36">
        <v>3681.56</v>
      </c>
      <c r="I11" s="37" t="s">
        <v>127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8">
        <v>45917.684224537035</v>
      </c>
      <c r="B12" s="59">
        <v>442892951</v>
      </c>
      <c r="C12" s="38" t="s">
        <v>36</v>
      </c>
      <c r="D12" s="38" t="s">
        <v>38</v>
      </c>
      <c r="E12" s="38" t="s">
        <v>120</v>
      </c>
      <c r="F12" s="35">
        <v>3675.51</v>
      </c>
      <c r="G12" s="35">
        <v>3678.51</v>
      </c>
      <c r="H12" s="35">
        <v>3672.01</v>
      </c>
      <c r="I12" s="38" t="s">
        <v>128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60">
        <v>45917.684236111112</v>
      </c>
      <c r="B13" s="61">
        <v>442892954</v>
      </c>
      <c r="C13" s="37" t="s">
        <v>36</v>
      </c>
      <c r="D13" s="37" t="s">
        <v>38</v>
      </c>
      <c r="E13" s="37" t="s">
        <v>120</v>
      </c>
      <c r="F13" s="36">
        <v>3675.52</v>
      </c>
      <c r="G13" s="36">
        <v>3678.01</v>
      </c>
      <c r="H13" s="36">
        <v>3672.51</v>
      </c>
      <c r="I13" s="37" t="s">
        <v>129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8">
        <v>45917.684236111112</v>
      </c>
      <c r="B14" s="59">
        <v>442892955</v>
      </c>
      <c r="C14" s="38" t="s">
        <v>36</v>
      </c>
      <c r="D14" s="38" t="s">
        <v>38</v>
      </c>
      <c r="E14" s="38" t="s">
        <v>120</v>
      </c>
      <c r="F14" s="35">
        <v>3675.48</v>
      </c>
      <c r="G14" s="35">
        <v>3678.51</v>
      </c>
      <c r="H14" s="35">
        <v>3672.51</v>
      </c>
      <c r="I14" s="38" t="s">
        <v>128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60">
        <v>45917.688854166663</v>
      </c>
      <c r="B15" s="61">
        <v>442896085</v>
      </c>
      <c r="C15" s="37" t="s">
        <v>36</v>
      </c>
      <c r="D15" s="37" t="s">
        <v>37</v>
      </c>
      <c r="E15" s="37" t="s">
        <v>120</v>
      </c>
      <c r="F15" s="36">
        <v>3677.35</v>
      </c>
      <c r="G15" s="36">
        <v>3676.88</v>
      </c>
      <c r="H15" s="36">
        <v>3681.84</v>
      </c>
      <c r="I15" s="37" t="s">
        <v>130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8">
        <v>45917.694525462961</v>
      </c>
      <c r="B16" s="59">
        <v>442903050</v>
      </c>
      <c r="C16" s="38" t="s">
        <v>36</v>
      </c>
      <c r="D16" s="38" t="s">
        <v>37</v>
      </c>
      <c r="E16" s="38" t="s">
        <v>120</v>
      </c>
      <c r="F16" s="35">
        <v>3680.46</v>
      </c>
      <c r="G16" s="35">
        <v>3678.03</v>
      </c>
      <c r="H16" s="35">
        <v>3683.53</v>
      </c>
      <c r="I16" s="38" t="s">
        <v>131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60">
        <v>45917.694537037038</v>
      </c>
      <c r="B17" s="61">
        <v>442903055</v>
      </c>
      <c r="C17" s="37" t="s">
        <v>36</v>
      </c>
      <c r="D17" s="37" t="s">
        <v>37</v>
      </c>
      <c r="E17" s="37" t="s">
        <v>120</v>
      </c>
      <c r="F17" s="36">
        <v>3680.45</v>
      </c>
      <c r="G17" s="36">
        <v>3677.46</v>
      </c>
      <c r="H17" s="36">
        <v>3683.96</v>
      </c>
      <c r="I17" s="37" t="s">
        <v>132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8">
        <v>45917.694537037038</v>
      </c>
      <c r="B18" s="59">
        <v>442903057</v>
      </c>
      <c r="C18" s="38" t="s">
        <v>36</v>
      </c>
      <c r="D18" s="38" t="s">
        <v>37</v>
      </c>
      <c r="E18" s="38" t="s">
        <v>120</v>
      </c>
      <c r="F18" s="35">
        <v>3680.46</v>
      </c>
      <c r="G18" s="35">
        <v>3677.46</v>
      </c>
      <c r="H18" s="35">
        <v>3683.46</v>
      </c>
      <c r="I18" s="38" t="s">
        <v>132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60">
        <v>45917.698587962965</v>
      </c>
      <c r="B19" s="61">
        <v>442906378</v>
      </c>
      <c r="C19" s="37" t="s">
        <v>36</v>
      </c>
      <c r="D19" s="37" t="s">
        <v>37</v>
      </c>
      <c r="E19" s="37" t="s">
        <v>120</v>
      </c>
      <c r="F19" s="36">
        <v>3678.35</v>
      </c>
      <c r="G19" s="36">
        <v>3679.87</v>
      </c>
      <c r="H19" s="36">
        <v>3682.87</v>
      </c>
      <c r="I19" s="37" t="s">
        <v>133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8">
        <v>45917.698587962965</v>
      </c>
      <c r="B20" s="59">
        <v>442906390</v>
      </c>
      <c r="C20" s="38" t="s">
        <v>36</v>
      </c>
      <c r="D20" s="38" t="s">
        <v>37</v>
      </c>
      <c r="E20" s="38" t="s">
        <v>120</v>
      </c>
      <c r="F20" s="35">
        <v>3678.33</v>
      </c>
      <c r="G20" s="35">
        <v>3682.56</v>
      </c>
      <c r="H20" s="38"/>
      <c r="I20" s="38" t="s">
        <v>134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60">
        <v>45917.698587962965</v>
      </c>
      <c r="B21" s="61">
        <v>442906392</v>
      </c>
      <c r="C21" s="37" t="s">
        <v>36</v>
      </c>
      <c r="D21" s="37" t="s">
        <v>37</v>
      </c>
      <c r="E21" s="37" t="s">
        <v>120</v>
      </c>
      <c r="F21" s="36">
        <v>3678.32</v>
      </c>
      <c r="G21" s="36">
        <v>3681.73</v>
      </c>
      <c r="H21" s="36">
        <v>3684.33</v>
      </c>
      <c r="I21" s="37" t="s">
        <v>135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8">
        <v>45917.721608796295</v>
      </c>
      <c r="B22" s="59">
        <v>442925881</v>
      </c>
      <c r="C22" s="38" t="s">
        <v>36</v>
      </c>
      <c r="D22" s="38" t="s">
        <v>37</v>
      </c>
      <c r="E22" s="38" t="s">
        <v>120</v>
      </c>
      <c r="F22" s="35">
        <v>3683.82</v>
      </c>
      <c r="G22" s="35">
        <v>3684.28</v>
      </c>
      <c r="H22" s="35">
        <v>3686.96</v>
      </c>
      <c r="I22" s="38" t="s">
        <v>136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60">
        <v>45917.721608796295</v>
      </c>
      <c r="B23" s="61">
        <v>442925884</v>
      </c>
      <c r="C23" s="37" t="s">
        <v>36</v>
      </c>
      <c r="D23" s="37" t="s">
        <v>37</v>
      </c>
      <c r="E23" s="37" t="s">
        <v>120</v>
      </c>
      <c r="F23" s="36">
        <v>3683.76</v>
      </c>
      <c r="G23" s="36">
        <v>3684.28</v>
      </c>
      <c r="H23" s="36">
        <v>3686.82</v>
      </c>
      <c r="I23" s="37" t="s">
        <v>136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8">
        <v>45917.721620370372</v>
      </c>
      <c r="B24" s="59">
        <v>442925888</v>
      </c>
      <c r="C24" s="38" t="s">
        <v>36</v>
      </c>
      <c r="D24" s="38" t="s">
        <v>37</v>
      </c>
      <c r="E24" s="38" t="s">
        <v>120</v>
      </c>
      <c r="F24" s="35">
        <v>3683.82</v>
      </c>
      <c r="G24" s="35">
        <v>3684.28</v>
      </c>
      <c r="H24" s="35">
        <v>3687.32</v>
      </c>
      <c r="I24" s="38" t="s">
        <v>136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60">
        <v>45917.726365740738</v>
      </c>
      <c r="B25" s="61">
        <v>442929514</v>
      </c>
      <c r="C25" s="37" t="s">
        <v>36</v>
      </c>
      <c r="D25" s="37" t="s">
        <v>37</v>
      </c>
      <c r="E25" s="37" t="s">
        <v>120</v>
      </c>
      <c r="F25" s="36">
        <v>3682.57</v>
      </c>
      <c r="G25" s="36">
        <v>3684.61</v>
      </c>
      <c r="H25" s="37"/>
      <c r="I25" s="37" t="s">
        <v>137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8">
        <v>45917.726365740738</v>
      </c>
      <c r="B26" s="59">
        <v>442929515</v>
      </c>
      <c r="C26" s="38" t="s">
        <v>36</v>
      </c>
      <c r="D26" s="38" t="s">
        <v>37</v>
      </c>
      <c r="E26" s="38" t="s">
        <v>120</v>
      </c>
      <c r="F26" s="35">
        <v>3682.57</v>
      </c>
      <c r="G26" s="35">
        <v>3684.61</v>
      </c>
      <c r="H26" s="35">
        <v>3688.57</v>
      </c>
      <c r="I26" s="38" t="s">
        <v>137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60">
        <v>45917.733310185184</v>
      </c>
      <c r="B27" s="61">
        <v>442934114</v>
      </c>
      <c r="C27" s="37" t="s">
        <v>36</v>
      </c>
      <c r="D27" s="37" t="s">
        <v>37</v>
      </c>
      <c r="E27" s="37" t="s">
        <v>120</v>
      </c>
      <c r="F27" s="36">
        <v>3683.38</v>
      </c>
      <c r="G27" s="36">
        <v>3684.44</v>
      </c>
      <c r="H27" s="36">
        <v>3687.86</v>
      </c>
      <c r="I27" s="37" t="s">
        <v>138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8">
        <v>45917.737812500003</v>
      </c>
      <c r="B28" s="59">
        <v>442936578</v>
      </c>
      <c r="C28" s="38" t="s">
        <v>36</v>
      </c>
      <c r="D28" s="38" t="s">
        <v>37</v>
      </c>
      <c r="E28" s="38" t="s">
        <v>120</v>
      </c>
      <c r="F28" s="35">
        <v>3684.71</v>
      </c>
      <c r="G28" s="35">
        <v>3684.99</v>
      </c>
      <c r="H28" s="35">
        <v>3687.58</v>
      </c>
      <c r="I28" s="38" t="s">
        <v>139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60">
        <v>45917.737812500003</v>
      </c>
      <c r="B29" s="61">
        <v>442936579</v>
      </c>
      <c r="C29" s="37" t="s">
        <v>36</v>
      </c>
      <c r="D29" s="37" t="s">
        <v>37</v>
      </c>
      <c r="E29" s="37" t="s">
        <v>120</v>
      </c>
      <c r="F29" s="36">
        <v>3684.69</v>
      </c>
      <c r="G29" s="36">
        <v>3684.99</v>
      </c>
      <c r="H29" s="36">
        <v>3688.21</v>
      </c>
      <c r="I29" s="37" t="s">
        <v>139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8">
        <v>45917.737824074073</v>
      </c>
      <c r="B30" s="59">
        <v>442936580</v>
      </c>
      <c r="C30" s="38" t="s">
        <v>36</v>
      </c>
      <c r="D30" s="38" t="s">
        <v>37</v>
      </c>
      <c r="E30" s="38" t="s">
        <v>120</v>
      </c>
      <c r="F30" s="35">
        <v>3684.69</v>
      </c>
      <c r="G30" s="35">
        <v>3684.99</v>
      </c>
      <c r="H30" s="35">
        <v>3687.71</v>
      </c>
      <c r="I30" s="38" t="s">
        <v>139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60">
        <v>45917.745798611111</v>
      </c>
      <c r="B31" s="61">
        <v>442940492</v>
      </c>
      <c r="C31" s="37" t="s">
        <v>36</v>
      </c>
      <c r="D31" s="37" t="s">
        <v>37</v>
      </c>
      <c r="E31" s="37" t="s">
        <v>120</v>
      </c>
      <c r="F31" s="36">
        <v>3683.89</v>
      </c>
      <c r="G31" s="36">
        <v>3684.77</v>
      </c>
      <c r="H31" s="36">
        <v>3689.89</v>
      </c>
      <c r="I31" s="37" t="s">
        <v>140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8">
        <v>45917.745810185188</v>
      </c>
      <c r="B32" s="59">
        <v>442940496</v>
      </c>
      <c r="C32" s="38" t="s">
        <v>36</v>
      </c>
      <c r="D32" s="38" t="s">
        <v>37</v>
      </c>
      <c r="E32" s="38" t="s">
        <v>120</v>
      </c>
      <c r="F32" s="35">
        <v>3683.78</v>
      </c>
      <c r="G32" s="35">
        <v>3684.75</v>
      </c>
      <c r="H32" s="38"/>
      <c r="I32" s="38" t="s">
        <v>140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60">
        <v>45917.748692129629</v>
      </c>
      <c r="B33" s="61">
        <v>442942538</v>
      </c>
      <c r="C33" s="37" t="s">
        <v>36</v>
      </c>
      <c r="D33" s="37" t="s">
        <v>38</v>
      </c>
      <c r="E33" s="37" t="s">
        <v>120</v>
      </c>
      <c r="F33" s="36">
        <v>3683.15</v>
      </c>
      <c r="G33" s="36">
        <v>3685.64</v>
      </c>
      <c r="H33" s="36">
        <v>3680.14</v>
      </c>
      <c r="I33" s="37" t="s">
        <v>141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8">
        <v>45917.748692129629</v>
      </c>
      <c r="B34" s="59">
        <v>442942542</v>
      </c>
      <c r="C34" s="38" t="s">
        <v>36</v>
      </c>
      <c r="D34" s="38" t="s">
        <v>38</v>
      </c>
      <c r="E34" s="38" t="s">
        <v>120</v>
      </c>
      <c r="F34" s="35">
        <v>3683.15</v>
      </c>
      <c r="G34" s="35">
        <v>3686.15</v>
      </c>
      <c r="H34" s="35">
        <v>3679.65</v>
      </c>
      <c r="I34" s="38" t="s">
        <v>142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60">
        <v>45917.748703703706</v>
      </c>
      <c r="B35" s="61">
        <v>442942544</v>
      </c>
      <c r="C35" s="37" t="s">
        <v>36</v>
      </c>
      <c r="D35" s="37" t="s">
        <v>38</v>
      </c>
      <c r="E35" s="37" t="s">
        <v>120</v>
      </c>
      <c r="F35" s="36">
        <v>3683.15</v>
      </c>
      <c r="G35" s="36">
        <v>3686.15</v>
      </c>
      <c r="H35" s="36">
        <v>3680.15</v>
      </c>
      <c r="I35" s="37" t="s">
        <v>142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8">
        <v>45917.758414351854</v>
      </c>
      <c r="B36" s="59">
        <v>442947400</v>
      </c>
      <c r="C36" s="38" t="s">
        <v>36</v>
      </c>
      <c r="D36" s="38" t="s">
        <v>37</v>
      </c>
      <c r="E36" s="38" t="s">
        <v>120</v>
      </c>
      <c r="F36" s="35">
        <v>3685.23</v>
      </c>
      <c r="G36" s="35">
        <v>3685.26</v>
      </c>
      <c r="H36" s="35">
        <v>3688.23</v>
      </c>
      <c r="I36" s="38" t="s">
        <v>143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60">
        <v>45917.760034722225</v>
      </c>
      <c r="B37" s="61">
        <v>442949291</v>
      </c>
      <c r="C37" s="37" t="s">
        <v>36</v>
      </c>
      <c r="D37" s="37" t="s">
        <v>37</v>
      </c>
      <c r="E37" s="37" t="s">
        <v>120</v>
      </c>
      <c r="F37" s="36">
        <v>3685.85</v>
      </c>
      <c r="G37" s="36">
        <v>3682.88</v>
      </c>
      <c r="H37" s="36">
        <v>3689.38</v>
      </c>
      <c r="I37" s="37" t="s">
        <v>144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8">
        <v>45917.760034722225</v>
      </c>
      <c r="B38" s="59">
        <v>442949294</v>
      </c>
      <c r="C38" s="38" t="s">
        <v>36</v>
      </c>
      <c r="D38" s="38" t="s">
        <v>37</v>
      </c>
      <c r="E38" s="38" t="s">
        <v>120</v>
      </c>
      <c r="F38" s="35">
        <v>3685.87</v>
      </c>
      <c r="G38" s="35">
        <v>3682.85</v>
      </c>
      <c r="H38" s="35">
        <v>3688.85</v>
      </c>
      <c r="I38" s="38" t="s">
        <v>144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60">
        <v>45917.761076388888</v>
      </c>
      <c r="B39" s="61">
        <v>442950199</v>
      </c>
      <c r="C39" s="37" t="s">
        <v>36</v>
      </c>
      <c r="D39" s="37" t="s">
        <v>37</v>
      </c>
      <c r="E39" s="37" t="s">
        <v>120</v>
      </c>
      <c r="F39" s="36">
        <v>3685.57</v>
      </c>
      <c r="G39" s="36">
        <v>3685.32</v>
      </c>
      <c r="H39" s="36">
        <v>3688.57</v>
      </c>
      <c r="I39" s="37" t="s">
        <v>145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8">
        <v>45917.766631944447</v>
      </c>
      <c r="B40" s="59">
        <v>442952638</v>
      </c>
      <c r="C40" s="38" t="s">
        <v>36</v>
      </c>
      <c r="D40" s="38" t="s">
        <v>37</v>
      </c>
      <c r="E40" s="38" t="s">
        <v>120</v>
      </c>
      <c r="F40" s="35">
        <v>3686.21</v>
      </c>
      <c r="G40" s="35">
        <v>3683.21</v>
      </c>
      <c r="H40" s="38"/>
      <c r="I40" s="38" t="s">
        <v>146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60">
        <v>45917.766643518517</v>
      </c>
      <c r="B41" s="61">
        <v>442952641</v>
      </c>
      <c r="C41" s="37" t="s">
        <v>36</v>
      </c>
      <c r="D41" s="37" t="s">
        <v>37</v>
      </c>
      <c r="E41" s="37" t="s">
        <v>120</v>
      </c>
      <c r="F41" s="36">
        <v>3686.21</v>
      </c>
      <c r="G41" s="36">
        <v>3683.21</v>
      </c>
      <c r="H41" s="36">
        <v>3692.21</v>
      </c>
      <c r="I41" s="37" t="s">
        <v>146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8">
        <v>45917.770798611113</v>
      </c>
      <c r="B42" s="59">
        <v>442954728</v>
      </c>
      <c r="C42" s="38" t="s">
        <v>36</v>
      </c>
      <c r="D42" s="38" t="s">
        <v>37</v>
      </c>
      <c r="E42" s="38" t="s">
        <v>120</v>
      </c>
      <c r="F42" s="35">
        <v>3685.35</v>
      </c>
      <c r="G42" s="35">
        <v>3686.31</v>
      </c>
      <c r="H42" s="35">
        <v>3689.85</v>
      </c>
      <c r="I42" s="38" t="s">
        <v>147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60">
        <v>45917.784918981481</v>
      </c>
      <c r="B43" s="61">
        <v>442960760</v>
      </c>
      <c r="C43" s="37" t="s">
        <v>36</v>
      </c>
      <c r="D43" s="37" t="s">
        <v>38</v>
      </c>
      <c r="E43" s="37" t="s">
        <v>120</v>
      </c>
      <c r="F43" s="36">
        <v>3684.72</v>
      </c>
      <c r="G43" s="36">
        <v>3684.1</v>
      </c>
      <c r="H43" s="36">
        <v>3681.76</v>
      </c>
      <c r="I43" s="37" t="s">
        <v>148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8">
        <v>45917.784918981481</v>
      </c>
      <c r="B44" s="59">
        <v>442960761</v>
      </c>
      <c r="C44" s="38" t="s">
        <v>36</v>
      </c>
      <c r="D44" s="38" t="s">
        <v>38</v>
      </c>
      <c r="E44" s="38" t="s">
        <v>120</v>
      </c>
      <c r="F44" s="35">
        <v>3684.72</v>
      </c>
      <c r="G44" s="35">
        <v>3684.44</v>
      </c>
      <c r="H44" s="35">
        <v>3683.22</v>
      </c>
      <c r="I44" s="38" t="s">
        <v>149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60">
        <v>45917.789317129631</v>
      </c>
      <c r="B45" s="61">
        <v>442962317</v>
      </c>
      <c r="C45" s="37" t="s">
        <v>36</v>
      </c>
      <c r="D45" s="37" t="s">
        <v>38</v>
      </c>
      <c r="E45" s="37" t="s">
        <v>120</v>
      </c>
      <c r="F45" s="36">
        <v>3683.65</v>
      </c>
      <c r="G45" s="36">
        <v>3686.74</v>
      </c>
      <c r="H45" s="36">
        <v>3682.24</v>
      </c>
      <c r="I45" s="37" t="s">
        <v>150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8">
        <v>45917.789317129631</v>
      </c>
      <c r="B46" s="59">
        <v>442962318</v>
      </c>
      <c r="C46" s="38" t="s">
        <v>36</v>
      </c>
      <c r="D46" s="38" t="s">
        <v>38</v>
      </c>
      <c r="E46" s="38" t="s">
        <v>120</v>
      </c>
      <c r="F46" s="35">
        <v>3683.65</v>
      </c>
      <c r="G46" s="35">
        <v>3686.65</v>
      </c>
      <c r="H46" s="35">
        <v>3680.65</v>
      </c>
      <c r="I46" s="38" t="s">
        <v>151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60">
        <v>45917.789317129631</v>
      </c>
      <c r="B47" s="61">
        <v>442962319</v>
      </c>
      <c r="C47" s="37" t="s">
        <v>36</v>
      </c>
      <c r="D47" s="37" t="s">
        <v>38</v>
      </c>
      <c r="E47" s="37" t="s">
        <v>120</v>
      </c>
      <c r="F47" s="36">
        <v>3683.71</v>
      </c>
      <c r="G47" s="36">
        <v>3686.65</v>
      </c>
      <c r="H47" s="36">
        <v>3680.15</v>
      </c>
      <c r="I47" s="37" t="s">
        <v>151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8">
        <v>45917.790821759256</v>
      </c>
      <c r="B48" s="59">
        <v>442962640</v>
      </c>
      <c r="C48" s="38" t="s">
        <v>36</v>
      </c>
      <c r="D48" s="38" t="s">
        <v>38</v>
      </c>
      <c r="E48" s="38" t="s">
        <v>120</v>
      </c>
      <c r="F48" s="35">
        <v>3683.9</v>
      </c>
      <c r="G48" s="35">
        <v>3686.4</v>
      </c>
      <c r="H48" s="35">
        <v>3680.9</v>
      </c>
      <c r="I48" s="38" t="s">
        <v>152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60">
        <v>45917.793020833335</v>
      </c>
      <c r="B49" s="61">
        <v>442964017</v>
      </c>
      <c r="C49" s="37" t="s">
        <v>36</v>
      </c>
      <c r="D49" s="37" t="s">
        <v>37</v>
      </c>
      <c r="E49" s="37" t="s">
        <v>120</v>
      </c>
      <c r="F49" s="36">
        <v>3685.66</v>
      </c>
      <c r="G49" s="36">
        <v>3682.66</v>
      </c>
      <c r="H49" s="36">
        <v>3691.66</v>
      </c>
      <c r="I49" s="37" t="s">
        <v>153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8">
        <v>45917.793032407404</v>
      </c>
      <c r="B50" s="59">
        <v>442964021</v>
      </c>
      <c r="C50" s="38" t="s">
        <v>36</v>
      </c>
      <c r="D50" s="38" t="s">
        <v>37</v>
      </c>
      <c r="E50" s="38" t="s">
        <v>120</v>
      </c>
      <c r="F50" s="35">
        <v>3685.45</v>
      </c>
      <c r="G50" s="35">
        <v>3682.45</v>
      </c>
      <c r="H50" s="38"/>
      <c r="I50" s="38" t="s">
        <v>154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60">
        <v>45917.796377314815</v>
      </c>
      <c r="B51" s="61">
        <v>442965083</v>
      </c>
      <c r="C51" s="37" t="s">
        <v>36</v>
      </c>
      <c r="D51" s="37" t="s">
        <v>37</v>
      </c>
      <c r="E51" s="37" t="s">
        <v>120</v>
      </c>
      <c r="F51" s="36">
        <v>3685.92</v>
      </c>
      <c r="G51" s="36">
        <v>3687.48</v>
      </c>
      <c r="H51" s="36">
        <v>3689.42</v>
      </c>
      <c r="I51" s="37" t="s">
        <v>155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8">
        <v>45917.796377314815</v>
      </c>
      <c r="B52" s="59">
        <v>442965084</v>
      </c>
      <c r="C52" s="38" t="s">
        <v>36</v>
      </c>
      <c r="D52" s="38" t="s">
        <v>37</v>
      </c>
      <c r="E52" s="38" t="s">
        <v>120</v>
      </c>
      <c r="F52" s="35">
        <v>3685.92</v>
      </c>
      <c r="G52" s="35">
        <v>3687.48</v>
      </c>
      <c r="H52" s="35">
        <v>3688.92</v>
      </c>
      <c r="I52" s="38" t="s">
        <v>155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60">
        <v>45917.796377314815</v>
      </c>
      <c r="B53" s="61">
        <v>442965087</v>
      </c>
      <c r="C53" s="37" t="s">
        <v>36</v>
      </c>
      <c r="D53" s="37" t="s">
        <v>37</v>
      </c>
      <c r="E53" s="37" t="s">
        <v>120</v>
      </c>
      <c r="F53" s="36">
        <v>3685.92</v>
      </c>
      <c r="G53" s="36">
        <v>3686.21</v>
      </c>
      <c r="H53" s="36">
        <v>3687.42</v>
      </c>
      <c r="I53" s="37" t="s">
        <v>156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8">
        <v>45917.796388888892</v>
      </c>
      <c r="B54" s="59">
        <v>442965089</v>
      </c>
      <c r="C54" s="38" t="s">
        <v>36</v>
      </c>
      <c r="D54" s="38" t="s">
        <v>37</v>
      </c>
      <c r="E54" s="38" t="s">
        <v>120</v>
      </c>
      <c r="F54" s="35">
        <v>3685.92</v>
      </c>
      <c r="G54" s="35">
        <v>3687.47</v>
      </c>
      <c r="H54" s="35">
        <v>3688.92</v>
      </c>
      <c r="I54" s="38" t="s">
        <v>155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60">
        <v>45917.810034722221</v>
      </c>
      <c r="B55" s="61">
        <v>442970672</v>
      </c>
      <c r="C55" s="37" t="s">
        <v>36</v>
      </c>
      <c r="D55" s="37" t="s">
        <v>37</v>
      </c>
      <c r="E55" s="37" t="s">
        <v>120</v>
      </c>
      <c r="F55" s="36">
        <v>3688.02</v>
      </c>
      <c r="G55" s="36">
        <v>3684.94</v>
      </c>
      <c r="H55" s="36">
        <v>3689.44</v>
      </c>
      <c r="I55" s="37" t="s">
        <v>157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8">
        <v>45917.813043981485</v>
      </c>
      <c r="B56" s="59">
        <v>442971545</v>
      </c>
      <c r="C56" s="38" t="s">
        <v>36</v>
      </c>
      <c r="D56" s="38" t="s">
        <v>37</v>
      </c>
      <c r="E56" s="38" t="s">
        <v>120</v>
      </c>
      <c r="F56" s="35">
        <v>3687.74</v>
      </c>
      <c r="G56" s="35">
        <v>3684.77</v>
      </c>
      <c r="H56" s="35">
        <v>3691.27</v>
      </c>
      <c r="I56" s="38" t="s">
        <v>158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60">
        <v>45917.813043981485</v>
      </c>
      <c r="B57" s="61">
        <v>442971547</v>
      </c>
      <c r="C57" s="37" t="s">
        <v>36</v>
      </c>
      <c r="D57" s="37" t="s">
        <v>37</v>
      </c>
      <c r="E57" s="37" t="s">
        <v>120</v>
      </c>
      <c r="F57" s="36">
        <v>3687.74</v>
      </c>
      <c r="G57" s="36">
        <v>3684.74</v>
      </c>
      <c r="H57" s="36">
        <v>3690.74</v>
      </c>
      <c r="I57" s="37" t="s">
        <v>158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8">
        <v>45917.813043981485</v>
      </c>
      <c r="B58" s="59">
        <v>442971548</v>
      </c>
      <c r="C58" s="38" t="s">
        <v>36</v>
      </c>
      <c r="D58" s="38" t="s">
        <v>37</v>
      </c>
      <c r="E58" s="38" t="s">
        <v>120</v>
      </c>
      <c r="F58" s="35">
        <v>3687.72</v>
      </c>
      <c r="G58" s="35">
        <v>3685.24</v>
      </c>
      <c r="H58" s="35">
        <v>3690.74</v>
      </c>
      <c r="I58" s="38" t="s">
        <v>159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60">
        <v>45917.823576388888</v>
      </c>
      <c r="B59" s="61">
        <v>442974926</v>
      </c>
      <c r="C59" s="37" t="s">
        <v>36</v>
      </c>
      <c r="D59" s="37" t="s">
        <v>37</v>
      </c>
      <c r="E59" s="37" t="s">
        <v>120</v>
      </c>
      <c r="F59" s="36">
        <v>3687.21</v>
      </c>
      <c r="G59" s="36">
        <v>3684.21</v>
      </c>
      <c r="H59" s="36">
        <v>3691.71</v>
      </c>
      <c r="I59" s="37" t="s">
        <v>160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8">
        <v>45917.832256944443</v>
      </c>
      <c r="B60" s="59">
        <v>442977818</v>
      </c>
      <c r="C60" s="38" t="s">
        <v>36</v>
      </c>
      <c r="D60" s="38" t="s">
        <v>38</v>
      </c>
      <c r="E60" s="38" t="s">
        <v>120</v>
      </c>
      <c r="F60" s="35">
        <v>3684.65</v>
      </c>
      <c r="G60" s="35">
        <v>3683.62</v>
      </c>
      <c r="H60" s="35">
        <v>3681.62</v>
      </c>
      <c r="I60" s="38" t="s">
        <v>161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60">
        <v>45917.832256944443</v>
      </c>
      <c r="B61" s="61">
        <v>442977821</v>
      </c>
      <c r="C61" s="37" t="s">
        <v>36</v>
      </c>
      <c r="D61" s="37" t="s">
        <v>38</v>
      </c>
      <c r="E61" s="37" t="s">
        <v>120</v>
      </c>
      <c r="F61" s="36">
        <v>3684.65</v>
      </c>
      <c r="G61" s="36">
        <v>3683.62</v>
      </c>
      <c r="H61" s="36">
        <v>3681.15</v>
      </c>
      <c r="I61" s="37" t="s">
        <v>161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8">
        <v>45917.832256944443</v>
      </c>
      <c r="B62" s="59">
        <v>442977822</v>
      </c>
      <c r="C62" s="38" t="s">
        <v>36</v>
      </c>
      <c r="D62" s="38" t="s">
        <v>38</v>
      </c>
      <c r="E62" s="38" t="s">
        <v>120</v>
      </c>
      <c r="F62" s="35">
        <v>3684.65</v>
      </c>
      <c r="G62" s="35">
        <v>3683.62</v>
      </c>
      <c r="H62" s="35">
        <v>3681.65</v>
      </c>
      <c r="I62" s="38" t="s">
        <v>161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60">
        <v>45917.832268518519</v>
      </c>
      <c r="B63" s="61">
        <v>442977823</v>
      </c>
      <c r="C63" s="37" t="s">
        <v>36</v>
      </c>
      <c r="D63" s="37" t="s">
        <v>38</v>
      </c>
      <c r="E63" s="37" t="s">
        <v>120</v>
      </c>
      <c r="F63" s="36">
        <v>3684.66</v>
      </c>
      <c r="G63" s="36">
        <v>3687.65</v>
      </c>
      <c r="H63" s="36">
        <v>3683.15</v>
      </c>
      <c r="I63" s="37" t="s">
        <v>162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8">
        <v>45917.837581018517</v>
      </c>
      <c r="B64" s="59">
        <v>442980771</v>
      </c>
      <c r="C64" s="38" t="s">
        <v>36</v>
      </c>
      <c r="D64" s="38" t="s">
        <v>38</v>
      </c>
      <c r="E64" s="38" t="s">
        <v>120</v>
      </c>
      <c r="F64" s="35">
        <v>3683.15</v>
      </c>
      <c r="G64" s="35">
        <v>3686.15</v>
      </c>
      <c r="H64" s="35">
        <v>3681.65</v>
      </c>
      <c r="I64" s="38" t="s">
        <v>163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60">
        <v>45917.83792824074</v>
      </c>
      <c r="B65" s="61">
        <v>442981056</v>
      </c>
      <c r="C65" s="37" t="s">
        <v>36</v>
      </c>
      <c r="D65" s="37" t="s">
        <v>38</v>
      </c>
      <c r="E65" s="37" t="s">
        <v>120</v>
      </c>
      <c r="F65" s="36">
        <v>3683.38</v>
      </c>
      <c r="G65" s="36">
        <v>3682.47</v>
      </c>
      <c r="H65" s="36">
        <v>3680.46</v>
      </c>
      <c r="I65" s="37" t="s">
        <v>164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8">
        <v>45917.83792824074</v>
      </c>
      <c r="B66" s="59">
        <v>442981059</v>
      </c>
      <c r="C66" s="38" t="s">
        <v>36</v>
      </c>
      <c r="D66" s="38" t="s">
        <v>38</v>
      </c>
      <c r="E66" s="38" t="s">
        <v>120</v>
      </c>
      <c r="F66" s="35">
        <v>3683.38</v>
      </c>
      <c r="G66" s="35">
        <v>3682.47</v>
      </c>
      <c r="H66" s="35">
        <v>3679.88</v>
      </c>
      <c r="I66" s="38" t="s">
        <v>165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60">
        <v>45917.83792824074</v>
      </c>
      <c r="B67" s="61">
        <v>442981061</v>
      </c>
      <c r="C67" s="37" t="s">
        <v>36</v>
      </c>
      <c r="D67" s="37" t="s">
        <v>38</v>
      </c>
      <c r="E67" s="37" t="s">
        <v>120</v>
      </c>
      <c r="F67" s="36">
        <v>3683.38</v>
      </c>
      <c r="G67" s="36">
        <v>3682.47</v>
      </c>
      <c r="H67" s="36">
        <v>3680.38</v>
      </c>
      <c r="I67" s="37" t="s">
        <v>166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8">
        <v>45917.849733796298</v>
      </c>
      <c r="B68" s="59">
        <v>442987088</v>
      </c>
      <c r="C68" s="38" t="s">
        <v>36</v>
      </c>
      <c r="D68" s="38" t="s">
        <v>38</v>
      </c>
      <c r="E68" s="38" t="s">
        <v>120</v>
      </c>
      <c r="F68" s="35">
        <v>3681.02</v>
      </c>
      <c r="G68" s="35">
        <v>3684.02</v>
      </c>
      <c r="H68" s="35">
        <v>3677.52</v>
      </c>
      <c r="I68" s="38" t="s">
        <v>167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60">
        <v>45917.849733796298</v>
      </c>
      <c r="B69" s="61">
        <v>442987091</v>
      </c>
      <c r="C69" s="37" t="s">
        <v>36</v>
      </c>
      <c r="D69" s="37" t="s">
        <v>38</v>
      </c>
      <c r="E69" s="37" t="s">
        <v>120</v>
      </c>
      <c r="F69" s="36">
        <v>3681.02</v>
      </c>
      <c r="G69" s="36">
        <v>3684.02</v>
      </c>
      <c r="H69" s="36">
        <v>3679.52</v>
      </c>
      <c r="I69" s="37" t="s">
        <v>167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8">
        <v>45917.849733796298</v>
      </c>
      <c r="B70" s="59">
        <v>442987094</v>
      </c>
      <c r="C70" s="38" t="s">
        <v>36</v>
      </c>
      <c r="D70" s="38" t="s">
        <v>38</v>
      </c>
      <c r="E70" s="38" t="s">
        <v>120</v>
      </c>
      <c r="F70" s="35">
        <v>3681.05</v>
      </c>
      <c r="G70" s="35">
        <v>3684.02</v>
      </c>
      <c r="H70" s="35">
        <v>3678.02</v>
      </c>
      <c r="I70" s="38" t="s">
        <v>167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60">
        <v>45917.849733796298</v>
      </c>
      <c r="B71" s="61">
        <v>442987096</v>
      </c>
      <c r="C71" s="37" t="s">
        <v>36</v>
      </c>
      <c r="D71" s="37" t="s">
        <v>38</v>
      </c>
      <c r="E71" s="37" t="s">
        <v>120</v>
      </c>
      <c r="F71" s="36">
        <v>3681.05</v>
      </c>
      <c r="G71" s="36">
        <v>3683.52</v>
      </c>
      <c r="H71" s="36">
        <v>3678.02</v>
      </c>
      <c r="I71" s="37" t="s">
        <v>168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8">
        <v>45917.852743055555</v>
      </c>
      <c r="B72" s="59">
        <v>442989123</v>
      </c>
      <c r="C72" s="38" t="s">
        <v>36</v>
      </c>
      <c r="D72" s="38" t="s">
        <v>38</v>
      </c>
      <c r="E72" s="38" t="s">
        <v>120</v>
      </c>
      <c r="F72" s="35">
        <v>3682.24</v>
      </c>
      <c r="G72" s="35">
        <v>3685.2</v>
      </c>
      <c r="H72" s="35">
        <v>3677.7</v>
      </c>
      <c r="I72" s="38" t="s">
        <v>169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60">
        <v>45917.855520833335</v>
      </c>
      <c r="B73" s="61">
        <v>442991015</v>
      </c>
      <c r="C73" s="37" t="s">
        <v>36</v>
      </c>
      <c r="D73" s="37" t="s">
        <v>37</v>
      </c>
      <c r="E73" s="37" t="s">
        <v>120</v>
      </c>
      <c r="F73" s="36">
        <v>3683.95</v>
      </c>
      <c r="G73" s="36">
        <v>3688.13</v>
      </c>
      <c r="H73" s="37"/>
      <c r="I73" s="37" t="s">
        <v>170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8">
        <v>45917.855532407404</v>
      </c>
      <c r="B74" s="59">
        <v>442991017</v>
      </c>
      <c r="C74" s="38" t="s">
        <v>36</v>
      </c>
      <c r="D74" s="38" t="s">
        <v>37</v>
      </c>
      <c r="E74" s="38" t="s">
        <v>120</v>
      </c>
      <c r="F74" s="35">
        <v>3683.95</v>
      </c>
      <c r="G74" s="35">
        <v>3685.9</v>
      </c>
      <c r="H74" s="35">
        <v>3689.95</v>
      </c>
      <c r="I74" s="38" t="s">
        <v>171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60">
        <v>45917.860381944447</v>
      </c>
      <c r="B75" s="61">
        <v>442993026</v>
      </c>
      <c r="C75" s="37" t="s">
        <v>36</v>
      </c>
      <c r="D75" s="37" t="s">
        <v>37</v>
      </c>
      <c r="E75" s="37" t="s">
        <v>120</v>
      </c>
      <c r="F75" s="36">
        <v>3684.53</v>
      </c>
      <c r="G75" s="36">
        <v>3684.51</v>
      </c>
      <c r="H75" s="36">
        <v>3686</v>
      </c>
      <c r="I75" s="37" t="s">
        <v>172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8">
        <v>45917.860381944447</v>
      </c>
      <c r="B76" s="59">
        <v>442993027</v>
      </c>
      <c r="C76" s="38" t="s">
        <v>36</v>
      </c>
      <c r="D76" s="38" t="s">
        <v>37</v>
      </c>
      <c r="E76" s="38" t="s">
        <v>120</v>
      </c>
      <c r="F76" s="35">
        <v>3684.53</v>
      </c>
      <c r="G76" s="35">
        <v>3686.44</v>
      </c>
      <c r="H76" s="35">
        <v>3688.03</v>
      </c>
      <c r="I76" s="38" t="s">
        <v>173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60">
        <v>45917.860381944447</v>
      </c>
      <c r="B77" s="61">
        <v>442993028</v>
      </c>
      <c r="C77" s="37" t="s">
        <v>36</v>
      </c>
      <c r="D77" s="37" t="s">
        <v>37</v>
      </c>
      <c r="E77" s="37" t="s">
        <v>120</v>
      </c>
      <c r="F77" s="36">
        <v>3684.5</v>
      </c>
      <c r="G77" s="36">
        <v>3686.11</v>
      </c>
      <c r="H77" s="36">
        <v>3687.53</v>
      </c>
      <c r="I77" s="37" t="s">
        <v>174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8">
        <v>45917.860381944447</v>
      </c>
      <c r="B78" s="59">
        <v>442993029</v>
      </c>
      <c r="C78" s="38" t="s">
        <v>36</v>
      </c>
      <c r="D78" s="38" t="s">
        <v>37</v>
      </c>
      <c r="E78" s="38" t="s">
        <v>120</v>
      </c>
      <c r="F78" s="35">
        <v>3684.5</v>
      </c>
      <c r="G78" s="35">
        <v>3686.11</v>
      </c>
      <c r="H78" s="35">
        <v>3687.53</v>
      </c>
      <c r="I78" s="38" t="s">
        <v>174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60">
        <v>45917.862476851849</v>
      </c>
      <c r="B79" s="61">
        <v>442994072</v>
      </c>
      <c r="C79" s="37" t="s">
        <v>36</v>
      </c>
      <c r="D79" s="37" t="s">
        <v>37</v>
      </c>
      <c r="E79" s="37" t="s">
        <v>120</v>
      </c>
      <c r="F79" s="36">
        <v>3684.04</v>
      </c>
      <c r="G79" s="36">
        <v>3685.79</v>
      </c>
      <c r="H79" s="36">
        <v>3688.54</v>
      </c>
      <c r="I79" s="37" t="s">
        <v>171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8">
        <v>45917.869293981479</v>
      </c>
      <c r="B80" s="59">
        <v>442997210</v>
      </c>
      <c r="C80" s="38" t="s">
        <v>36</v>
      </c>
      <c r="D80" s="38" t="s">
        <v>37</v>
      </c>
      <c r="E80" s="38" t="s">
        <v>120</v>
      </c>
      <c r="F80" s="35">
        <v>3685.99</v>
      </c>
      <c r="G80" s="35">
        <v>3686.09</v>
      </c>
      <c r="H80" s="35">
        <v>3687.5</v>
      </c>
      <c r="I80" s="38" t="s">
        <v>174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60">
        <v>45917.873229166667</v>
      </c>
      <c r="B81" s="61">
        <v>443000266</v>
      </c>
      <c r="C81" s="37" t="s">
        <v>36</v>
      </c>
      <c r="D81" s="37" t="s">
        <v>37</v>
      </c>
      <c r="E81" s="37" t="s">
        <v>120</v>
      </c>
      <c r="F81" s="36">
        <v>3686.75</v>
      </c>
      <c r="G81" s="36">
        <v>3683.75</v>
      </c>
      <c r="H81" s="36">
        <v>3689.75</v>
      </c>
      <c r="I81" s="37" t="s">
        <v>171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8">
        <v>45917.873229166667</v>
      </c>
      <c r="B82" s="59">
        <v>443000267</v>
      </c>
      <c r="C82" s="38" t="s">
        <v>36</v>
      </c>
      <c r="D82" s="38" t="s">
        <v>37</v>
      </c>
      <c r="E82" s="38" t="s">
        <v>120</v>
      </c>
      <c r="F82" s="35">
        <v>3686.73</v>
      </c>
      <c r="G82" s="35">
        <v>3684.25</v>
      </c>
      <c r="H82" s="35">
        <v>3689.75</v>
      </c>
      <c r="I82" s="38" t="s">
        <v>171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60">
        <v>45917.873229166667</v>
      </c>
      <c r="B83" s="61">
        <v>443000269</v>
      </c>
      <c r="C83" s="37" t="s">
        <v>36</v>
      </c>
      <c r="D83" s="37" t="s">
        <v>37</v>
      </c>
      <c r="E83" s="37" t="s">
        <v>120</v>
      </c>
      <c r="F83" s="36">
        <v>3686.72</v>
      </c>
      <c r="G83" s="36">
        <v>3683.75</v>
      </c>
      <c r="H83" s="36">
        <v>3688.25</v>
      </c>
      <c r="I83" s="37" t="s">
        <v>171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8">
        <v>45917.873692129629</v>
      </c>
      <c r="B84" s="59">
        <v>443000809</v>
      </c>
      <c r="C84" s="38" t="s">
        <v>36</v>
      </c>
      <c r="D84" s="38" t="s">
        <v>37</v>
      </c>
      <c r="E84" s="38" t="s">
        <v>120</v>
      </c>
      <c r="F84" s="35">
        <v>3686.88</v>
      </c>
      <c r="G84" s="35">
        <v>3683.8</v>
      </c>
      <c r="H84" s="35">
        <v>3690.3</v>
      </c>
      <c r="I84" s="38" t="s">
        <v>171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60">
        <v>45917.883414351854</v>
      </c>
      <c r="B85" s="61">
        <v>443037794</v>
      </c>
      <c r="C85" s="37" t="s">
        <v>36</v>
      </c>
      <c r="D85" s="37" t="s">
        <v>37</v>
      </c>
      <c r="E85" s="37" t="s">
        <v>120</v>
      </c>
      <c r="F85" s="36">
        <v>3699.07</v>
      </c>
      <c r="G85" s="36">
        <v>3696.04</v>
      </c>
      <c r="H85" s="36">
        <v>3700.54</v>
      </c>
      <c r="I85" s="37" t="s">
        <v>175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8">
        <v>45917.883414351854</v>
      </c>
      <c r="B86" s="59">
        <v>443037805</v>
      </c>
      <c r="C86" s="38" t="s">
        <v>36</v>
      </c>
      <c r="D86" s="38" t="s">
        <v>37</v>
      </c>
      <c r="E86" s="38" t="s">
        <v>120</v>
      </c>
      <c r="F86" s="35">
        <v>3698.97</v>
      </c>
      <c r="G86" s="35">
        <v>3696.07</v>
      </c>
      <c r="H86" s="35">
        <v>3702.07</v>
      </c>
      <c r="I86" s="38" t="s">
        <v>175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60">
        <v>45917.883414351854</v>
      </c>
      <c r="B87" s="61">
        <v>443037880</v>
      </c>
      <c r="C87" s="37" t="s">
        <v>36</v>
      </c>
      <c r="D87" s="37" t="s">
        <v>37</v>
      </c>
      <c r="E87" s="37" t="s">
        <v>120</v>
      </c>
      <c r="F87" s="36">
        <v>3698.99</v>
      </c>
      <c r="G87" s="36">
        <v>3696.07</v>
      </c>
      <c r="H87" s="36">
        <v>3702.57</v>
      </c>
      <c r="I87" s="37" t="s">
        <v>175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8">
        <v>45917.883414351854</v>
      </c>
      <c r="B88" s="59">
        <v>443037883</v>
      </c>
      <c r="C88" s="38" t="s">
        <v>36</v>
      </c>
      <c r="D88" s="38" t="s">
        <v>37</v>
      </c>
      <c r="E88" s="38" t="s">
        <v>120</v>
      </c>
      <c r="F88" s="35">
        <v>3698.97</v>
      </c>
      <c r="G88" s="35">
        <v>3696.57</v>
      </c>
      <c r="H88" s="35">
        <v>3702.07</v>
      </c>
      <c r="I88" s="38" t="s">
        <v>176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60">
        <v>45917.892326388886</v>
      </c>
      <c r="B89" s="61">
        <v>443055815</v>
      </c>
      <c r="C89" s="37" t="s">
        <v>36</v>
      </c>
      <c r="D89" s="37" t="s">
        <v>38</v>
      </c>
      <c r="E89" s="37" t="s">
        <v>120</v>
      </c>
      <c r="F89" s="36">
        <v>3685.93</v>
      </c>
      <c r="G89" s="36">
        <v>3688.91</v>
      </c>
      <c r="H89" s="36">
        <v>3684.41</v>
      </c>
      <c r="I89" s="37" t="s">
        <v>177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8">
        <v>45917.892326388886</v>
      </c>
      <c r="B90" s="59">
        <v>443055818</v>
      </c>
      <c r="C90" s="38" t="s">
        <v>36</v>
      </c>
      <c r="D90" s="38" t="s">
        <v>38</v>
      </c>
      <c r="E90" s="38" t="s">
        <v>120</v>
      </c>
      <c r="F90" s="35">
        <v>3685.96</v>
      </c>
      <c r="G90" s="35">
        <v>3685.68</v>
      </c>
      <c r="H90" s="35">
        <v>3682.43</v>
      </c>
      <c r="I90" s="38" t="s">
        <v>178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60">
        <v>45917.892326388886</v>
      </c>
      <c r="B91" s="61">
        <v>443055821</v>
      </c>
      <c r="C91" s="37" t="s">
        <v>36</v>
      </c>
      <c r="D91" s="37" t="s">
        <v>38</v>
      </c>
      <c r="E91" s="37" t="s">
        <v>120</v>
      </c>
      <c r="F91" s="36">
        <v>3685.83</v>
      </c>
      <c r="G91" s="36">
        <v>3685.68</v>
      </c>
      <c r="H91" s="36">
        <v>3682.93</v>
      </c>
      <c r="I91" s="37" t="s">
        <v>178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8">
        <v>45917.892326388886</v>
      </c>
      <c r="B92" s="59">
        <v>443055825</v>
      </c>
      <c r="C92" s="38" t="s">
        <v>36</v>
      </c>
      <c r="D92" s="38" t="s">
        <v>38</v>
      </c>
      <c r="E92" s="38" t="s">
        <v>120</v>
      </c>
      <c r="F92" s="35">
        <v>3685.57</v>
      </c>
      <c r="G92" s="35">
        <v>3685.62</v>
      </c>
      <c r="H92" s="35">
        <v>3682.93</v>
      </c>
      <c r="I92" s="38" t="s">
        <v>178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60">
        <v>45917.89267361111</v>
      </c>
      <c r="B93" s="61">
        <v>443056055</v>
      </c>
      <c r="C93" s="37" t="s">
        <v>36</v>
      </c>
      <c r="D93" s="37" t="s">
        <v>38</v>
      </c>
      <c r="E93" s="37" t="s">
        <v>120</v>
      </c>
      <c r="F93" s="36">
        <v>3685.91</v>
      </c>
      <c r="G93" s="36">
        <v>3689.08</v>
      </c>
      <c r="H93" s="36">
        <v>3684.58</v>
      </c>
      <c r="I93" s="37" t="s">
        <v>179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8">
        <v>45917.89267361111</v>
      </c>
      <c r="B94" s="59">
        <v>443056057</v>
      </c>
      <c r="C94" s="38" t="s">
        <v>36</v>
      </c>
      <c r="D94" s="38" t="s">
        <v>38</v>
      </c>
      <c r="E94" s="38" t="s">
        <v>120</v>
      </c>
      <c r="F94" s="35">
        <v>3685.71</v>
      </c>
      <c r="G94" s="35">
        <v>3684.97</v>
      </c>
      <c r="H94" s="35">
        <v>3682.87</v>
      </c>
      <c r="I94" s="38" t="s">
        <v>180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60">
        <v>45917.89267361111</v>
      </c>
      <c r="B95" s="61">
        <v>443056058</v>
      </c>
      <c r="C95" s="37" t="s">
        <v>36</v>
      </c>
      <c r="D95" s="37" t="s">
        <v>38</v>
      </c>
      <c r="E95" s="37" t="s">
        <v>120</v>
      </c>
      <c r="F95" s="36">
        <v>3685.74</v>
      </c>
      <c r="G95" s="36">
        <v>3684.98</v>
      </c>
      <c r="H95" s="36">
        <v>3682.87</v>
      </c>
      <c r="I95" s="37" t="s">
        <v>180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8">
        <v>45917.89267361111</v>
      </c>
      <c r="B96" s="59">
        <v>443056060</v>
      </c>
      <c r="C96" s="38" t="s">
        <v>36</v>
      </c>
      <c r="D96" s="38" t="s">
        <v>38</v>
      </c>
      <c r="E96" s="38" t="s">
        <v>120</v>
      </c>
      <c r="F96" s="35">
        <v>3685.83</v>
      </c>
      <c r="G96" s="35">
        <v>3685</v>
      </c>
      <c r="H96" s="35">
        <v>3682.37</v>
      </c>
      <c r="I96" s="38" t="s">
        <v>181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60">
        <v>45917.895451388889</v>
      </c>
      <c r="B97" s="61">
        <v>443057989</v>
      </c>
      <c r="C97" s="37" t="s">
        <v>36</v>
      </c>
      <c r="D97" s="37" t="s">
        <v>38</v>
      </c>
      <c r="E97" s="37" t="s">
        <v>120</v>
      </c>
      <c r="F97" s="36">
        <v>3683.73</v>
      </c>
      <c r="G97" s="36">
        <v>3686.81</v>
      </c>
      <c r="H97" s="36">
        <v>3682.31</v>
      </c>
      <c r="I97" s="37" t="s">
        <v>182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8">
        <v>45917.895451388889</v>
      </c>
      <c r="B98" s="59">
        <v>443057990</v>
      </c>
      <c r="C98" s="38" t="s">
        <v>36</v>
      </c>
      <c r="D98" s="38" t="s">
        <v>38</v>
      </c>
      <c r="E98" s="38" t="s">
        <v>120</v>
      </c>
      <c r="F98" s="35">
        <v>3683.88</v>
      </c>
      <c r="G98" s="35">
        <v>3683.9</v>
      </c>
      <c r="H98" s="35">
        <v>3680.73</v>
      </c>
      <c r="I98" s="38" t="s">
        <v>183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60">
        <v>45917.895451388889</v>
      </c>
      <c r="B99" s="61">
        <v>443057991</v>
      </c>
      <c r="C99" s="37" t="s">
        <v>36</v>
      </c>
      <c r="D99" s="37" t="s">
        <v>38</v>
      </c>
      <c r="E99" s="37" t="s">
        <v>120</v>
      </c>
      <c r="F99" s="36">
        <v>3684.01</v>
      </c>
      <c r="G99" s="36">
        <v>3683.9</v>
      </c>
      <c r="H99" s="36">
        <v>3680.23</v>
      </c>
      <c r="I99" s="37" t="s">
        <v>183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8">
        <v>45917.895451388889</v>
      </c>
      <c r="B100" s="59">
        <v>443057993</v>
      </c>
      <c r="C100" s="38" t="s">
        <v>36</v>
      </c>
      <c r="D100" s="38" t="s">
        <v>38</v>
      </c>
      <c r="E100" s="38" t="s">
        <v>120</v>
      </c>
      <c r="F100" s="35">
        <v>3684.54</v>
      </c>
      <c r="G100" s="35">
        <v>3683.74</v>
      </c>
      <c r="H100" s="35">
        <v>3680.73</v>
      </c>
      <c r="I100" s="38" t="s">
        <v>183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60">
        <v>45917.89603009259</v>
      </c>
      <c r="B101" s="61">
        <v>443058463</v>
      </c>
      <c r="C101" s="37" t="s">
        <v>36</v>
      </c>
      <c r="D101" s="37" t="s">
        <v>38</v>
      </c>
      <c r="E101" s="37" t="s">
        <v>120</v>
      </c>
      <c r="F101" s="36">
        <v>3683.58</v>
      </c>
      <c r="G101" s="36">
        <v>3686.64</v>
      </c>
      <c r="H101" s="36">
        <v>3682.14</v>
      </c>
      <c r="I101" s="37" t="s">
        <v>184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8">
        <v>45917.89603009259</v>
      </c>
      <c r="B102" s="59">
        <v>443058467</v>
      </c>
      <c r="C102" s="38" t="s">
        <v>36</v>
      </c>
      <c r="D102" s="38" t="s">
        <v>38</v>
      </c>
      <c r="E102" s="38" t="s">
        <v>120</v>
      </c>
      <c r="F102" s="35">
        <v>3683.54</v>
      </c>
      <c r="G102" s="35">
        <v>3686.58</v>
      </c>
      <c r="H102" s="35">
        <v>3680.08</v>
      </c>
      <c r="I102" s="38" t="s">
        <v>185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60">
        <v>45917.89603009259</v>
      </c>
      <c r="B103" s="61">
        <v>443058471</v>
      </c>
      <c r="C103" s="37" t="s">
        <v>36</v>
      </c>
      <c r="D103" s="37" t="s">
        <v>38</v>
      </c>
      <c r="E103" s="37" t="s">
        <v>120</v>
      </c>
      <c r="F103" s="36">
        <v>3683.36</v>
      </c>
      <c r="G103" s="36">
        <v>3686.08</v>
      </c>
      <c r="H103" s="36">
        <v>3680.58</v>
      </c>
      <c r="I103" s="37" t="s">
        <v>186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8">
        <v>45917.89603009259</v>
      </c>
      <c r="B104" s="59">
        <v>443058474</v>
      </c>
      <c r="C104" s="38" t="s">
        <v>36</v>
      </c>
      <c r="D104" s="38" t="s">
        <v>38</v>
      </c>
      <c r="E104" s="38" t="s">
        <v>120</v>
      </c>
      <c r="F104" s="35">
        <v>3683.13</v>
      </c>
      <c r="G104" s="35">
        <v>3686.58</v>
      </c>
      <c r="H104" s="35">
        <v>3680.58</v>
      </c>
      <c r="I104" s="38" t="s">
        <v>186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60">
        <v>45917.90320601852</v>
      </c>
      <c r="B105" s="61">
        <v>443073342</v>
      </c>
      <c r="C105" s="37" t="s">
        <v>36</v>
      </c>
      <c r="D105" s="37" t="s">
        <v>38</v>
      </c>
      <c r="E105" s="37" t="s">
        <v>120</v>
      </c>
      <c r="F105" s="36">
        <v>3672.34</v>
      </c>
      <c r="G105" s="36">
        <v>3674.6</v>
      </c>
      <c r="H105" s="36">
        <v>3669.1</v>
      </c>
      <c r="I105" s="37" t="s">
        <v>187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8">
        <v>45917.903668981482</v>
      </c>
      <c r="B106" s="59">
        <v>443074337</v>
      </c>
      <c r="C106" s="38" t="s">
        <v>36</v>
      </c>
      <c r="D106" s="38" t="s">
        <v>38</v>
      </c>
      <c r="E106" s="38" t="s">
        <v>120</v>
      </c>
      <c r="F106" s="35">
        <v>3672.12</v>
      </c>
      <c r="G106" s="35">
        <v>3675.09</v>
      </c>
      <c r="H106" s="35">
        <v>3670.59</v>
      </c>
      <c r="I106" s="38" t="s">
        <v>188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60">
        <v>45917.903668981482</v>
      </c>
      <c r="B107" s="61">
        <v>443074338</v>
      </c>
      <c r="C107" s="37" t="s">
        <v>36</v>
      </c>
      <c r="D107" s="37" t="s">
        <v>38</v>
      </c>
      <c r="E107" s="37" t="s">
        <v>120</v>
      </c>
      <c r="F107" s="36">
        <v>3672.37</v>
      </c>
      <c r="G107" s="36">
        <v>3671.86</v>
      </c>
      <c r="H107" s="36">
        <v>3668.62</v>
      </c>
      <c r="I107" s="37" t="s">
        <v>189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8">
        <v>45917.903668981482</v>
      </c>
      <c r="B108" s="59">
        <v>443074340</v>
      </c>
      <c r="C108" s="38" t="s">
        <v>36</v>
      </c>
      <c r="D108" s="38" t="s">
        <v>38</v>
      </c>
      <c r="E108" s="38" t="s">
        <v>120</v>
      </c>
      <c r="F108" s="35">
        <v>3672.46</v>
      </c>
      <c r="G108" s="35">
        <v>3672</v>
      </c>
      <c r="H108" s="35">
        <v>3669.12</v>
      </c>
      <c r="I108" s="38" t="s">
        <v>190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60">
        <v>45917.903668981482</v>
      </c>
      <c r="B109" s="61">
        <v>443074341</v>
      </c>
      <c r="C109" s="37" t="s">
        <v>36</v>
      </c>
      <c r="D109" s="37" t="s">
        <v>38</v>
      </c>
      <c r="E109" s="37" t="s">
        <v>120</v>
      </c>
      <c r="F109" s="36">
        <v>3672.64</v>
      </c>
      <c r="G109" s="36">
        <v>3671.83</v>
      </c>
      <c r="H109" s="36">
        <v>3669.12</v>
      </c>
      <c r="I109" s="37" t="s">
        <v>190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8">
        <v>45917.90828703704</v>
      </c>
      <c r="B110" s="59">
        <v>443083370</v>
      </c>
      <c r="C110" s="38" t="s">
        <v>36</v>
      </c>
      <c r="D110" s="38" t="s">
        <v>38</v>
      </c>
      <c r="E110" s="38" t="s">
        <v>120</v>
      </c>
      <c r="F110" s="35">
        <v>3662.49</v>
      </c>
      <c r="G110" s="35">
        <v>3665.68</v>
      </c>
      <c r="H110" s="35">
        <v>3661.18</v>
      </c>
      <c r="I110" s="38" t="s">
        <v>191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60">
        <v>45917.90829861111</v>
      </c>
      <c r="B111" s="61">
        <v>443083372</v>
      </c>
      <c r="C111" s="37" t="s">
        <v>36</v>
      </c>
      <c r="D111" s="37" t="s">
        <v>38</v>
      </c>
      <c r="E111" s="37" t="s">
        <v>120</v>
      </c>
      <c r="F111" s="36">
        <v>3662.54</v>
      </c>
      <c r="G111" s="36">
        <v>3662.58</v>
      </c>
      <c r="H111" s="36">
        <v>3659.49</v>
      </c>
      <c r="I111" s="37" t="s">
        <v>192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8">
        <v>45917.90829861111</v>
      </c>
      <c r="B112" s="59">
        <v>443083379</v>
      </c>
      <c r="C112" s="38" t="s">
        <v>36</v>
      </c>
      <c r="D112" s="38" t="s">
        <v>38</v>
      </c>
      <c r="E112" s="38" t="s">
        <v>120</v>
      </c>
      <c r="F112" s="35">
        <v>3662.82</v>
      </c>
      <c r="G112" s="35">
        <v>3662.58</v>
      </c>
      <c r="H112" s="35">
        <v>3659.49</v>
      </c>
      <c r="I112" s="38" t="s">
        <v>192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60">
        <v>45917.90829861111</v>
      </c>
      <c r="B113" s="61">
        <v>443083386</v>
      </c>
      <c r="C113" s="37" t="s">
        <v>36</v>
      </c>
      <c r="D113" s="37" t="s">
        <v>38</v>
      </c>
      <c r="E113" s="37" t="s">
        <v>120</v>
      </c>
      <c r="F113" s="36">
        <v>3662.82</v>
      </c>
      <c r="G113" s="36">
        <v>3662.68</v>
      </c>
      <c r="H113" s="36">
        <v>3658.99</v>
      </c>
      <c r="I113" s="37" t="s">
        <v>192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8">
        <v>45917.908634259256</v>
      </c>
      <c r="B114" s="59">
        <v>443083702</v>
      </c>
      <c r="C114" s="38" t="s">
        <v>36</v>
      </c>
      <c r="D114" s="38" t="s">
        <v>38</v>
      </c>
      <c r="E114" s="38" t="s">
        <v>120</v>
      </c>
      <c r="F114" s="35">
        <v>3662.76</v>
      </c>
      <c r="G114" s="35">
        <v>3665.89</v>
      </c>
      <c r="H114" s="35">
        <v>3661.39</v>
      </c>
      <c r="I114" s="38" t="s">
        <v>193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60">
        <v>45917.908645833333</v>
      </c>
      <c r="B115" s="61">
        <v>443083704</v>
      </c>
      <c r="C115" s="37" t="s">
        <v>36</v>
      </c>
      <c r="D115" s="37" t="s">
        <v>38</v>
      </c>
      <c r="E115" s="37" t="s">
        <v>120</v>
      </c>
      <c r="F115" s="36">
        <v>3662.8</v>
      </c>
      <c r="G115" s="36">
        <v>3665.26</v>
      </c>
      <c r="H115" s="36">
        <v>3659.76</v>
      </c>
      <c r="I115" s="37" t="s">
        <v>194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8">
        <v>45917.908645833333</v>
      </c>
      <c r="B116" s="59">
        <v>443083705</v>
      </c>
      <c r="C116" s="38" t="s">
        <v>36</v>
      </c>
      <c r="D116" s="38" t="s">
        <v>38</v>
      </c>
      <c r="E116" s="38" t="s">
        <v>120</v>
      </c>
      <c r="F116" s="35">
        <v>3662.78</v>
      </c>
      <c r="G116" s="35">
        <v>3661.7</v>
      </c>
      <c r="H116" s="35">
        <v>3659.26</v>
      </c>
      <c r="I116" s="38" t="s">
        <v>195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60">
        <v>45917.908645833333</v>
      </c>
      <c r="B117" s="61">
        <v>443083707</v>
      </c>
      <c r="C117" s="37" t="s">
        <v>36</v>
      </c>
      <c r="D117" s="37" t="s">
        <v>38</v>
      </c>
      <c r="E117" s="37" t="s">
        <v>120</v>
      </c>
      <c r="F117" s="36">
        <v>3662.73</v>
      </c>
      <c r="G117" s="36">
        <v>3665.76</v>
      </c>
      <c r="H117" s="36">
        <v>3659.76</v>
      </c>
      <c r="I117" s="37" t="s">
        <v>194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8">
        <v>45917.913958333331</v>
      </c>
      <c r="B118" s="59">
        <v>443094434</v>
      </c>
      <c r="C118" s="38" t="s">
        <v>36</v>
      </c>
      <c r="D118" s="38" t="s">
        <v>38</v>
      </c>
      <c r="E118" s="38" t="s">
        <v>120</v>
      </c>
      <c r="F118" s="35">
        <v>3650.16</v>
      </c>
      <c r="G118" s="35">
        <v>3653.76</v>
      </c>
      <c r="H118" s="35">
        <v>3647.26</v>
      </c>
      <c r="I118" s="38" t="s">
        <v>196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60">
        <v>45917.913969907408</v>
      </c>
      <c r="B119" s="61">
        <v>443094439</v>
      </c>
      <c r="C119" s="37" t="s">
        <v>36</v>
      </c>
      <c r="D119" s="37" t="s">
        <v>38</v>
      </c>
      <c r="E119" s="37" t="s">
        <v>120</v>
      </c>
      <c r="F119" s="36">
        <v>3650.19</v>
      </c>
      <c r="G119" s="36">
        <v>3652.66</v>
      </c>
      <c r="H119" s="36">
        <v>3647.16</v>
      </c>
      <c r="I119" s="37" t="s">
        <v>196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8">
        <v>45917.913969907408</v>
      </c>
      <c r="B120" s="59">
        <v>443094442</v>
      </c>
      <c r="C120" s="38" t="s">
        <v>36</v>
      </c>
      <c r="D120" s="38" t="s">
        <v>38</v>
      </c>
      <c r="E120" s="38" t="s">
        <v>120</v>
      </c>
      <c r="F120" s="35">
        <v>3650.19</v>
      </c>
      <c r="G120" s="35">
        <v>3653.16</v>
      </c>
      <c r="H120" s="35">
        <v>3647.16</v>
      </c>
      <c r="I120" s="38" t="s">
        <v>196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60">
        <v>45917.913969907408</v>
      </c>
      <c r="B121" s="61">
        <v>443094444</v>
      </c>
      <c r="C121" s="37" t="s">
        <v>36</v>
      </c>
      <c r="D121" s="37" t="s">
        <v>38</v>
      </c>
      <c r="E121" s="37" t="s">
        <v>120</v>
      </c>
      <c r="F121" s="36">
        <v>3650.14</v>
      </c>
      <c r="G121" s="36">
        <v>3653.16</v>
      </c>
      <c r="H121" s="36">
        <v>3648.66</v>
      </c>
      <c r="I121" s="37" t="s">
        <v>197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8">
        <v>45917.915694444448</v>
      </c>
      <c r="B122" s="59">
        <v>443096807</v>
      </c>
      <c r="C122" s="38" t="s">
        <v>36</v>
      </c>
      <c r="D122" s="38" t="s">
        <v>38</v>
      </c>
      <c r="E122" s="38" t="s">
        <v>120</v>
      </c>
      <c r="F122" s="35">
        <v>3649.84</v>
      </c>
      <c r="G122" s="35">
        <v>3653.06</v>
      </c>
      <c r="H122" s="35">
        <v>3648.56</v>
      </c>
      <c r="I122" s="38" t="s">
        <v>198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60">
        <v>45917.915706018517</v>
      </c>
      <c r="B123" s="61">
        <v>443096811</v>
      </c>
      <c r="C123" s="37" t="s">
        <v>36</v>
      </c>
      <c r="D123" s="37" t="s">
        <v>38</v>
      </c>
      <c r="E123" s="37" t="s">
        <v>120</v>
      </c>
      <c r="F123" s="36">
        <v>3649.77</v>
      </c>
      <c r="G123" s="36">
        <v>3652.34</v>
      </c>
      <c r="H123" s="36">
        <v>3646.84</v>
      </c>
      <c r="I123" s="37" t="s">
        <v>199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8">
        <v>45917.915706018517</v>
      </c>
      <c r="B124" s="59">
        <v>443096813</v>
      </c>
      <c r="C124" s="38" t="s">
        <v>36</v>
      </c>
      <c r="D124" s="38" t="s">
        <v>38</v>
      </c>
      <c r="E124" s="38" t="s">
        <v>120</v>
      </c>
      <c r="F124" s="35">
        <v>3649.95</v>
      </c>
      <c r="G124" s="35">
        <v>3652.84</v>
      </c>
      <c r="H124" s="35">
        <v>3646.34</v>
      </c>
      <c r="I124" s="38" t="s">
        <v>199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60">
        <v>45917.915706018517</v>
      </c>
      <c r="B125" s="61">
        <v>443096816</v>
      </c>
      <c r="C125" s="37" t="s">
        <v>36</v>
      </c>
      <c r="D125" s="37" t="s">
        <v>38</v>
      </c>
      <c r="E125" s="37" t="s">
        <v>120</v>
      </c>
      <c r="F125" s="36">
        <v>3651.08</v>
      </c>
      <c r="G125" s="36">
        <v>3652.84</v>
      </c>
      <c r="H125" s="36">
        <v>3646.84</v>
      </c>
      <c r="I125" s="37" t="s">
        <v>199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8">
        <v>45917.916041666664</v>
      </c>
      <c r="B126" s="59">
        <v>443097191</v>
      </c>
      <c r="C126" s="38" t="s">
        <v>36</v>
      </c>
      <c r="D126" s="38" t="s">
        <v>38</v>
      </c>
      <c r="E126" s="38" t="s">
        <v>120</v>
      </c>
      <c r="F126" s="35">
        <v>3650.47</v>
      </c>
      <c r="G126" s="35">
        <v>3653.55</v>
      </c>
      <c r="H126" s="35">
        <v>3649.05</v>
      </c>
      <c r="I126" s="38" t="s">
        <v>200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60">
        <v>45917.91605324074</v>
      </c>
      <c r="B127" s="61">
        <v>443097195</v>
      </c>
      <c r="C127" s="37" t="s">
        <v>36</v>
      </c>
      <c r="D127" s="37" t="s">
        <v>38</v>
      </c>
      <c r="E127" s="37" t="s">
        <v>120</v>
      </c>
      <c r="F127" s="36">
        <v>3650.4</v>
      </c>
      <c r="G127" s="36">
        <v>3652.97</v>
      </c>
      <c r="H127" s="36">
        <v>3647.47</v>
      </c>
      <c r="I127" s="37" t="s">
        <v>201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8">
        <v>45917.91605324074</v>
      </c>
      <c r="B128" s="59">
        <v>443097198</v>
      </c>
      <c r="C128" s="38" t="s">
        <v>36</v>
      </c>
      <c r="D128" s="38" t="s">
        <v>38</v>
      </c>
      <c r="E128" s="38" t="s">
        <v>120</v>
      </c>
      <c r="F128" s="35">
        <v>3649.95</v>
      </c>
      <c r="G128" s="35">
        <v>3653.47</v>
      </c>
      <c r="H128" s="35">
        <v>3647.47</v>
      </c>
      <c r="I128" s="38" t="s">
        <v>201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60">
        <v>45917.91605324074</v>
      </c>
      <c r="B129" s="61">
        <v>443097201</v>
      </c>
      <c r="C129" s="37" t="s">
        <v>36</v>
      </c>
      <c r="D129" s="37" t="s">
        <v>38</v>
      </c>
      <c r="E129" s="37" t="s">
        <v>120</v>
      </c>
      <c r="F129" s="36">
        <v>3649.74</v>
      </c>
      <c r="G129" s="36">
        <v>3653.47</v>
      </c>
      <c r="H129" s="36">
        <v>3646.97</v>
      </c>
      <c r="I129" s="37" t="s">
        <v>202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8">
        <v>45917.918124999997</v>
      </c>
      <c r="B130" s="59">
        <v>443099678</v>
      </c>
      <c r="C130" s="38" t="s">
        <v>36</v>
      </c>
      <c r="D130" s="38" t="s">
        <v>38</v>
      </c>
      <c r="E130" s="38" t="s">
        <v>120</v>
      </c>
      <c r="F130" s="35">
        <v>3649.95</v>
      </c>
      <c r="G130" s="35">
        <v>3653.13</v>
      </c>
      <c r="H130" s="35">
        <v>3648.63</v>
      </c>
      <c r="I130" s="38" t="s">
        <v>203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60">
        <v>45917.918136574073</v>
      </c>
      <c r="B131" s="61">
        <v>443099681</v>
      </c>
      <c r="C131" s="37" t="s">
        <v>36</v>
      </c>
      <c r="D131" s="37" t="s">
        <v>38</v>
      </c>
      <c r="E131" s="37" t="s">
        <v>120</v>
      </c>
      <c r="F131" s="36">
        <v>3649.89</v>
      </c>
      <c r="G131" s="36">
        <v>3653.11</v>
      </c>
      <c r="H131" s="36">
        <v>3647.11</v>
      </c>
      <c r="I131" s="37" t="s">
        <v>203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8">
        <v>45917.918136574073</v>
      </c>
      <c r="B132" s="59">
        <v>443099682</v>
      </c>
      <c r="C132" s="38" t="s">
        <v>36</v>
      </c>
      <c r="D132" s="38" t="s">
        <v>38</v>
      </c>
      <c r="E132" s="38" t="s">
        <v>120</v>
      </c>
      <c r="F132" s="35">
        <v>3650.06</v>
      </c>
      <c r="G132" s="35">
        <v>3653.11</v>
      </c>
      <c r="H132" s="35">
        <v>3646.61</v>
      </c>
      <c r="I132" s="38" t="s">
        <v>203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60">
        <v>45917.918136574073</v>
      </c>
      <c r="B133" s="61">
        <v>443099684</v>
      </c>
      <c r="C133" s="37" t="s">
        <v>36</v>
      </c>
      <c r="D133" s="37" t="s">
        <v>38</v>
      </c>
      <c r="E133" s="37" t="s">
        <v>120</v>
      </c>
      <c r="F133" s="36">
        <v>3650.13</v>
      </c>
      <c r="G133" s="36">
        <v>3652.61</v>
      </c>
      <c r="H133" s="36">
        <v>3647.11</v>
      </c>
      <c r="I133" s="37" t="s">
        <v>204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8">
        <v>45917.918356481481</v>
      </c>
      <c r="B134" s="59">
        <v>443099924</v>
      </c>
      <c r="C134" s="38" t="s">
        <v>36</v>
      </c>
      <c r="D134" s="38" t="s">
        <v>38</v>
      </c>
      <c r="E134" s="38" t="s">
        <v>120</v>
      </c>
      <c r="F134" s="35">
        <v>3652.6</v>
      </c>
      <c r="G134" s="35">
        <v>3655.66</v>
      </c>
      <c r="H134" s="35">
        <v>3649.16</v>
      </c>
      <c r="I134" s="38" t="s">
        <v>205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60">
        <v>45917.924259259256</v>
      </c>
      <c r="B135" s="61">
        <v>443105099</v>
      </c>
      <c r="C135" s="37" t="s">
        <v>36</v>
      </c>
      <c r="D135" s="37" t="s">
        <v>38</v>
      </c>
      <c r="E135" s="37" t="s">
        <v>120</v>
      </c>
      <c r="F135" s="36">
        <v>3658.42</v>
      </c>
      <c r="G135" s="36">
        <v>3661.04</v>
      </c>
      <c r="H135" s="36">
        <v>3654.54</v>
      </c>
      <c r="I135" s="37" t="s">
        <v>206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8">
        <v>45917.930092592593</v>
      </c>
      <c r="B136" s="59">
        <v>443109666</v>
      </c>
      <c r="C136" s="38" t="s">
        <v>36</v>
      </c>
      <c r="D136" s="38" t="s">
        <v>38</v>
      </c>
      <c r="E136" s="38" t="s">
        <v>120</v>
      </c>
      <c r="F136" s="35">
        <v>3653.5</v>
      </c>
      <c r="G136" s="35">
        <v>3656.5</v>
      </c>
      <c r="H136" s="35">
        <v>3650</v>
      </c>
      <c r="I136" s="38" t="s">
        <v>207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60">
        <v>45917.939467592594</v>
      </c>
      <c r="B137" s="61">
        <v>443116392</v>
      </c>
      <c r="C137" s="37" t="s">
        <v>36</v>
      </c>
      <c r="D137" s="37" t="s">
        <v>38</v>
      </c>
      <c r="E137" s="37" t="s">
        <v>120</v>
      </c>
      <c r="F137" s="36">
        <v>3660.15</v>
      </c>
      <c r="G137" s="36">
        <v>3663.04</v>
      </c>
      <c r="H137" s="36">
        <v>3656.54</v>
      </c>
      <c r="I137" s="37" t="s">
        <v>208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8">
        <v>45917.939583333333</v>
      </c>
      <c r="B138" s="59">
        <v>443116447</v>
      </c>
      <c r="C138" s="38" t="s">
        <v>36</v>
      </c>
      <c r="D138" s="38" t="s">
        <v>37</v>
      </c>
      <c r="E138" s="38" t="s">
        <v>120</v>
      </c>
      <c r="F138" s="35">
        <v>3661.29</v>
      </c>
      <c r="G138" s="35">
        <v>3658.32</v>
      </c>
      <c r="H138" s="35">
        <v>3664.82</v>
      </c>
      <c r="I138" s="38" t="s">
        <v>209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60">
        <v>45917.939583333333</v>
      </c>
      <c r="B139" s="61">
        <v>443116451</v>
      </c>
      <c r="C139" s="37" t="s">
        <v>36</v>
      </c>
      <c r="D139" s="37" t="s">
        <v>37</v>
      </c>
      <c r="E139" s="37" t="s">
        <v>120</v>
      </c>
      <c r="F139" s="36">
        <v>3661.23</v>
      </c>
      <c r="G139" s="36">
        <v>3658.79</v>
      </c>
      <c r="H139" s="36">
        <v>3664.29</v>
      </c>
      <c r="I139" s="37" t="s">
        <v>209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8">
        <v>45917.939583333333</v>
      </c>
      <c r="B140" s="59">
        <v>443116453</v>
      </c>
      <c r="C140" s="38" t="s">
        <v>36</v>
      </c>
      <c r="D140" s="38" t="s">
        <v>37</v>
      </c>
      <c r="E140" s="38" t="s">
        <v>120</v>
      </c>
      <c r="F140" s="35">
        <v>3661.03</v>
      </c>
      <c r="G140" s="35">
        <v>3658.29</v>
      </c>
      <c r="H140" s="35">
        <v>3664.29</v>
      </c>
      <c r="I140" s="38" t="s">
        <v>210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60">
        <v>45917.939583333333</v>
      </c>
      <c r="B141" s="61">
        <v>443116454</v>
      </c>
      <c r="C141" s="37" t="s">
        <v>36</v>
      </c>
      <c r="D141" s="37" t="s">
        <v>37</v>
      </c>
      <c r="E141" s="37" t="s">
        <v>120</v>
      </c>
      <c r="F141" s="36">
        <v>3661.14</v>
      </c>
      <c r="G141" s="36">
        <v>3658.29</v>
      </c>
      <c r="H141" s="36">
        <v>3662.79</v>
      </c>
      <c r="I141" s="37" t="s">
        <v>210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8">
        <v>45917.942939814813</v>
      </c>
      <c r="B142" s="59">
        <v>443118670</v>
      </c>
      <c r="C142" s="38" t="s">
        <v>36</v>
      </c>
      <c r="D142" s="38" t="s">
        <v>38</v>
      </c>
      <c r="E142" s="38" t="s">
        <v>120</v>
      </c>
      <c r="F142" s="35">
        <v>3661.22</v>
      </c>
      <c r="G142" s="35">
        <v>3664.2</v>
      </c>
      <c r="H142" s="35">
        <v>3657.7</v>
      </c>
      <c r="I142" s="38" t="s">
        <v>211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60">
        <v>45917.953703703701</v>
      </c>
      <c r="B143" s="61">
        <v>443124351</v>
      </c>
      <c r="C143" s="37" t="s">
        <v>36</v>
      </c>
      <c r="D143" s="37" t="s">
        <v>38</v>
      </c>
      <c r="E143" s="37" t="s">
        <v>120</v>
      </c>
      <c r="F143" s="36">
        <v>3658.02</v>
      </c>
      <c r="G143" s="36">
        <v>3661.07</v>
      </c>
      <c r="H143" s="36">
        <v>3656.57</v>
      </c>
      <c r="I143" s="37" t="s">
        <v>212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8">
        <v>45917.953703703701</v>
      </c>
      <c r="B144" s="59">
        <v>443124352</v>
      </c>
      <c r="C144" s="38" t="s">
        <v>36</v>
      </c>
      <c r="D144" s="38" t="s">
        <v>38</v>
      </c>
      <c r="E144" s="38" t="s">
        <v>120</v>
      </c>
      <c r="F144" s="35">
        <v>3658.06</v>
      </c>
      <c r="G144" s="35">
        <v>3661.02</v>
      </c>
      <c r="H144" s="35">
        <v>3655.02</v>
      </c>
      <c r="I144" s="38" t="s">
        <v>213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60">
        <v>45917.953703703701</v>
      </c>
      <c r="B145" s="61">
        <v>443124353</v>
      </c>
      <c r="C145" s="37" t="s">
        <v>36</v>
      </c>
      <c r="D145" s="37" t="s">
        <v>38</v>
      </c>
      <c r="E145" s="37" t="s">
        <v>120</v>
      </c>
      <c r="F145" s="36">
        <v>3658.1</v>
      </c>
      <c r="G145" s="36">
        <v>3661.02</v>
      </c>
      <c r="H145" s="36">
        <v>3654.52</v>
      </c>
      <c r="I145" s="37" t="s">
        <v>213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8">
        <v>45917.953703703701</v>
      </c>
      <c r="B146" s="59">
        <v>443124354</v>
      </c>
      <c r="C146" s="38" t="s">
        <v>36</v>
      </c>
      <c r="D146" s="38" t="s">
        <v>38</v>
      </c>
      <c r="E146" s="38" t="s">
        <v>120</v>
      </c>
      <c r="F146" s="35">
        <v>3658.13</v>
      </c>
      <c r="G146" s="35">
        <v>3660.52</v>
      </c>
      <c r="H146" s="35">
        <v>3655.02</v>
      </c>
      <c r="I146" s="38" t="s">
        <v>214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60">
        <v>45917.954282407409</v>
      </c>
      <c r="B147" s="61">
        <v>443124689</v>
      </c>
      <c r="C147" s="37" t="s">
        <v>36</v>
      </c>
      <c r="D147" s="37" t="s">
        <v>38</v>
      </c>
      <c r="E147" s="37" t="s">
        <v>120</v>
      </c>
      <c r="F147" s="36">
        <v>3659.01</v>
      </c>
      <c r="G147" s="36">
        <v>3662.01</v>
      </c>
      <c r="H147" s="36">
        <v>3655.51</v>
      </c>
      <c r="I147" s="37" t="s">
        <v>215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8">
        <v>45917.971053240741</v>
      </c>
      <c r="B148" s="59">
        <v>443131211</v>
      </c>
      <c r="C148" s="38" t="s">
        <v>36</v>
      </c>
      <c r="D148" s="38" t="s">
        <v>38</v>
      </c>
      <c r="E148" s="38" t="s">
        <v>120</v>
      </c>
      <c r="F148" s="35">
        <v>3658.56</v>
      </c>
      <c r="G148" s="35">
        <v>3658.62</v>
      </c>
      <c r="H148" s="35">
        <v>3657.12</v>
      </c>
      <c r="I148" s="38" t="s">
        <v>216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60">
        <v>45917.971064814818</v>
      </c>
      <c r="B149" s="61">
        <v>443131214</v>
      </c>
      <c r="C149" s="37" t="s">
        <v>36</v>
      </c>
      <c r="D149" s="37" t="s">
        <v>38</v>
      </c>
      <c r="E149" s="37" t="s">
        <v>120</v>
      </c>
      <c r="F149" s="36">
        <v>3658.56</v>
      </c>
      <c r="G149" s="36">
        <v>3658.27</v>
      </c>
      <c r="H149" s="36">
        <v>3655.56</v>
      </c>
      <c r="I149" s="37" t="s">
        <v>217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8">
        <v>45917.971064814818</v>
      </c>
      <c r="B150" s="59">
        <v>443131215</v>
      </c>
      <c r="C150" s="38" t="s">
        <v>36</v>
      </c>
      <c r="D150" s="38" t="s">
        <v>38</v>
      </c>
      <c r="E150" s="38" t="s">
        <v>120</v>
      </c>
      <c r="F150" s="35">
        <v>3658.54</v>
      </c>
      <c r="G150" s="35">
        <v>3658.27</v>
      </c>
      <c r="H150" s="35">
        <v>3655.06</v>
      </c>
      <c r="I150" s="38" t="s">
        <v>217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60">
        <v>45917.971064814818</v>
      </c>
      <c r="B151" s="61">
        <v>443131216</v>
      </c>
      <c r="C151" s="37" t="s">
        <v>36</v>
      </c>
      <c r="D151" s="37" t="s">
        <v>38</v>
      </c>
      <c r="E151" s="37" t="s">
        <v>120</v>
      </c>
      <c r="F151" s="36">
        <v>3658.6</v>
      </c>
      <c r="G151" s="36">
        <v>3658.27</v>
      </c>
      <c r="H151" s="36">
        <v>3655.56</v>
      </c>
      <c r="I151" s="37" t="s">
        <v>217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8">
        <v>45917.975219907406</v>
      </c>
      <c r="B152" s="59">
        <v>443132270</v>
      </c>
      <c r="C152" s="38" t="s">
        <v>36</v>
      </c>
      <c r="D152" s="38" t="s">
        <v>38</v>
      </c>
      <c r="E152" s="38" t="s">
        <v>120</v>
      </c>
      <c r="F152" s="35">
        <v>3657.97</v>
      </c>
      <c r="G152" s="35">
        <v>3661.01</v>
      </c>
      <c r="H152" s="35">
        <v>3656.51</v>
      </c>
      <c r="I152" s="38" t="s">
        <v>215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60">
        <v>45917.975335648145</v>
      </c>
      <c r="B153" s="61">
        <v>443132277</v>
      </c>
      <c r="C153" s="37" t="s">
        <v>36</v>
      </c>
      <c r="D153" s="37" t="s">
        <v>38</v>
      </c>
      <c r="E153" s="37" t="s">
        <v>120</v>
      </c>
      <c r="F153" s="36">
        <v>3657.95</v>
      </c>
      <c r="G153" s="36">
        <v>3658.65</v>
      </c>
      <c r="H153" s="36">
        <v>3654.45</v>
      </c>
      <c r="I153" s="37" t="s">
        <v>218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8">
        <v>45917.975347222222</v>
      </c>
      <c r="B154" s="59">
        <v>443132279</v>
      </c>
      <c r="C154" s="38" t="s">
        <v>36</v>
      </c>
      <c r="D154" s="38" t="s">
        <v>38</v>
      </c>
      <c r="E154" s="38" t="s">
        <v>120</v>
      </c>
      <c r="F154" s="35">
        <v>3657.95</v>
      </c>
      <c r="G154" s="35">
        <v>3660.45</v>
      </c>
      <c r="H154" s="35">
        <v>3654.95</v>
      </c>
      <c r="I154" s="38" t="s">
        <v>219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60">
        <v>45917.975347222222</v>
      </c>
      <c r="B155" s="61">
        <v>443132280</v>
      </c>
      <c r="C155" s="37" t="s">
        <v>36</v>
      </c>
      <c r="D155" s="37" t="s">
        <v>38</v>
      </c>
      <c r="E155" s="37" t="s">
        <v>120</v>
      </c>
      <c r="F155" s="36">
        <v>3657.95</v>
      </c>
      <c r="G155" s="36">
        <v>3658.65</v>
      </c>
      <c r="H155" s="36">
        <v>3654.95</v>
      </c>
      <c r="I155" s="37" t="s">
        <v>218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8">
        <v>45918.047210648147</v>
      </c>
      <c r="B156" s="59">
        <v>443141588</v>
      </c>
      <c r="C156" s="38" t="s">
        <v>36</v>
      </c>
      <c r="D156" s="38" t="s">
        <v>38</v>
      </c>
      <c r="E156" s="38" t="s">
        <v>120</v>
      </c>
      <c r="F156" s="35">
        <v>3658.06</v>
      </c>
      <c r="G156" s="35">
        <v>3660.82</v>
      </c>
      <c r="H156" s="35">
        <v>3651.82</v>
      </c>
      <c r="I156" s="38" t="s">
        <v>220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60">
        <v>45918.047210648147</v>
      </c>
      <c r="B157" s="61">
        <v>443141589</v>
      </c>
      <c r="C157" s="37" t="s">
        <v>36</v>
      </c>
      <c r="D157" s="37" t="s">
        <v>38</v>
      </c>
      <c r="E157" s="37" t="s">
        <v>120</v>
      </c>
      <c r="F157" s="36">
        <v>3658.08</v>
      </c>
      <c r="G157" s="36">
        <v>3660.82</v>
      </c>
      <c r="H157" s="37"/>
      <c r="I157" s="37" t="s">
        <v>220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8">
        <v>45918.04859953704</v>
      </c>
      <c r="B158" s="59">
        <v>443141856</v>
      </c>
      <c r="C158" s="38" t="s">
        <v>36</v>
      </c>
      <c r="D158" s="38" t="s">
        <v>38</v>
      </c>
      <c r="E158" s="38" t="s">
        <v>120</v>
      </c>
      <c r="F158" s="35">
        <v>3658.55</v>
      </c>
      <c r="G158" s="35">
        <v>3661.55</v>
      </c>
      <c r="H158" s="35">
        <v>3654.05</v>
      </c>
      <c r="I158" s="38" t="s">
        <v>221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60">
        <v>45918.054618055554</v>
      </c>
      <c r="B159" s="61">
        <v>443143294</v>
      </c>
      <c r="C159" s="37" t="s">
        <v>36</v>
      </c>
      <c r="D159" s="37" t="s">
        <v>37</v>
      </c>
      <c r="E159" s="37" t="s">
        <v>120</v>
      </c>
      <c r="F159" s="36">
        <v>3663.41</v>
      </c>
      <c r="G159" s="36">
        <v>3663.33</v>
      </c>
      <c r="H159" s="36">
        <v>3664.89</v>
      </c>
      <c r="I159" s="37" t="s">
        <v>222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8">
        <v>45918.054618055554</v>
      </c>
      <c r="B160" s="59">
        <v>443143295</v>
      </c>
      <c r="C160" s="38" t="s">
        <v>36</v>
      </c>
      <c r="D160" s="38" t="s">
        <v>37</v>
      </c>
      <c r="E160" s="38" t="s">
        <v>120</v>
      </c>
      <c r="F160" s="35">
        <v>3663.42</v>
      </c>
      <c r="G160" s="35">
        <v>3663.75</v>
      </c>
      <c r="H160" s="35">
        <v>3666.91</v>
      </c>
      <c r="I160" s="38" t="s">
        <v>223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60">
        <v>45918.054629629631</v>
      </c>
      <c r="B161" s="61">
        <v>443143296</v>
      </c>
      <c r="C161" s="37" t="s">
        <v>36</v>
      </c>
      <c r="D161" s="37" t="s">
        <v>37</v>
      </c>
      <c r="E161" s="37" t="s">
        <v>120</v>
      </c>
      <c r="F161" s="36">
        <v>3663.42</v>
      </c>
      <c r="G161" s="36">
        <v>3663.75</v>
      </c>
      <c r="H161" s="36">
        <v>3666.41</v>
      </c>
      <c r="I161" s="37" t="s">
        <v>223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8">
        <v>45918.054629629631</v>
      </c>
      <c r="B162" s="59">
        <v>443143297</v>
      </c>
      <c r="C162" s="38" t="s">
        <v>36</v>
      </c>
      <c r="D162" s="38" t="s">
        <v>37</v>
      </c>
      <c r="E162" s="38" t="s">
        <v>120</v>
      </c>
      <c r="F162" s="35">
        <v>3663.42</v>
      </c>
      <c r="G162" s="35">
        <v>3663.76</v>
      </c>
      <c r="H162" s="35">
        <v>3666.41</v>
      </c>
      <c r="I162" s="38" t="s">
        <v>224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60">
        <v>45918.061215277776</v>
      </c>
      <c r="B163" s="61">
        <v>443144330</v>
      </c>
      <c r="C163" s="37" t="s">
        <v>36</v>
      </c>
      <c r="D163" s="37" t="s">
        <v>37</v>
      </c>
      <c r="E163" s="37" t="s">
        <v>120</v>
      </c>
      <c r="F163" s="36">
        <v>3664.18</v>
      </c>
      <c r="G163" s="36">
        <v>3661.18</v>
      </c>
      <c r="H163" s="36">
        <v>3665.68</v>
      </c>
      <c r="I163" s="37" t="s">
        <v>225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8">
        <v>45918.061678240738</v>
      </c>
      <c r="B164" s="59">
        <v>443144361</v>
      </c>
      <c r="C164" s="38" t="s">
        <v>36</v>
      </c>
      <c r="D164" s="38" t="s">
        <v>37</v>
      </c>
      <c r="E164" s="38" t="s">
        <v>120</v>
      </c>
      <c r="F164" s="35">
        <v>3664.02</v>
      </c>
      <c r="G164" s="35">
        <v>3661.52</v>
      </c>
      <c r="H164" s="35">
        <v>3667.02</v>
      </c>
      <c r="I164" s="38" t="s">
        <v>226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60">
        <v>45918.061678240738</v>
      </c>
      <c r="B165" s="61">
        <v>443144362</v>
      </c>
      <c r="C165" s="37" t="s">
        <v>36</v>
      </c>
      <c r="D165" s="37" t="s">
        <v>37</v>
      </c>
      <c r="E165" s="37" t="s">
        <v>120</v>
      </c>
      <c r="F165" s="36">
        <v>3664.02</v>
      </c>
      <c r="G165" s="36">
        <v>3665.43</v>
      </c>
      <c r="H165" s="36">
        <v>3667.02</v>
      </c>
      <c r="I165" s="37" t="s">
        <v>227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8">
        <v>45918.061689814815</v>
      </c>
      <c r="B166" s="59">
        <v>443144363</v>
      </c>
      <c r="C166" s="38" t="s">
        <v>36</v>
      </c>
      <c r="D166" s="38" t="s">
        <v>37</v>
      </c>
      <c r="E166" s="38" t="s">
        <v>120</v>
      </c>
      <c r="F166" s="35">
        <v>3664.02</v>
      </c>
      <c r="G166" s="35">
        <v>3666.18</v>
      </c>
      <c r="H166" s="35">
        <v>3667.52</v>
      </c>
      <c r="I166" s="38" t="s">
        <v>228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60">
        <v>45918.068055555559</v>
      </c>
      <c r="B167" s="61">
        <v>443146056</v>
      </c>
      <c r="C167" s="37" t="s">
        <v>36</v>
      </c>
      <c r="D167" s="37" t="s">
        <v>38</v>
      </c>
      <c r="E167" s="37" t="s">
        <v>120</v>
      </c>
      <c r="F167" s="36">
        <v>3662.13</v>
      </c>
      <c r="G167" s="36">
        <v>3665.13</v>
      </c>
      <c r="H167" s="36">
        <v>3656.13</v>
      </c>
      <c r="I167" s="37" t="s">
        <v>229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8">
        <v>45918.068055555559</v>
      </c>
      <c r="B168" s="59">
        <v>443146058</v>
      </c>
      <c r="C168" s="38" t="s">
        <v>36</v>
      </c>
      <c r="D168" s="38" t="s">
        <v>38</v>
      </c>
      <c r="E168" s="38" t="s">
        <v>120</v>
      </c>
      <c r="F168" s="35">
        <v>3662.17</v>
      </c>
      <c r="G168" s="35">
        <v>3665.13</v>
      </c>
      <c r="H168" s="38"/>
      <c r="I168" s="38" t="s">
        <v>229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60">
        <v>45918.069432870368</v>
      </c>
      <c r="B169" s="61">
        <v>443146223</v>
      </c>
      <c r="C169" s="37" t="s">
        <v>36</v>
      </c>
      <c r="D169" s="37" t="s">
        <v>38</v>
      </c>
      <c r="E169" s="37" t="s">
        <v>120</v>
      </c>
      <c r="F169" s="36">
        <v>3661.89</v>
      </c>
      <c r="G169" s="36">
        <v>3664.89</v>
      </c>
      <c r="H169" s="36">
        <v>3657.39</v>
      </c>
      <c r="I169" s="37" t="s">
        <v>230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8">
        <v>45918.08829861111</v>
      </c>
      <c r="B170" s="59">
        <v>443150580</v>
      </c>
      <c r="C170" s="38" t="s">
        <v>36</v>
      </c>
      <c r="D170" s="38" t="s">
        <v>37</v>
      </c>
      <c r="E170" s="38" t="s">
        <v>120</v>
      </c>
      <c r="F170" s="35">
        <v>3664.57</v>
      </c>
      <c r="G170" s="35">
        <v>3661.43</v>
      </c>
      <c r="H170" s="35">
        <v>3665.93</v>
      </c>
      <c r="I170" s="38" t="s">
        <v>231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60">
        <v>45918.08829861111</v>
      </c>
      <c r="B171" s="61">
        <v>443150581</v>
      </c>
      <c r="C171" s="37" t="s">
        <v>36</v>
      </c>
      <c r="D171" s="37" t="s">
        <v>37</v>
      </c>
      <c r="E171" s="37" t="s">
        <v>120</v>
      </c>
      <c r="F171" s="36">
        <v>3664.57</v>
      </c>
      <c r="G171" s="36">
        <v>3666.27</v>
      </c>
      <c r="H171" s="36">
        <v>3667.57</v>
      </c>
      <c r="I171" s="37" t="s">
        <v>232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8">
        <v>45918.096284722225</v>
      </c>
      <c r="B172" s="59">
        <v>443152612</v>
      </c>
      <c r="C172" s="38" t="s">
        <v>36</v>
      </c>
      <c r="D172" s="38" t="s">
        <v>37</v>
      </c>
      <c r="E172" s="38" t="s">
        <v>120</v>
      </c>
      <c r="F172" s="35">
        <v>3667.83</v>
      </c>
      <c r="G172" s="35">
        <v>3664.83</v>
      </c>
      <c r="H172" s="35">
        <v>3669.33</v>
      </c>
      <c r="I172" s="38" t="s">
        <v>233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60">
        <v>45918.096284722225</v>
      </c>
      <c r="B173" s="61">
        <v>443152614</v>
      </c>
      <c r="C173" s="37" t="s">
        <v>36</v>
      </c>
      <c r="D173" s="37" t="s">
        <v>37</v>
      </c>
      <c r="E173" s="37" t="s">
        <v>120</v>
      </c>
      <c r="F173" s="36">
        <v>3667.83</v>
      </c>
      <c r="G173" s="36">
        <v>3669.57</v>
      </c>
      <c r="H173" s="36">
        <v>3670.83</v>
      </c>
      <c r="I173" s="37" t="s">
        <v>234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8">
        <v>45918.096284722225</v>
      </c>
      <c r="B174" s="59">
        <v>443152617</v>
      </c>
      <c r="C174" s="38" t="s">
        <v>36</v>
      </c>
      <c r="D174" s="38" t="s">
        <v>37</v>
      </c>
      <c r="E174" s="38" t="s">
        <v>120</v>
      </c>
      <c r="F174" s="35">
        <v>3667.83</v>
      </c>
      <c r="G174" s="35">
        <v>3669.57</v>
      </c>
      <c r="H174" s="35">
        <v>3670.83</v>
      </c>
      <c r="I174" s="38" t="s">
        <v>234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60">
        <v>45918.096296296295</v>
      </c>
      <c r="B175" s="61">
        <v>443152618</v>
      </c>
      <c r="C175" s="37" t="s">
        <v>36</v>
      </c>
      <c r="D175" s="37" t="s">
        <v>37</v>
      </c>
      <c r="E175" s="37" t="s">
        <v>120</v>
      </c>
      <c r="F175" s="36">
        <v>3667.73</v>
      </c>
      <c r="G175" s="36">
        <v>3669.68</v>
      </c>
      <c r="H175" s="36">
        <v>3671.33</v>
      </c>
      <c r="I175" s="37" t="s">
        <v>235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8">
        <v>45918.103113425925</v>
      </c>
      <c r="B176" s="59">
        <v>443154231</v>
      </c>
      <c r="C176" s="38" t="s">
        <v>36</v>
      </c>
      <c r="D176" s="38" t="s">
        <v>37</v>
      </c>
      <c r="E176" s="38" t="s">
        <v>120</v>
      </c>
      <c r="F176" s="35">
        <v>3670.2</v>
      </c>
      <c r="G176" s="35">
        <v>3667.26</v>
      </c>
      <c r="H176" s="35">
        <v>3671.76</v>
      </c>
      <c r="I176" s="38" t="s">
        <v>236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60">
        <v>45918.103113425925</v>
      </c>
      <c r="B177" s="61">
        <v>443154232</v>
      </c>
      <c r="C177" s="37" t="s">
        <v>36</v>
      </c>
      <c r="D177" s="37" t="s">
        <v>37</v>
      </c>
      <c r="E177" s="37" t="s">
        <v>120</v>
      </c>
      <c r="F177" s="36">
        <v>3670.23</v>
      </c>
      <c r="G177" s="36">
        <v>3667.2</v>
      </c>
      <c r="H177" s="36">
        <v>3673.7</v>
      </c>
      <c r="I177" s="37" t="s">
        <v>237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8">
        <v>45918.103113425925</v>
      </c>
      <c r="B178" s="59">
        <v>443154234</v>
      </c>
      <c r="C178" s="38" t="s">
        <v>36</v>
      </c>
      <c r="D178" s="38" t="s">
        <v>37</v>
      </c>
      <c r="E178" s="38" t="s">
        <v>120</v>
      </c>
      <c r="F178" s="35">
        <v>3670.25</v>
      </c>
      <c r="G178" s="35">
        <v>3667.2</v>
      </c>
      <c r="H178" s="35">
        <v>3673.2</v>
      </c>
      <c r="I178" s="38" t="s">
        <v>237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60">
        <v>45918.103125000001</v>
      </c>
      <c r="B179" s="61">
        <v>443154235</v>
      </c>
      <c r="C179" s="37" t="s">
        <v>36</v>
      </c>
      <c r="D179" s="37" t="s">
        <v>37</v>
      </c>
      <c r="E179" s="37" t="s">
        <v>120</v>
      </c>
      <c r="F179" s="36">
        <v>3670.29</v>
      </c>
      <c r="G179" s="36">
        <v>3667.7</v>
      </c>
      <c r="H179" s="36">
        <v>3673.2</v>
      </c>
      <c r="I179" s="37" t="s">
        <v>238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8">
        <v>45918.10496527778</v>
      </c>
      <c r="B180" s="59">
        <v>443154980</v>
      </c>
      <c r="C180" s="38" t="s">
        <v>36</v>
      </c>
      <c r="D180" s="38" t="s">
        <v>37</v>
      </c>
      <c r="E180" s="38" t="s">
        <v>120</v>
      </c>
      <c r="F180" s="35">
        <v>3670.27</v>
      </c>
      <c r="G180" s="35">
        <v>3667.3</v>
      </c>
      <c r="H180" s="35">
        <v>3673.8</v>
      </c>
      <c r="I180" s="38" t="s">
        <v>236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60">
        <v>45918.10496527778</v>
      </c>
      <c r="B181" s="61">
        <v>443154981</v>
      </c>
      <c r="C181" s="37" t="s">
        <v>36</v>
      </c>
      <c r="D181" s="37" t="s">
        <v>37</v>
      </c>
      <c r="E181" s="37" t="s">
        <v>120</v>
      </c>
      <c r="F181" s="36">
        <v>3670.27</v>
      </c>
      <c r="G181" s="36">
        <v>3667.27</v>
      </c>
      <c r="H181" s="36">
        <v>3673.77</v>
      </c>
      <c r="I181" s="37" t="s">
        <v>236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8">
        <v>45918.12903935185</v>
      </c>
      <c r="B182" s="59">
        <v>443160702</v>
      </c>
      <c r="C182" s="38" t="s">
        <v>36</v>
      </c>
      <c r="D182" s="38" t="s">
        <v>38</v>
      </c>
      <c r="E182" s="38" t="s">
        <v>120</v>
      </c>
      <c r="F182" s="35">
        <v>3667.49</v>
      </c>
      <c r="G182" s="35">
        <v>3670.49</v>
      </c>
      <c r="H182" s="35">
        <v>3665.99</v>
      </c>
      <c r="I182" s="38" t="s">
        <v>239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60">
        <v>45918.12903935185</v>
      </c>
      <c r="B183" s="61">
        <v>443160704</v>
      </c>
      <c r="C183" s="37" t="s">
        <v>36</v>
      </c>
      <c r="D183" s="37" t="s">
        <v>38</v>
      </c>
      <c r="E183" s="37" t="s">
        <v>120</v>
      </c>
      <c r="F183" s="36">
        <v>3667.49</v>
      </c>
      <c r="G183" s="36">
        <v>3665.95</v>
      </c>
      <c r="H183" s="36">
        <v>3663.99</v>
      </c>
      <c r="I183" s="37" t="s">
        <v>240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8">
        <v>45918.12903935185</v>
      </c>
      <c r="B184" s="59">
        <v>443160705</v>
      </c>
      <c r="C184" s="38" t="s">
        <v>36</v>
      </c>
      <c r="D184" s="38" t="s">
        <v>38</v>
      </c>
      <c r="E184" s="38" t="s">
        <v>120</v>
      </c>
      <c r="F184" s="35">
        <v>3667.49</v>
      </c>
      <c r="G184" s="35">
        <v>3666.1</v>
      </c>
      <c r="H184" s="35">
        <v>3664.49</v>
      </c>
      <c r="I184" s="38" t="s">
        <v>241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60">
        <v>45918.129050925927</v>
      </c>
      <c r="B185" s="61">
        <v>443160706</v>
      </c>
      <c r="C185" s="37" t="s">
        <v>36</v>
      </c>
      <c r="D185" s="37" t="s">
        <v>38</v>
      </c>
      <c r="E185" s="37" t="s">
        <v>120</v>
      </c>
      <c r="F185" s="36">
        <v>3667.49</v>
      </c>
      <c r="G185" s="36">
        <v>3666.1</v>
      </c>
      <c r="H185" s="36">
        <v>3664.49</v>
      </c>
      <c r="I185" s="37" t="s">
        <v>241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8">
        <v>45918.133784722224</v>
      </c>
      <c r="B186" s="59">
        <v>443162800</v>
      </c>
      <c r="C186" s="38" t="s">
        <v>36</v>
      </c>
      <c r="D186" s="38" t="s">
        <v>38</v>
      </c>
      <c r="E186" s="38" t="s">
        <v>120</v>
      </c>
      <c r="F186" s="35">
        <v>3664.49</v>
      </c>
      <c r="G186" s="35">
        <v>3667.49</v>
      </c>
      <c r="H186" s="35">
        <v>3662.99</v>
      </c>
      <c r="I186" s="38" t="s">
        <v>242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60">
        <v>45918.133784722224</v>
      </c>
      <c r="B187" s="61">
        <v>443162801</v>
      </c>
      <c r="C187" s="37" t="s">
        <v>36</v>
      </c>
      <c r="D187" s="37" t="s">
        <v>38</v>
      </c>
      <c r="E187" s="37" t="s">
        <v>120</v>
      </c>
      <c r="F187" s="36">
        <v>3664.32</v>
      </c>
      <c r="G187" s="36">
        <v>3663.69</v>
      </c>
      <c r="H187" s="36">
        <v>3661.49</v>
      </c>
      <c r="I187" s="37" t="s">
        <v>243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8">
        <v>45918.133784722224</v>
      </c>
      <c r="B188" s="59">
        <v>443162804</v>
      </c>
      <c r="C188" s="38" t="s">
        <v>36</v>
      </c>
      <c r="D188" s="38" t="s">
        <v>38</v>
      </c>
      <c r="E188" s="38" t="s">
        <v>120</v>
      </c>
      <c r="F188" s="35">
        <v>3664.55</v>
      </c>
      <c r="G188" s="35">
        <v>3663.69</v>
      </c>
      <c r="H188" s="35">
        <v>3661.49</v>
      </c>
      <c r="I188" s="38" t="s">
        <v>243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60">
        <v>45918.133796296293</v>
      </c>
      <c r="B189" s="61">
        <v>443162805</v>
      </c>
      <c r="C189" s="37" t="s">
        <v>36</v>
      </c>
      <c r="D189" s="37" t="s">
        <v>38</v>
      </c>
      <c r="E189" s="37" t="s">
        <v>120</v>
      </c>
      <c r="F189" s="36">
        <v>3664.44</v>
      </c>
      <c r="G189" s="36">
        <v>3663.69</v>
      </c>
      <c r="H189" s="36">
        <v>3660.99</v>
      </c>
      <c r="I189" s="37" t="s">
        <v>243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8">
        <v>45918.141423611109</v>
      </c>
      <c r="B190" s="59">
        <v>443163800</v>
      </c>
      <c r="C190" s="38" t="s">
        <v>36</v>
      </c>
      <c r="D190" s="38" t="s">
        <v>38</v>
      </c>
      <c r="E190" s="38" t="s">
        <v>120</v>
      </c>
      <c r="F190" s="35">
        <v>3663.48</v>
      </c>
      <c r="G190" s="35">
        <v>3663.27</v>
      </c>
      <c r="H190" s="35">
        <v>3661.92</v>
      </c>
      <c r="I190" s="38" t="s">
        <v>244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60">
        <v>45918.141539351855</v>
      </c>
      <c r="B191" s="61">
        <v>443163826</v>
      </c>
      <c r="C191" s="37" t="s">
        <v>36</v>
      </c>
      <c r="D191" s="37" t="s">
        <v>38</v>
      </c>
      <c r="E191" s="37" t="s">
        <v>120</v>
      </c>
      <c r="F191" s="36">
        <v>3663.65</v>
      </c>
      <c r="G191" s="36">
        <v>3663.22</v>
      </c>
      <c r="H191" s="36">
        <v>3660.65</v>
      </c>
      <c r="I191" s="37" t="s">
        <v>245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8">
        <v>45918.141539351855</v>
      </c>
      <c r="B192" s="59">
        <v>443163827</v>
      </c>
      <c r="C192" s="38" t="s">
        <v>36</v>
      </c>
      <c r="D192" s="38" t="s">
        <v>38</v>
      </c>
      <c r="E192" s="38" t="s">
        <v>120</v>
      </c>
      <c r="F192" s="35">
        <v>3663.65</v>
      </c>
      <c r="G192" s="35">
        <v>3663.22</v>
      </c>
      <c r="H192" s="35">
        <v>3660.65</v>
      </c>
      <c r="I192" s="38" t="s">
        <v>245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60">
        <v>45918.141539351855</v>
      </c>
      <c r="B193" s="61">
        <v>443163828</v>
      </c>
      <c r="C193" s="37" t="s">
        <v>36</v>
      </c>
      <c r="D193" s="37" t="s">
        <v>38</v>
      </c>
      <c r="E193" s="37" t="s">
        <v>120</v>
      </c>
      <c r="F193" s="36">
        <v>3663.64</v>
      </c>
      <c r="G193" s="36">
        <v>3663.19</v>
      </c>
      <c r="H193" s="36">
        <v>3660.15</v>
      </c>
      <c r="I193" s="37" t="s">
        <v>245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8">
        <v>45918.144548611112</v>
      </c>
      <c r="B194" s="59">
        <v>443164859</v>
      </c>
      <c r="C194" s="38" t="s">
        <v>36</v>
      </c>
      <c r="D194" s="38" t="s">
        <v>38</v>
      </c>
      <c r="E194" s="38" t="s">
        <v>120</v>
      </c>
      <c r="F194" s="35">
        <v>3662.69</v>
      </c>
      <c r="G194" s="35">
        <v>3665.69</v>
      </c>
      <c r="H194" s="35">
        <v>3661.19</v>
      </c>
      <c r="I194" s="38" t="s">
        <v>246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60">
        <v>45918.144548611112</v>
      </c>
      <c r="B195" s="61">
        <v>443164860</v>
      </c>
      <c r="C195" s="37" t="s">
        <v>36</v>
      </c>
      <c r="D195" s="37" t="s">
        <v>38</v>
      </c>
      <c r="E195" s="37" t="s">
        <v>120</v>
      </c>
      <c r="F195" s="36">
        <v>3662.69</v>
      </c>
      <c r="G195" s="36">
        <v>3661.7</v>
      </c>
      <c r="H195" s="36">
        <v>3659.69</v>
      </c>
      <c r="I195" s="37" t="s">
        <v>247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8">
        <v>45918.144548611112</v>
      </c>
      <c r="B196" s="59">
        <v>443164861</v>
      </c>
      <c r="C196" s="38" t="s">
        <v>36</v>
      </c>
      <c r="D196" s="38" t="s">
        <v>38</v>
      </c>
      <c r="E196" s="38" t="s">
        <v>120</v>
      </c>
      <c r="F196" s="35">
        <v>3662.64</v>
      </c>
      <c r="G196" s="35">
        <v>3661.06</v>
      </c>
      <c r="H196" s="35">
        <v>3659.19</v>
      </c>
      <c r="I196" s="38" t="s">
        <v>248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60">
        <v>45918.144548611112</v>
      </c>
      <c r="B197" s="61">
        <v>443164862</v>
      </c>
      <c r="C197" s="37" t="s">
        <v>36</v>
      </c>
      <c r="D197" s="37" t="s">
        <v>38</v>
      </c>
      <c r="E197" s="37" t="s">
        <v>120</v>
      </c>
      <c r="F197" s="36">
        <v>3662.64</v>
      </c>
      <c r="G197" s="36">
        <v>3661.69</v>
      </c>
      <c r="H197" s="36">
        <v>3659.69</v>
      </c>
      <c r="I197" s="37" t="s">
        <v>247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8">
        <v>45918.146284722221</v>
      </c>
      <c r="B198" s="59">
        <v>443165010</v>
      </c>
      <c r="C198" s="38" t="s">
        <v>36</v>
      </c>
      <c r="D198" s="38" t="s">
        <v>38</v>
      </c>
      <c r="E198" s="38" t="s">
        <v>120</v>
      </c>
      <c r="F198" s="35">
        <v>3663.14</v>
      </c>
      <c r="G198" s="35">
        <v>3662.01</v>
      </c>
      <c r="H198" s="35">
        <v>3659.68</v>
      </c>
      <c r="I198" s="38" t="s">
        <v>247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60">
        <v>45918.146284722221</v>
      </c>
      <c r="B199" s="61">
        <v>443165011</v>
      </c>
      <c r="C199" s="37" t="s">
        <v>36</v>
      </c>
      <c r="D199" s="37" t="s">
        <v>38</v>
      </c>
      <c r="E199" s="37" t="s">
        <v>120</v>
      </c>
      <c r="F199" s="36">
        <v>3663.14</v>
      </c>
      <c r="G199" s="36">
        <v>3662.01</v>
      </c>
      <c r="H199" s="36">
        <v>3659.68</v>
      </c>
      <c r="I199" s="37" t="s">
        <v>247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8">
        <v>45918.155659722222</v>
      </c>
      <c r="B200" s="59">
        <v>443167731</v>
      </c>
      <c r="C200" s="38" t="s">
        <v>36</v>
      </c>
      <c r="D200" s="38" t="s">
        <v>38</v>
      </c>
      <c r="E200" s="38" t="s">
        <v>120</v>
      </c>
      <c r="F200" s="35">
        <v>3659.56</v>
      </c>
      <c r="G200" s="35">
        <v>3662.56</v>
      </c>
      <c r="H200" s="35">
        <v>3658.06</v>
      </c>
      <c r="I200" s="38" t="s">
        <v>249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60">
        <v>45918.155659722222</v>
      </c>
      <c r="B201" s="61">
        <v>443167732</v>
      </c>
      <c r="C201" s="37" t="s">
        <v>36</v>
      </c>
      <c r="D201" s="37" t="s">
        <v>38</v>
      </c>
      <c r="E201" s="37" t="s">
        <v>120</v>
      </c>
      <c r="F201" s="36">
        <v>3659.56</v>
      </c>
      <c r="G201" s="36">
        <v>3662.06</v>
      </c>
      <c r="H201" s="36">
        <v>3656.56</v>
      </c>
      <c r="I201" s="37" t="s">
        <v>250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8">
        <v>45918.155659722222</v>
      </c>
      <c r="B202" s="59">
        <v>443167733</v>
      </c>
      <c r="C202" s="38" t="s">
        <v>36</v>
      </c>
      <c r="D202" s="38" t="s">
        <v>38</v>
      </c>
      <c r="E202" s="38" t="s">
        <v>120</v>
      </c>
      <c r="F202" s="35">
        <v>3659.56</v>
      </c>
      <c r="G202" s="35">
        <v>3662.56</v>
      </c>
      <c r="H202" s="35">
        <v>3656.56</v>
      </c>
      <c r="I202" s="38" t="s">
        <v>249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60">
        <v>45918.155659722222</v>
      </c>
      <c r="B203" s="61">
        <v>443167734</v>
      </c>
      <c r="C203" s="37" t="s">
        <v>36</v>
      </c>
      <c r="D203" s="37" t="s">
        <v>38</v>
      </c>
      <c r="E203" s="37" t="s">
        <v>120</v>
      </c>
      <c r="F203" s="36">
        <v>3659.56</v>
      </c>
      <c r="G203" s="36">
        <v>3662.56</v>
      </c>
      <c r="H203" s="36">
        <v>3656.06</v>
      </c>
      <c r="I203" s="37" t="s">
        <v>249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8">
        <v>45918.156469907408</v>
      </c>
      <c r="B204" s="59">
        <v>443167890</v>
      </c>
      <c r="C204" s="38" t="s">
        <v>36</v>
      </c>
      <c r="D204" s="38" t="s">
        <v>38</v>
      </c>
      <c r="E204" s="38" t="s">
        <v>120</v>
      </c>
      <c r="F204" s="35">
        <v>3660.2</v>
      </c>
      <c r="G204" s="35">
        <v>3663.2</v>
      </c>
      <c r="H204" s="35">
        <v>3656.7</v>
      </c>
      <c r="I204" s="38" t="s">
        <v>251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60">
        <v>45918.16815972222</v>
      </c>
      <c r="B205" s="61">
        <v>443173042</v>
      </c>
      <c r="C205" s="37" t="s">
        <v>36</v>
      </c>
      <c r="D205" s="37" t="s">
        <v>37</v>
      </c>
      <c r="E205" s="37" t="s">
        <v>120</v>
      </c>
      <c r="F205" s="36">
        <v>3666</v>
      </c>
      <c r="G205" s="36">
        <v>3662.99</v>
      </c>
      <c r="H205" s="36">
        <v>3667.49</v>
      </c>
      <c r="I205" s="37" t="s">
        <v>252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8">
        <v>45918.16815972222</v>
      </c>
      <c r="B206" s="59">
        <v>443173043</v>
      </c>
      <c r="C206" s="38" t="s">
        <v>36</v>
      </c>
      <c r="D206" s="38" t="s">
        <v>37</v>
      </c>
      <c r="E206" s="38" t="s">
        <v>120</v>
      </c>
      <c r="F206" s="35">
        <v>3665.97</v>
      </c>
      <c r="G206" s="35">
        <v>3662.97</v>
      </c>
      <c r="H206" s="35">
        <v>3668.97</v>
      </c>
      <c r="I206" s="38" t="s">
        <v>253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60">
        <v>45918.16815972222</v>
      </c>
      <c r="B207" s="61">
        <v>443173044</v>
      </c>
      <c r="C207" s="37" t="s">
        <v>36</v>
      </c>
      <c r="D207" s="37" t="s">
        <v>37</v>
      </c>
      <c r="E207" s="37" t="s">
        <v>120</v>
      </c>
      <c r="F207" s="36">
        <v>3665.9</v>
      </c>
      <c r="G207" s="36">
        <v>3663.47</v>
      </c>
      <c r="H207" s="36">
        <v>3668.97</v>
      </c>
      <c r="I207" s="37" t="s">
        <v>254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8">
        <v>45918.16815972222</v>
      </c>
      <c r="B208" s="59">
        <v>443173045</v>
      </c>
      <c r="C208" s="38" t="s">
        <v>36</v>
      </c>
      <c r="D208" s="38" t="s">
        <v>37</v>
      </c>
      <c r="E208" s="38" t="s">
        <v>120</v>
      </c>
      <c r="F208" s="35">
        <v>3665.88</v>
      </c>
      <c r="G208" s="35">
        <v>3662.97</v>
      </c>
      <c r="H208" s="35">
        <v>3669.47</v>
      </c>
      <c r="I208" s="38" t="s">
        <v>253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60">
        <v>45918.169432870367</v>
      </c>
      <c r="B209" s="61">
        <v>443174155</v>
      </c>
      <c r="C209" s="37" t="s">
        <v>36</v>
      </c>
      <c r="D209" s="37" t="s">
        <v>38</v>
      </c>
      <c r="E209" s="37" t="s">
        <v>120</v>
      </c>
      <c r="F209" s="36">
        <v>3662.55</v>
      </c>
      <c r="G209" s="36">
        <v>3660.57</v>
      </c>
      <c r="H209" s="36">
        <v>3656.57</v>
      </c>
      <c r="I209" s="37" t="s">
        <v>255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8">
        <v>45918.169432870367</v>
      </c>
      <c r="B210" s="59">
        <v>443174180</v>
      </c>
      <c r="C210" s="38" t="s">
        <v>36</v>
      </c>
      <c r="D210" s="38" t="s">
        <v>38</v>
      </c>
      <c r="E210" s="38" t="s">
        <v>120</v>
      </c>
      <c r="F210" s="35">
        <v>3662.41</v>
      </c>
      <c r="G210" s="35">
        <v>3660.23</v>
      </c>
      <c r="H210" s="38"/>
      <c r="I210" s="38" t="s">
        <v>256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60">
        <v>45918.169456018521</v>
      </c>
      <c r="B211" s="61">
        <v>443174338</v>
      </c>
      <c r="C211" s="37" t="s">
        <v>36</v>
      </c>
      <c r="D211" s="37" t="s">
        <v>38</v>
      </c>
      <c r="E211" s="37" t="s">
        <v>120</v>
      </c>
      <c r="F211" s="36">
        <v>3661.92</v>
      </c>
      <c r="G211" s="36">
        <v>3662.81</v>
      </c>
      <c r="H211" s="36">
        <v>3657.36</v>
      </c>
      <c r="I211" s="37" t="s">
        <v>257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8">
        <v>45918.175219907411</v>
      </c>
      <c r="B212" s="59">
        <v>443176844</v>
      </c>
      <c r="C212" s="38" t="s">
        <v>36</v>
      </c>
      <c r="D212" s="38" t="s">
        <v>38</v>
      </c>
      <c r="E212" s="38" t="s">
        <v>120</v>
      </c>
      <c r="F212" s="35">
        <v>3658.85</v>
      </c>
      <c r="G212" s="35">
        <v>3661.85</v>
      </c>
      <c r="H212" s="35">
        <v>3657.35</v>
      </c>
      <c r="I212" s="38" t="s">
        <v>258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60">
        <v>45918.175219907411</v>
      </c>
      <c r="B213" s="61">
        <v>443176846</v>
      </c>
      <c r="C213" s="37" t="s">
        <v>36</v>
      </c>
      <c r="D213" s="37" t="s">
        <v>38</v>
      </c>
      <c r="E213" s="37" t="s">
        <v>120</v>
      </c>
      <c r="F213" s="36">
        <v>3658.85</v>
      </c>
      <c r="G213" s="36">
        <v>3658.62</v>
      </c>
      <c r="H213" s="36">
        <v>3655.85</v>
      </c>
      <c r="I213" s="37" t="s">
        <v>259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8">
        <v>45918.175219907411</v>
      </c>
      <c r="B214" s="59">
        <v>443176847</v>
      </c>
      <c r="C214" s="38" t="s">
        <v>36</v>
      </c>
      <c r="D214" s="38" t="s">
        <v>38</v>
      </c>
      <c r="E214" s="38" t="s">
        <v>120</v>
      </c>
      <c r="F214" s="35">
        <v>3658.86</v>
      </c>
      <c r="G214" s="35">
        <v>3661.35</v>
      </c>
      <c r="H214" s="35">
        <v>3655.85</v>
      </c>
      <c r="I214" s="38" t="s">
        <v>260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60">
        <v>45918.175219907411</v>
      </c>
      <c r="B215" s="61">
        <v>443176848</v>
      </c>
      <c r="C215" s="37" t="s">
        <v>36</v>
      </c>
      <c r="D215" s="37" t="s">
        <v>38</v>
      </c>
      <c r="E215" s="37" t="s">
        <v>120</v>
      </c>
      <c r="F215" s="36">
        <v>3658.86</v>
      </c>
      <c r="G215" s="36">
        <v>3657.66</v>
      </c>
      <c r="H215" s="36">
        <v>3655.35</v>
      </c>
      <c r="I215" s="37" t="s">
        <v>261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8">
        <v>45918.184131944443</v>
      </c>
      <c r="B216" s="59">
        <v>443179581</v>
      </c>
      <c r="C216" s="38" t="s">
        <v>36</v>
      </c>
      <c r="D216" s="38" t="s">
        <v>38</v>
      </c>
      <c r="E216" s="38" t="s">
        <v>120</v>
      </c>
      <c r="F216" s="35">
        <v>3654.67</v>
      </c>
      <c r="G216" s="35">
        <v>3657.77</v>
      </c>
      <c r="H216" s="35">
        <v>3653.27</v>
      </c>
      <c r="I216" s="38" t="s">
        <v>262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60">
        <v>45918.184131944443</v>
      </c>
      <c r="B217" s="61">
        <v>443179582</v>
      </c>
      <c r="C217" s="37" t="s">
        <v>36</v>
      </c>
      <c r="D217" s="37" t="s">
        <v>38</v>
      </c>
      <c r="E217" s="37" t="s">
        <v>120</v>
      </c>
      <c r="F217" s="36">
        <v>3654.69</v>
      </c>
      <c r="G217" s="36">
        <v>3657.67</v>
      </c>
      <c r="H217" s="36">
        <v>3651.17</v>
      </c>
      <c r="I217" s="37" t="s">
        <v>262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8">
        <v>45918.184131944443</v>
      </c>
      <c r="B218" s="59">
        <v>443179584</v>
      </c>
      <c r="C218" s="38" t="s">
        <v>36</v>
      </c>
      <c r="D218" s="38" t="s">
        <v>38</v>
      </c>
      <c r="E218" s="38" t="s">
        <v>120</v>
      </c>
      <c r="F218" s="35">
        <v>3654.71</v>
      </c>
      <c r="G218" s="35">
        <v>3657.67</v>
      </c>
      <c r="H218" s="35">
        <v>3651.67</v>
      </c>
      <c r="I218" s="38" t="s">
        <v>262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60">
        <v>45918.184131944443</v>
      </c>
      <c r="B219" s="61">
        <v>443179586</v>
      </c>
      <c r="C219" s="37" t="s">
        <v>36</v>
      </c>
      <c r="D219" s="37" t="s">
        <v>38</v>
      </c>
      <c r="E219" s="37" t="s">
        <v>120</v>
      </c>
      <c r="F219" s="36">
        <v>3654.71</v>
      </c>
      <c r="G219" s="36">
        <v>3657.17</v>
      </c>
      <c r="H219" s="36">
        <v>3651.67</v>
      </c>
      <c r="I219" s="37" t="s">
        <v>263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8">
        <v>45918.184710648151</v>
      </c>
      <c r="B220" s="59">
        <v>443179681</v>
      </c>
      <c r="C220" s="38" t="s">
        <v>36</v>
      </c>
      <c r="D220" s="38" t="s">
        <v>38</v>
      </c>
      <c r="E220" s="38" t="s">
        <v>120</v>
      </c>
      <c r="F220" s="35">
        <v>3655.8</v>
      </c>
      <c r="G220" s="35">
        <v>3655</v>
      </c>
      <c r="H220" s="35">
        <v>3652.34</v>
      </c>
      <c r="I220" s="38" t="s">
        <v>264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60">
        <v>45918.186793981484</v>
      </c>
      <c r="B221" s="61">
        <v>443180410</v>
      </c>
      <c r="C221" s="37" t="s">
        <v>36</v>
      </c>
      <c r="D221" s="37" t="s">
        <v>38</v>
      </c>
      <c r="E221" s="37" t="s">
        <v>120</v>
      </c>
      <c r="F221" s="36">
        <v>3655.94</v>
      </c>
      <c r="G221" s="36">
        <v>3658.94</v>
      </c>
      <c r="H221" s="36">
        <v>3654.44</v>
      </c>
      <c r="I221" s="37" t="s">
        <v>265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8">
        <v>45918.186793981484</v>
      </c>
      <c r="B222" s="59">
        <v>443180411</v>
      </c>
      <c r="C222" s="38" t="s">
        <v>36</v>
      </c>
      <c r="D222" s="38" t="s">
        <v>38</v>
      </c>
      <c r="E222" s="38" t="s">
        <v>120</v>
      </c>
      <c r="F222" s="35">
        <v>3655.94</v>
      </c>
      <c r="G222" s="35">
        <v>3654.69</v>
      </c>
      <c r="H222" s="35">
        <v>3652.94</v>
      </c>
      <c r="I222" s="38" t="s">
        <v>266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60">
        <v>45918.186793981484</v>
      </c>
      <c r="B223" s="61">
        <v>443180412</v>
      </c>
      <c r="C223" s="37" t="s">
        <v>36</v>
      </c>
      <c r="D223" s="37" t="s">
        <v>38</v>
      </c>
      <c r="E223" s="37" t="s">
        <v>120</v>
      </c>
      <c r="F223" s="36">
        <v>3655.94</v>
      </c>
      <c r="G223" s="36">
        <v>3654.7</v>
      </c>
      <c r="H223" s="36">
        <v>3652.44</v>
      </c>
      <c r="I223" s="37" t="s">
        <v>267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8">
        <v>45918.186793981484</v>
      </c>
      <c r="B224" s="59">
        <v>443180413</v>
      </c>
      <c r="C224" s="38" t="s">
        <v>36</v>
      </c>
      <c r="D224" s="38" t="s">
        <v>38</v>
      </c>
      <c r="E224" s="38" t="s">
        <v>120</v>
      </c>
      <c r="F224" s="35">
        <v>3655.98</v>
      </c>
      <c r="G224" s="35">
        <v>3654.69</v>
      </c>
      <c r="H224" s="35">
        <v>3652.94</v>
      </c>
      <c r="I224" s="38" t="s">
        <v>266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60">
        <v>45918.189918981479</v>
      </c>
      <c r="B225" s="61">
        <v>443181766</v>
      </c>
      <c r="C225" s="37" t="s">
        <v>36</v>
      </c>
      <c r="D225" s="37" t="s">
        <v>38</v>
      </c>
      <c r="E225" s="37" t="s">
        <v>120</v>
      </c>
      <c r="F225" s="36">
        <v>3654.48</v>
      </c>
      <c r="G225" s="36">
        <v>3657.46</v>
      </c>
      <c r="H225" s="36">
        <v>3652.96</v>
      </c>
      <c r="I225" s="37" t="s">
        <v>268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8">
        <v>45918.189918981479</v>
      </c>
      <c r="B226" s="59">
        <v>443181767</v>
      </c>
      <c r="C226" s="38" t="s">
        <v>36</v>
      </c>
      <c r="D226" s="38" t="s">
        <v>38</v>
      </c>
      <c r="E226" s="38" t="s">
        <v>120</v>
      </c>
      <c r="F226" s="35">
        <v>3654.44</v>
      </c>
      <c r="G226" s="35">
        <v>3656.98</v>
      </c>
      <c r="H226" s="35">
        <v>3651.48</v>
      </c>
      <c r="I226" s="38" t="s">
        <v>269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60">
        <v>45918.189918981479</v>
      </c>
      <c r="B227" s="61">
        <v>443181769</v>
      </c>
      <c r="C227" s="37" t="s">
        <v>36</v>
      </c>
      <c r="D227" s="37" t="s">
        <v>38</v>
      </c>
      <c r="E227" s="37" t="s">
        <v>120</v>
      </c>
      <c r="F227" s="36">
        <v>3654.45</v>
      </c>
      <c r="G227" s="36">
        <v>3657.48</v>
      </c>
      <c r="H227" s="36">
        <v>3650.98</v>
      </c>
      <c r="I227" s="37" t="s">
        <v>270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8">
        <v>45918.189918981479</v>
      </c>
      <c r="B228" s="59">
        <v>443181770</v>
      </c>
      <c r="C228" s="38" t="s">
        <v>36</v>
      </c>
      <c r="D228" s="38" t="s">
        <v>38</v>
      </c>
      <c r="E228" s="38" t="s">
        <v>120</v>
      </c>
      <c r="F228" s="35">
        <v>3654.45</v>
      </c>
      <c r="G228" s="35">
        <v>3657.48</v>
      </c>
      <c r="H228" s="35">
        <v>3651.48</v>
      </c>
      <c r="I228" s="38" t="s">
        <v>270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60">
        <v>45918.190266203703</v>
      </c>
      <c r="B229" s="61">
        <v>443181911</v>
      </c>
      <c r="C229" s="37" t="s">
        <v>36</v>
      </c>
      <c r="D229" s="37" t="s">
        <v>38</v>
      </c>
      <c r="E229" s="37" t="s">
        <v>120</v>
      </c>
      <c r="F229" s="36">
        <v>3655.2</v>
      </c>
      <c r="G229" s="36">
        <v>3658.18</v>
      </c>
      <c r="H229" s="36">
        <v>3651.68</v>
      </c>
      <c r="I229" s="37" t="s">
        <v>271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8">
        <v>45918.193391203706</v>
      </c>
      <c r="B230" s="59">
        <v>443182825</v>
      </c>
      <c r="C230" s="38" t="s">
        <v>36</v>
      </c>
      <c r="D230" s="38" t="s">
        <v>38</v>
      </c>
      <c r="E230" s="38" t="s">
        <v>120</v>
      </c>
      <c r="F230" s="35">
        <v>3654.48</v>
      </c>
      <c r="G230" s="35">
        <v>3657.29</v>
      </c>
      <c r="H230" s="35">
        <v>3652.79</v>
      </c>
      <c r="I230" s="38" t="s">
        <v>270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60">
        <v>45918.196168981478</v>
      </c>
      <c r="B231" s="61">
        <v>443184013</v>
      </c>
      <c r="C231" s="37" t="s">
        <v>36</v>
      </c>
      <c r="D231" s="37" t="s">
        <v>38</v>
      </c>
      <c r="E231" s="37" t="s">
        <v>120</v>
      </c>
      <c r="F231" s="36">
        <v>3655.35</v>
      </c>
      <c r="G231" s="36">
        <v>3658.35</v>
      </c>
      <c r="H231" s="36">
        <v>3651.85</v>
      </c>
      <c r="I231" s="37" t="s">
        <v>272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8">
        <v>45918.208784722221</v>
      </c>
      <c r="B232" s="59">
        <v>443186621</v>
      </c>
      <c r="C232" s="38" t="s">
        <v>36</v>
      </c>
      <c r="D232" s="38" t="s">
        <v>38</v>
      </c>
      <c r="E232" s="38" t="s">
        <v>120</v>
      </c>
      <c r="F232" s="35">
        <v>3655.81</v>
      </c>
      <c r="G232" s="35">
        <v>3658.82</v>
      </c>
      <c r="H232" s="35">
        <v>3652.32</v>
      </c>
      <c r="I232" s="38" t="s">
        <v>273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60">
        <v>45918.211215277777</v>
      </c>
      <c r="B233" s="61">
        <v>443186951</v>
      </c>
      <c r="C233" s="37" t="s">
        <v>36</v>
      </c>
      <c r="D233" s="37" t="s">
        <v>37</v>
      </c>
      <c r="E233" s="37" t="s">
        <v>120</v>
      </c>
      <c r="F233" s="36">
        <v>3656.76</v>
      </c>
      <c r="G233" s="36">
        <v>3656.54</v>
      </c>
      <c r="H233" s="36">
        <v>3658.28</v>
      </c>
      <c r="I233" s="37" t="s">
        <v>274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8">
        <v>45918.211215277777</v>
      </c>
      <c r="B234" s="59">
        <v>443186953</v>
      </c>
      <c r="C234" s="38" t="s">
        <v>36</v>
      </c>
      <c r="D234" s="38" t="s">
        <v>37</v>
      </c>
      <c r="E234" s="38" t="s">
        <v>120</v>
      </c>
      <c r="F234" s="35">
        <v>3656.76</v>
      </c>
      <c r="G234" s="35">
        <v>3657.09</v>
      </c>
      <c r="H234" s="35">
        <v>3659.76</v>
      </c>
      <c r="I234" s="38" t="s">
        <v>275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60">
        <v>45918.211215277777</v>
      </c>
      <c r="B235" s="61">
        <v>443186954</v>
      </c>
      <c r="C235" s="37" t="s">
        <v>36</v>
      </c>
      <c r="D235" s="37" t="s">
        <v>37</v>
      </c>
      <c r="E235" s="37" t="s">
        <v>120</v>
      </c>
      <c r="F235" s="36">
        <v>3656.76</v>
      </c>
      <c r="G235" s="36">
        <v>3657.09</v>
      </c>
      <c r="H235" s="36">
        <v>3659.76</v>
      </c>
      <c r="I235" s="37" t="s">
        <v>275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8">
        <v>45918.211215277777</v>
      </c>
      <c r="B236" s="59">
        <v>443186955</v>
      </c>
      <c r="C236" s="38" t="s">
        <v>36</v>
      </c>
      <c r="D236" s="38" t="s">
        <v>37</v>
      </c>
      <c r="E236" s="38" t="s">
        <v>120</v>
      </c>
      <c r="F236" s="35">
        <v>3656.78</v>
      </c>
      <c r="G236" s="35">
        <v>3657.66</v>
      </c>
      <c r="H236" s="35">
        <v>3660.26</v>
      </c>
      <c r="I236" s="38" t="s">
        <v>276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60">
        <v>45918.219884259262</v>
      </c>
      <c r="B237" s="61">
        <v>443189685</v>
      </c>
      <c r="C237" s="37" t="s">
        <v>36</v>
      </c>
      <c r="D237" s="37" t="s">
        <v>37</v>
      </c>
      <c r="E237" s="37" t="s">
        <v>120</v>
      </c>
      <c r="F237" s="36">
        <v>3661.86</v>
      </c>
      <c r="G237" s="36">
        <v>3658.86</v>
      </c>
      <c r="H237" s="36">
        <v>3663.36</v>
      </c>
      <c r="I237" s="37" t="s">
        <v>277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8">
        <v>45918.219895833332</v>
      </c>
      <c r="B238" s="59">
        <v>443189686</v>
      </c>
      <c r="C238" s="38" t="s">
        <v>36</v>
      </c>
      <c r="D238" s="38" t="s">
        <v>37</v>
      </c>
      <c r="E238" s="38" t="s">
        <v>120</v>
      </c>
      <c r="F238" s="35">
        <v>3661.86</v>
      </c>
      <c r="G238" s="35">
        <v>3662.21</v>
      </c>
      <c r="H238" s="35">
        <v>3664.86</v>
      </c>
      <c r="I238" s="38" t="s">
        <v>278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60">
        <v>45918.219895833332</v>
      </c>
      <c r="B239" s="61">
        <v>443189687</v>
      </c>
      <c r="C239" s="37" t="s">
        <v>36</v>
      </c>
      <c r="D239" s="37" t="s">
        <v>37</v>
      </c>
      <c r="E239" s="37" t="s">
        <v>120</v>
      </c>
      <c r="F239" s="36">
        <v>3661.86</v>
      </c>
      <c r="G239" s="36">
        <v>3662.21</v>
      </c>
      <c r="H239" s="36">
        <v>3665.36</v>
      </c>
      <c r="I239" s="37" t="s">
        <v>278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8">
        <v>45918.219895833332</v>
      </c>
      <c r="B240" s="59">
        <v>443189692</v>
      </c>
      <c r="C240" s="38" t="s">
        <v>36</v>
      </c>
      <c r="D240" s="38" t="s">
        <v>37</v>
      </c>
      <c r="E240" s="38" t="s">
        <v>120</v>
      </c>
      <c r="F240" s="35">
        <v>3661.84</v>
      </c>
      <c r="G240" s="35">
        <v>3662.2</v>
      </c>
      <c r="H240" s="35">
        <v>3664.86</v>
      </c>
      <c r="I240" s="38" t="s">
        <v>278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60">
        <v>45918.227986111109</v>
      </c>
      <c r="B241" s="61">
        <v>443190570</v>
      </c>
      <c r="C241" s="37" t="s">
        <v>36</v>
      </c>
      <c r="D241" s="37" t="s">
        <v>37</v>
      </c>
      <c r="E241" s="37" t="s">
        <v>120</v>
      </c>
      <c r="F241" s="36">
        <v>3662.57</v>
      </c>
      <c r="G241" s="36">
        <v>3661.91</v>
      </c>
      <c r="H241" s="36">
        <v>3664.07</v>
      </c>
      <c r="I241" s="37" t="s">
        <v>279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8">
        <v>45918.228564814817</v>
      </c>
      <c r="B242" s="59">
        <v>443190634</v>
      </c>
      <c r="C242" s="38" t="s">
        <v>36</v>
      </c>
      <c r="D242" s="38" t="s">
        <v>37</v>
      </c>
      <c r="E242" s="38" t="s">
        <v>120</v>
      </c>
      <c r="F242" s="35">
        <v>3662.52</v>
      </c>
      <c r="G242" s="35">
        <v>3662.49</v>
      </c>
      <c r="H242" s="35">
        <v>3665.51</v>
      </c>
      <c r="I242" s="38" t="s">
        <v>280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60">
        <v>45918.228576388887</v>
      </c>
      <c r="B243" s="61">
        <v>443190635</v>
      </c>
      <c r="C243" s="37" t="s">
        <v>36</v>
      </c>
      <c r="D243" s="37" t="s">
        <v>37</v>
      </c>
      <c r="E243" s="37" t="s">
        <v>120</v>
      </c>
      <c r="F243" s="36">
        <v>3662.52</v>
      </c>
      <c r="G243" s="36">
        <v>3662.49</v>
      </c>
      <c r="H243" s="36">
        <v>3666.02</v>
      </c>
      <c r="I243" s="37" t="s">
        <v>280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8">
        <v>45918.228576388887</v>
      </c>
      <c r="B244" s="59">
        <v>443190636</v>
      </c>
      <c r="C244" s="38" t="s">
        <v>36</v>
      </c>
      <c r="D244" s="38" t="s">
        <v>37</v>
      </c>
      <c r="E244" s="38" t="s">
        <v>120</v>
      </c>
      <c r="F244" s="35">
        <v>3662.52</v>
      </c>
      <c r="G244" s="35">
        <v>3660.02</v>
      </c>
      <c r="H244" s="35">
        <v>3665.52</v>
      </c>
      <c r="I244" s="38" t="s">
        <v>281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60">
        <v>45918.231342592589</v>
      </c>
      <c r="B245" s="61">
        <v>443191208</v>
      </c>
      <c r="C245" s="37" t="s">
        <v>36</v>
      </c>
      <c r="D245" s="37" t="s">
        <v>37</v>
      </c>
      <c r="E245" s="37" t="s">
        <v>120</v>
      </c>
      <c r="F245" s="36">
        <v>3662.6</v>
      </c>
      <c r="G245" s="36">
        <v>3664.51</v>
      </c>
      <c r="H245" s="36">
        <v>3666.1</v>
      </c>
      <c r="I245" s="37" t="s">
        <v>282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8">
        <v>45918.231354166666</v>
      </c>
      <c r="B246" s="59">
        <v>443191209</v>
      </c>
      <c r="C246" s="38" t="s">
        <v>36</v>
      </c>
      <c r="D246" s="38" t="s">
        <v>37</v>
      </c>
      <c r="E246" s="38" t="s">
        <v>120</v>
      </c>
      <c r="F246" s="35">
        <v>3662.6</v>
      </c>
      <c r="G246" s="35">
        <v>3664.51</v>
      </c>
      <c r="H246" s="35">
        <v>3666.1</v>
      </c>
      <c r="I246" s="38" t="s">
        <v>282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60">
        <v>45918.244537037041</v>
      </c>
      <c r="B247" s="61">
        <v>443194416</v>
      </c>
      <c r="C247" s="37" t="s">
        <v>36</v>
      </c>
      <c r="D247" s="37" t="s">
        <v>37</v>
      </c>
      <c r="E247" s="37" t="s">
        <v>120</v>
      </c>
      <c r="F247" s="36">
        <v>3664.23</v>
      </c>
      <c r="G247" s="36">
        <v>3664.27</v>
      </c>
      <c r="H247" s="36">
        <v>3665.73</v>
      </c>
      <c r="I247" s="37" t="s">
        <v>283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8">
        <v>45918.24454861111</v>
      </c>
      <c r="B248" s="59">
        <v>443194417</v>
      </c>
      <c r="C248" s="38" t="s">
        <v>36</v>
      </c>
      <c r="D248" s="38" t="s">
        <v>37</v>
      </c>
      <c r="E248" s="38" t="s">
        <v>120</v>
      </c>
      <c r="F248" s="35">
        <v>3664.23</v>
      </c>
      <c r="G248" s="35">
        <v>3664.81</v>
      </c>
      <c r="H248" s="35">
        <v>3667.23</v>
      </c>
      <c r="I248" s="38" t="s">
        <v>284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60">
        <v>45918.24454861111</v>
      </c>
      <c r="B249" s="61">
        <v>443194418</v>
      </c>
      <c r="C249" s="37" t="s">
        <v>36</v>
      </c>
      <c r="D249" s="37" t="s">
        <v>37</v>
      </c>
      <c r="E249" s="37" t="s">
        <v>120</v>
      </c>
      <c r="F249" s="36">
        <v>3664.23</v>
      </c>
      <c r="G249" s="36">
        <v>3664.81</v>
      </c>
      <c r="H249" s="36">
        <v>3667.73</v>
      </c>
      <c r="I249" s="37" t="s">
        <v>284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8">
        <v>45918.24454861111</v>
      </c>
      <c r="B250" s="59">
        <v>443194419</v>
      </c>
      <c r="C250" s="38" t="s">
        <v>36</v>
      </c>
      <c r="D250" s="38" t="s">
        <v>37</v>
      </c>
      <c r="E250" s="38" t="s">
        <v>120</v>
      </c>
      <c r="F250" s="35">
        <v>3664.23</v>
      </c>
      <c r="G250" s="35">
        <v>3664.81</v>
      </c>
      <c r="H250" s="35">
        <v>3667.23</v>
      </c>
      <c r="I250" s="38" t="s">
        <v>284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60">
        <v>45918.24962962963</v>
      </c>
      <c r="B251" s="61">
        <v>443195368</v>
      </c>
      <c r="C251" s="37" t="s">
        <v>36</v>
      </c>
      <c r="D251" s="37" t="s">
        <v>37</v>
      </c>
      <c r="E251" s="37" t="s">
        <v>120</v>
      </c>
      <c r="F251" s="36">
        <v>3665.06</v>
      </c>
      <c r="G251" s="36">
        <v>3662.06</v>
      </c>
      <c r="H251" s="36">
        <v>3666.56</v>
      </c>
      <c r="I251" s="37" t="s">
        <v>285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8">
        <v>45918.250902777778</v>
      </c>
      <c r="B252" s="59">
        <v>443195725</v>
      </c>
      <c r="C252" s="38" t="s">
        <v>36</v>
      </c>
      <c r="D252" s="38" t="s">
        <v>37</v>
      </c>
      <c r="E252" s="38" t="s">
        <v>120</v>
      </c>
      <c r="F252" s="35">
        <v>3664.98</v>
      </c>
      <c r="G252" s="35">
        <v>3662.01</v>
      </c>
      <c r="H252" s="35">
        <v>3668.01</v>
      </c>
      <c r="I252" s="38" t="s">
        <v>286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60">
        <v>45918.250914351855</v>
      </c>
      <c r="B253" s="61">
        <v>443195726</v>
      </c>
      <c r="C253" s="37" t="s">
        <v>36</v>
      </c>
      <c r="D253" s="37" t="s">
        <v>37</v>
      </c>
      <c r="E253" s="37" t="s">
        <v>120</v>
      </c>
      <c r="F253" s="36">
        <v>3665.04</v>
      </c>
      <c r="G253" s="36">
        <v>3662.48</v>
      </c>
      <c r="H253" s="36">
        <v>3667.98</v>
      </c>
      <c r="I253" s="37" t="s">
        <v>287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8">
        <v>45918.250914351855</v>
      </c>
      <c r="B254" s="59">
        <v>443195729</v>
      </c>
      <c r="C254" s="38" t="s">
        <v>36</v>
      </c>
      <c r="D254" s="38" t="s">
        <v>37</v>
      </c>
      <c r="E254" s="38" t="s">
        <v>120</v>
      </c>
      <c r="F254" s="35">
        <v>3665.05</v>
      </c>
      <c r="G254" s="35">
        <v>3661.98</v>
      </c>
      <c r="H254" s="35">
        <v>3668.48</v>
      </c>
      <c r="I254" s="38" t="s">
        <v>286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60">
        <v>45918.251018518517</v>
      </c>
      <c r="B255" s="61">
        <v>443195777</v>
      </c>
      <c r="C255" s="37" t="s">
        <v>36</v>
      </c>
      <c r="D255" s="37" t="s">
        <v>37</v>
      </c>
      <c r="E255" s="37" t="s">
        <v>120</v>
      </c>
      <c r="F255" s="36">
        <v>3664.52</v>
      </c>
      <c r="G255" s="36">
        <v>3661.5</v>
      </c>
      <c r="H255" s="36">
        <v>3668</v>
      </c>
      <c r="I255" s="37" t="s">
        <v>288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8">
        <v>45918.251030092593</v>
      </c>
      <c r="B256" s="59">
        <v>443195781</v>
      </c>
      <c r="C256" s="38" t="s">
        <v>36</v>
      </c>
      <c r="D256" s="38" t="s">
        <v>37</v>
      </c>
      <c r="E256" s="38" t="s">
        <v>120</v>
      </c>
      <c r="F256" s="35">
        <v>3664.53</v>
      </c>
      <c r="G256" s="35">
        <v>3661.52</v>
      </c>
      <c r="H256" s="35">
        <v>3668.02</v>
      </c>
      <c r="I256" s="38" t="s">
        <v>288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60">
        <v>45918.256805555553</v>
      </c>
      <c r="B257" s="61">
        <v>443197339</v>
      </c>
      <c r="C257" s="37" t="s">
        <v>36</v>
      </c>
      <c r="D257" s="37" t="s">
        <v>38</v>
      </c>
      <c r="E257" s="37" t="s">
        <v>120</v>
      </c>
      <c r="F257" s="36">
        <v>3662.48</v>
      </c>
      <c r="G257" s="36">
        <v>3662.26</v>
      </c>
      <c r="H257" s="36">
        <v>3660.98</v>
      </c>
      <c r="I257" s="37" t="s">
        <v>289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8">
        <v>45918.25681712963</v>
      </c>
      <c r="B258" s="59">
        <v>443197342</v>
      </c>
      <c r="C258" s="38" t="s">
        <v>36</v>
      </c>
      <c r="D258" s="38" t="s">
        <v>38</v>
      </c>
      <c r="E258" s="38" t="s">
        <v>120</v>
      </c>
      <c r="F258" s="35">
        <v>3662.58</v>
      </c>
      <c r="G258" s="35">
        <v>3662.26</v>
      </c>
      <c r="H258" s="35">
        <v>3659.48</v>
      </c>
      <c r="I258" s="38" t="s">
        <v>289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60">
        <v>45918.25681712963</v>
      </c>
      <c r="B259" s="61">
        <v>443197343</v>
      </c>
      <c r="C259" s="37" t="s">
        <v>36</v>
      </c>
      <c r="D259" s="37" t="s">
        <v>38</v>
      </c>
      <c r="E259" s="37" t="s">
        <v>120</v>
      </c>
      <c r="F259" s="36">
        <v>3662.58</v>
      </c>
      <c r="G259" s="36">
        <v>3662.26</v>
      </c>
      <c r="H259" s="36">
        <v>3659.48</v>
      </c>
      <c r="I259" s="37" t="s">
        <v>289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8">
        <v>45918.25681712963</v>
      </c>
      <c r="B260" s="59">
        <v>443197345</v>
      </c>
      <c r="C260" s="38" t="s">
        <v>36</v>
      </c>
      <c r="D260" s="38" t="s">
        <v>38</v>
      </c>
      <c r="E260" s="38" t="s">
        <v>120</v>
      </c>
      <c r="F260" s="35">
        <v>3662.58</v>
      </c>
      <c r="G260" s="35">
        <v>3662.26</v>
      </c>
      <c r="H260" s="35">
        <v>3658.98</v>
      </c>
      <c r="I260" s="38" t="s">
        <v>289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60">
        <v>45918.257384259261</v>
      </c>
      <c r="B261" s="61">
        <v>443197453</v>
      </c>
      <c r="C261" s="37" t="s">
        <v>36</v>
      </c>
      <c r="D261" s="37" t="s">
        <v>37</v>
      </c>
      <c r="E261" s="37" t="s">
        <v>120</v>
      </c>
      <c r="F261" s="36">
        <v>3663.03</v>
      </c>
      <c r="G261" s="36">
        <v>3659.91</v>
      </c>
      <c r="H261" s="36">
        <v>3666.41</v>
      </c>
      <c r="I261" s="37" t="s">
        <v>290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8">
        <v>45918.257395833331</v>
      </c>
      <c r="B262" s="59">
        <v>443197454</v>
      </c>
      <c r="C262" s="38" t="s">
        <v>36</v>
      </c>
      <c r="D262" s="38" t="s">
        <v>37</v>
      </c>
      <c r="E262" s="38" t="s">
        <v>120</v>
      </c>
      <c r="F262" s="35">
        <v>3663.03</v>
      </c>
      <c r="G262" s="35">
        <v>3660.03</v>
      </c>
      <c r="H262" s="35">
        <v>3666.53</v>
      </c>
      <c r="I262" s="38" t="s">
        <v>291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60">
        <v>45918.267685185187</v>
      </c>
      <c r="B263" s="61">
        <v>443199246</v>
      </c>
      <c r="C263" s="37" t="s">
        <v>36</v>
      </c>
      <c r="D263" s="37" t="s">
        <v>38</v>
      </c>
      <c r="E263" s="37" t="s">
        <v>120</v>
      </c>
      <c r="F263" s="36">
        <v>3661.97</v>
      </c>
      <c r="G263" s="36">
        <v>3661.36</v>
      </c>
      <c r="H263" s="36">
        <v>3658.47</v>
      </c>
      <c r="I263" s="37" t="s">
        <v>292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8">
        <v>45918.267696759256</v>
      </c>
      <c r="B264" s="59">
        <v>443199248</v>
      </c>
      <c r="C264" s="38" t="s">
        <v>36</v>
      </c>
      <c r="D264" s="38" t="s">
        <v>38</v>
      </c>
      <c r="E264" s="38" t="s">
        <v>120</v>
      </c>
      <c r="F264" s="35">
        <v>3661.97</v>
      </c>
      <c r="G264" s="35">
        <v>3661.36</v>
      </c>
      <c r="H264" s="35">
        <v>3658.97</v>
      </c>
      <c r="I264" s="38" t="s">
        <v>292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60">
        <v>45918.267696759256</v>
      </c>
      <c r="B265" s="61">
        <v>443199252</v>
      </c>
      <c r="C265" s="37" t="s">
        <v>36</v>
      </c>
      <c r="D265" s="37" t="s">
        <v>38</v>
      </c>
      <c r="E265" s="37" t="s">
        <v>120</v>
      </c>
      <c r="F265" s="36">
        <v>3661.97</v>
      </c>
      <c r="G265" s="36">
        <v>3661.36</v>
      </c>
      <c r="H265" s="36">
        <v>3660.47</v>
      </c>
      <c r="I265" s="37" t="s">
        <v>292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8">
        <v>45918.267696759256</v>
      </c>
      <c r="B266" s="59">
        <v>443199254</v>
      </c>
      <c r="C266" s="38" t="s">
        <v>36</v>
      </c>
      <c r="D266" s="38" t="s">
        <v>38</v>
      </c>
      <c r="E266" s="38" t="s">
        <v>120</v>
      </c>
      <c r="F266" s="35">
        <v>3661.97</v>
      </c>
      <c r="G266" s="35">
        <v>3661.36</v>
      </c>
      <c r="H266" s="35">
        <v>3658.97</v>
      </c>
      <c r="I266" s="38" t="s">
        <v>292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60">
        <v>45918.281921296293</v>
      </c>
      <c r="B267" s="61">
        <v>443201861</v>
      </c>
      <c r="C267" s="37" t="s">
        <v>36</v>
      </c>
      <c r="D267" s="37" t="s">
        <v>38</v>
      </c>
      <c r="E267" s="37" t="s">
        <v>120</v>
      </c>
      <c r="F267" s="36">
        <v>3660.95</v>
      </c>
      <c r="G267" s="36">
        <v>3660.15</v>
      </c>
      <c r="H267" s="36">
        <v>3659.45</v>
      </c>
      <c r="I267" s="37" t="s">
        <v>293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8">
        <v>45918.281921296293</v>
      </c>
      <c r="B268" s="59">
        <v>443201862</v>
      </c>
      <c r="C268" s="38" t="s">
        <v>36</v>
      </c>
      <c r="D268" s="38" t="s">
        <v>38</v>
      </c>
      <c r="E268" s="38" t="s">
        <v>120</v>
      </c>
      <c r="F268" s="35">
        <v>3661.03</v>
      </c>
      <c r="G268" s="35">
        <v>3658.66</v>
      </c>
      <c r="H268" s="35">
        <v>3657.45</v>
      </c>
      <c r="I268" s="38" t="s">
        <v>294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60">
        <v>45918.28193287037</v>
      </c>
      <c r="B269" s="61">
        <v>443201863</v>
      </c>
      <c r="C269" s="37" t="s">
        <v>36</v>
      </c>
      <c r="D269" s="37" t="s">
        <v>38</v>
      </c>
      <c r="E269" s="37" t="s">
        <v>120</v>
      </c>
      <c r="F269" s="36">
        <v>3661.03</v>
      </c>
      <c r="G269" s="36">
        <v>3658.76</v>
      </c>
      <c r="H269" s="36">
        <v>3657.95</v>
      </c>
      <c r="I269" s="37" t="s">
        <v>295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8">
        <v>45918.28193287037</v>
      </c>
      <c r="B270" s="59">
        <v>443201864</v>
      </c>
      <c r="C270" s="38" t="s">
        <v>36</v>
      </c>
      <c r="D270" s="38" t="s">
        <v>38</v>
      </c>
      <c r="E270" s="38" t="s">
        <v>120</v>
      </c>
      <c r="F270" s="35">
        <v>3661.03</v>
      </c>
      <c r="G270" s="35">
        <v>3658.76</v>
      </c>
      <c r="H270" s="35">
        <v>3657.95</v>
      </c>
      <c r="I270" s="38" t="s">
        <v>295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60">
        <v>45918.287824074076</v>
      </c>
      <c r="B271" s="61">
        <v>443202901</v>
      </c>
      <c r="C271" s="37" t="s">
        <v>36</v>
      </c>
      <c r="D271" s="37" t="s">
        <v>38</v>
      </c>
      <c r="E271" s="37" t="s">
        <v>120</v>
      </c>
      <c r="F271" s="36">
        <v>3659.49</v>
      </c>
      <c r="G271" s="36">
        <v>3658.78</v>
      </c>
      <c r="H271" s="36">
        <v>3657.99</v>
      </c>
      <c r="I271" s="37" t="s">
        <v>295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8">
        <v>45918.296157407407</v>
      </c>
      <c r="B272" s="59">
        <v>443205050</v>
      </c>
      <c r="C272" s="38" t="s">
        <v>36</v>
      </c>
      <c r="D272" s="38" t="s">
        <v>38</v>
      </c>
      <c r="E272" s="38" t="s">
        <v>120</v>
      </c>
      <c r="F272" s="35">
        <v>3657.87</v>
      </c>
      <c r="G272" s="35">
        <v>3656.61</v>
      </c>
      <c r="H272" s="35">
        <v>3654.37</v>
      </c>
      <c r="I272" s="38" t="s">
        <v>296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60">
        <v>45918.296157407407</v>
      </c>
      <c r="B273" s="61">
        <v>443205051</v>
      </c>
      <c r="C273" s="37" t="s">
        <v>36</v>
      </c>
      <c r="D273" s="37" t="s">
        <v>38</v>
      </c>
      <c r="E273" s="37" t="s">
        <v>120</v>
      </c>
      <c r="F273" s="36">
        <v>3657.83</v>
      </c>
      <c r="G273" s="36">
        <v>3656.61</v>
      </c>
      <c r="H273" s="36">
        <v>3654.87</v>
      </c>
      <c r="I273" s="37" t="s">
        <v>296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8">
        <v>45918.296168981484</v>
      </c>
      <c r="B274" s="59">
        <v>443205052</v>
      </c>
      <c r="C274" s="38" t="s">
        <v>36</v>
      </c>
      <c r="D274" s="38" t="s">
        <v>38</v>
      </c>
      <c r="E274" s="38" t="s">
        <v>120</v>
      </c>
      <c r="F274" s="35">
        <v>3657.81</v>
      </c>
      <c r="G274" s="35">
        <v>3660.87</v>
      </c>
      <c r="H274" s="35">
        <v>3656.37</v>
      </c>
      <c r="I274" s="38" t="s">
        <v>297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60">
        <v>45918.296168981484</v>
      </c>
      <c r="B275" s="61">
        <v>443205054</v>
      </c>
      <c r="C275" s="37" t="s">
        <v>36</v>
      </c>
      <c r="D275" s="37" t="s">
        <v>38</v>
      </c>
      <c r="E275" s="37" t="s">
        <v>120</v>
      </c>
      <c r="F275" s="36">
        <v>3657.81</v>
      </c>
      <c r="G275" s="36">
        <v>3656.61</v>
      </c>
      <c r="H275" s="36">
        <v>3654.87</v>
      </c>
      <c r="I275" s="37" t="s">
        <v>296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8">
        <v>45918.296620370369</v>
      </c>
      <c r="B276" s="59">
        <v>443205097</v>
      </c>
      <c r="C276" s="38" t="s">
        <v>36</v>
      </c>
      <c r="D276" s="38" t="s">
        <v>38</v>
      </c>
      <c r="E276" s="38" t="s">
        <v>120</v>
      </c>
      <c r="F276" s="35">
        <v>3658</v>
      </c>
      <c r="G276" s="35">
        <v>3655.96</v>
      </c>
      <c r="H276" s="35">
        <v>3654.5</v>
      </c>
      <c r="I276" s="38" t="s">
        <v>298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60">
        <v>45918.296620370369</v>
      </c>
      <c r="B277" s="61">
        <v>443205098</v>
      </c>
      <c r="C277" s="37" t="s">
        <v>36</v>
      </c>
      <c r="D277" s="37" t="s">
        <v>38</v>
      </c>
      <c r="E277" s="37" t="s">
        <v>120</v>
      </c>
      <c r="F277" s="36">
        <v>3657.97</v>
      </c>
      <c r="G277" s="36">
        <v>3655.96</v>
      </c>
      <c r="H277" s="36">
        <v>3654.5</v>
      </c>
      <c r="I277" s="37" t="s">
        <v>298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8">
        <v>45918.298587962963</v>
      </c>
      <c r="B278" s="59">
        <v>443205423</v>
      </c>
      <c r="C278" s="38" t="s">
        <v>36</v>
      </c>
      <c r="D278" s="38" t="s">
        <v>38</v>
      </c>
      <c r="E278" s="38" t="s">
        <v>120</v>
      </c>
      <c r="F278" s="35">
        <v>3658.79</v>
      </c>
      <c r="G278" s="35">
        <v>3657.54</v>
      </c>
      <c r="H278" s="35">
        <v>3652.79</v>
      </c>
      <c r="I278" s="38" t="s">
        <v>299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60">
        <v>45918.29859953704</v>
      </c>
      <c r="B279" s="61">
        <v>443205424</v>
      </c>
      <c r="C279" s="37" t="s">
        <v>36</v>
      </c>
      <c r="D279" s="37" t="s">
        <v>38</v>
      </c>
      <c r="E279" s="37" t="s">
        <v>120</v>
      </c>
      <c r="F279" s="36">
        <v>3658.79</v>
      </c>
      <c r="G279" s="36">
        <v>3657.54</v>
      </c>
      <c r="H279" s="37"/>
      <c r="I279" s="37" t="s">
        <v>299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8">
        <v>45918.298622685186</v>
      </c>
      <c r="B280" s="59">
        <v>443205427</v>
      </c>
      <c r="C280" s="38" t="s">
        <v>36</v>
      </c>
      <c r="D280" s="38" t="s">
        <v>38</v>
      </c>
      <c r="E280" s="38" t="s">
        <v>120</v>
      </c>
      <c r="F280" s="35">
        <v>3658.74</v>
      </c>
      <c r="G280" s="35">
        <v>3656.92</v>
      </c>
      <c r="H280" s="35">
        <v>3654.24</v>
      </c>
      <c r="I280" s="38" t="s">
        <v>300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60">
        <v>45918.318611111114</v>
      </c>
      <c r="B281" s="61">
        <v>443208612</v>
      </c>
      <c r="C281" s="37" t="s">
        <v>36</v>
      </c>
      <c r="D281" s="37" t="s">
        <v>38</v>
      </c>
      <c r="E281" s="37" t="s">
        <v>120</v>
      </c>
      <c r="F281" s="36">
        <v>3656.29</v>
      </c>
      <c r="G281" s="36">
        <v>3655.65</v>
      </c>
      <c r="H281" s="36">
        <v>3654.77</v>
      </c>
      <c r="I281" s="37" t="s">
        <v>301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8">
        <v>45918.32</v>
      </c>
      <c r="B282" s="59">
        <v>443209177</v>
      </c>
      <c r="C282" s="38" t="s">
        <v>36</v>
      </c>
      <c r="D282" s="38" t="s">
        <v>38</v>
      </c>
      <c r="E282" s="38" t="s">
        <v>120</v>
      </c>
      <c r="F282" s="35">
        <v>3656.23</v>
      </c>
      <c r="G282" s="35">
        <v>3654.2</v>
      </c>
      <c r="H282" s="35">
        <v>3652.73</v>
      </c>
      <c r="I282" s="38" t="s">
        <v>302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60">
        <v>45918.32</v>
      </c>
      <c r="B283" s="61">
        <v>443209178</v>
      </c>
      <c r="C283" s="37" t="s">
        <v>36</v>
      </c>
      <c r="D283" s="37" t="s">
        <v>38</v>
      </c>
      <c r="E283" s="37" t="s">
        <v>120</v>
      </c>
      <c r="F283" s="36">
        <v>3656.23</v>
      </c>
      <c r="G283" s="36">
        <v>3654.49</v>
      </c>
      <c r="H283" s="36">
        <v>3653.23</v>
      </c>
      <c r="I283" s="37" t="s">
        <v>303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8">
        <v>45918.320011574076</v>
      </c>
      <c r="B284" s="59">
        <v>443209179</v>
      </c>
      <c r="C284" s="38" t="s">
        <v>36</v>
      </c>
      <c r="D284" s="38" t="s">
        <v>38</v>
      </c>
      <c r="E284" s="38" t="s">
        <v>120</v>
      </c>
      <c r="F284" s="35">
        <v>3656.23</v>
      </c>
      <c r="G284" s="35">
        <v>3654.49</v>
      </c>
      <c r="H284" s="35">
        <v>3653.23</v>
      </c>
      <c r="I284" s="38" t="s">
        <v>303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60">
        <v>45918.320821759262</v>
      </c>
      <c r="B285" s="61">
        <v>443209388</v>
      </c>
      <c r="C285" s="37" t="s">
        <v>36</v>
      </c>
      <c r="D285" s="37" t="s">
        <v>38</v>
      </c>
      <c r="E285" s="37" t="s">
        <v>120</v>
      </c>
      <c r="F285" s="36">
        <v>3657.33</v>
      </c>
      <c r="G285" s="36">
        <v>3654.55</v>
      </c>
      <c r="H285" s="36">
        <v>3651.33</v>
      </c>
      <c r="I285" s="37" t="s">
        <v>304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8">
        <v>45918.320821759262</v>
      </c>
      <c r="B286" s="59">
        <v>443209390</v>
      </c>
      <c r="C286" s="38" t="s">
        <v>36</v>
      </c>
      <c r="D286" s="38" t="s">
        <v>38</v>
      </c>
      <c r="E286" s="38" t="s">
        <v>120</v>
      </c>
      <c r="F286" s="35">
        <v>3657.27</v>
      </c>
      <c r="G286" s="35">
        <v>3654.58</v>
      </c>
      <c r="H286" s="38"/>
      <c r="I286" s="38" t="s">
        <v>304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60">
        <v>45918.327060185184</v>
      </c>
      <c r="B287" s="61">
        <v>443210955</v>
      </c>
      <c r="C287" s="37" t="s">
        <v>36</v>
      </c>
      <c r="D287" s="37" t="s">
        <v>38</v>
      </c>
      <c r="E287" s="37" t="s">
        <v>120</v>
      </c>
      <c r="F287" s="36">
        <v>3656.79</v>
      </c>
      <c r="G287" s="36">
        <v>3654.7</v>
      </c>
      <c r="H287" s="36">
        <v>3652.28</v>
      </c>
      <c r="I287" s="37" t="s">
        <v>304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8">
        <v>45918.335509259261</v>
      </c>
      <c r="B288" s="59">
        <v>443213475</v>
      </c>
      <c r="C288" s="38" t="s">
        <v>36</v>
      </c>
      <c r="D288" s="38" t="s">
        <v>38</v>
      </c>
      <c r="E288" s="38" t="s">
        <v>120</v>
      </c>
      <c r="F288" s="35">
        <v>3653.88</v>
      </c>
      <c r="G288" s="35">
        <v>3653.07</v>
      </c>
      <c r="H288" s="35">
        <v>3652.23</v>
      </c>
      <c r="I288" s="38" t="s">
        <v>305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60">
        <v>45918.335509259261</v>
      </c>
      <c r="B289" s="61">
        <v>443213477</v>
      </c>
      <c r="C289" s="37" t="s">
        <v>36</v>
      </c>
      <c r="D289" s="37" t="s">
        <v>38</v>
      </c>
      <c r="E289" s="37" t="s">
        <v>120</v>
      </c>
      <c r="F289" s="36">
        <v>3653.88</v>
      </c>
      <c r="G289" s="36">
        <v>3652.83</v>
      </c>
      <c r="H289" s="36">
        <v>3650.88</v>
      </c>
      <c r="I289" s="37" t="s">
        <v>306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8">
        <v>45918.335509259261</v>
      </c>
      <c r="B290" s="59">
        <v>443213478</v>
      </c>
      <c r="C290" s="38" t="s">
        <v>36</v>
      </c>
      <c r="D290" s="38" t="s">
        <v>38</v>
      </c>
      <c r="E290" s="38" t="s">
        <v>120</v>
      </c>
      <c r="F290" s="35">
        <v>3653.88</v>
      </c>
      <c r="G290" s="35">
        <v>3652.84</v>
      </c>
      <c r="H290" s="35">
        <v>3650.88</v>
      </c>
      <c r="I290" s="38" t="s">
        <v>306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60">
        <v>45918.335625</v>
      </c>
      <c r="B291" s="61">
        <v>443213728</v>
      </c>
      <c r="C291" s="37" t="s">
        <v>36</v>
      </c>
      <c r="D291" s="37" t="s">
        <v>38</v>
      </c>
      <c r="E291" s="37" t="s">
        <v>120</v>
      </c>
      <c r="F291" s="36">
        <v>3653.88</v>
      </c>
      <c r="G291" s="36">
        <v>3652.83</v>
      </c>
      <c r="H291" s="36">
        <v>3650.38</v>
      </c>
      <c r="I291" s="37" t="s">
        <v>306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8">
        <v>45918.336782407408</v>
      </c>
      <c r="B292" s="59">
        <v>443213829</v>
      </c>
      <c r="C292" s="38" t="s">
        <v>36</v>
      </c>
      <c r="D292" s="38" t="s">
        <v>38</v>
      </c>
      <c r="E292" s="38" t="s">
        <v>120</v>
      </c>
      <c r="F292" s="35">
        <v>3653.99</v>
      </c>
      <c r="G292" s="35">
        <v>3656.99</v>
      </c>
      <c r="H292" s="35">
        <v>3650.49</v>
      </c>
      <c r="I292" s="38" t="s">
        <v>307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60">
        <v>45918.336782407408</v>
      </c>
      <c r="B293" s="61">
        <v>443213830</v>
      </c>
      <c r="C293" s="37" t="s">
        <v>36</v>
      </c>
      <c r="D293" s="37" t="s">
        <v>38</v>
      </c>
      <c r="E293" s="37" t="s">
        <v>120</v>
      </c>
      <c r="F293" s="36">
        <v>3654</v>
      </c>
      <c r="G293" s="36">
        <v>3656.99</v>
      </c>
      <c r="H293" s="36">
        <v>3650.49</v>
      </c>
      <c r="I293" s="37" t="s">
        <v>307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8">
        <v>45918.342685185184</v>
      </c>
      <c r="B294" s="59">
        <v>443215676</v>
      </c>
      <c r="C294" s="38" t="s">
        <v>36</v>
      </c>
      <c r="D294" s="38" t="s">
        <v>38</v>
      </c>
      <c r="E294" s="38" t="s">
        <v>120</v>
      </c>
      <c r="F294" s="35">
        <v>3652.63</v>
      </c>
      <c r="G294" s="35">
        <v>3655.13</v>
      </c>
      <c r="H294" s="35">
        <v>3649.63</v>
      </c>
      <c r="I294" s="38" t="s">
        <v>308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60">
        <v>45918.342685185184</v>
      </c>
      <c r="B295" s="61">
        <v>443215678</v>
      </c>
      <c r="C295" s="37" t="s">
        <v>36</v>
      </c>
      <c r="D295" s="37" t="s">
        <v>38</v>
      </c>
      <c r="E295" s="37" t="s">
        <v>120</v>
      </c>
      <c r="F295" s="36">
        <v>3652.6</v>
      </c>
      <c r="G295" s="36">
        <v>3655.63</v>
      </c>
      <c r="H295" s="36">
        <v>3649.13</v>
      </c>
      <c r="I295" s="37" t="s">
        <v>309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8">
        <v>45918.342685185184</v>
      </c>
      <c r="B296" s="59">
        <v>443215679</v>
      </c>
      <c r="C296" s="38" t="s">
        <v>36</v>
      </c>
      <c r="D296" s="38" t="s">
        <v>38</v>
      </c>
      <c r="E296" s="38" t="s">
        <v>120</v>
      </c>
      <c r="F296" s="35">
        <v>3652.6</v>
      </c>
      <c r="G296" s="35">
        <v>3655.63</v>
      </c>
      <c r="H296" s="35">
        <v>3651.13</v>
      </c>
      <c r="I296" s="38" t="s">
        <v>309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60">
        <v>45918.34269675926</v>
      </c>
      <c r="B297" s="61">
        <v>443215680</v>
      </c>
      <c r="C297" s="37" t="s">
        <v>36</v>
      </c>
      <c r="D297" s="37" t="s">
        <v>38</v>
      </c>
      <c r="E297" s="37" t="s">
        <v>120</v>
      </c>
      <c r="F297" s="36">
        <v>3652.56</v>
      </c>
      <c r="G297" s="36">
        <v>3655.6</v>
      </c>
      <c r="H297" s="36">
        <v>3649.6</v>
      </c>
      <c r="I297" s="37" t="s">
        <v>309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8">
        <v>45918.353564814817</v>
      </c>
      <c r="B298" s="59">
        <v>443219391</v>
      </c>
      <c r="C298" s="38" t="s">
        <v>36</v>
      </c>
      <c r="D298" s="38" t="s">
        <v>37</v>
      </c>
      <c r="E298" s="38" t="s">
        <v>120</v>
      </c>
      <c r="F298" s="35">
        <v>3657.87</v>
      </c>
      <c r="G298" s="35">
        <v>3654.9</v>
      </c>
      <c r="H298" s="35">
        <v>3659.4</v>
      </c>
      <c r="I298" s="38" t="s">
        <v>310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60">
        <v>45918.353564814817</v>
      </c>
      <c r="B299" s="61">
        <v>443219392</v>
      </c>
      <c r="C299" s="37" t="s">
        <v>36</v>
      </c>
      <c r="D299" s="37" t="s">
        <v>37</v>
      </c>
      <c r="E299" s="37" t="s">
        <v>120</v>
      </c>
      <c r="F299" s="36">
        <v>3657.84</v>
      </c>
      <c r="G299" s="36">
        <v>3655.37</v>
      </c>
      <c r="H299" s="36">
        <v>3660.87</v>
      </c>
      <c r="I299" s="37" t="s">
        <v>311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8">
        <v>45918.353564814817</v>
      </c>
      <c r="B300" s="59">
        <v>443219395</v>
      </c>
      <c r="C300" s="38" t="s">
        <v>36</v>
      </c>
      <c r="D300" s="38" t="s">
        <v>37</v>
      </c>
      <c r="E300" s="38" t="s">
        <v>120</v>
      </c>
      <c r="F300" s="35">
        <v>3657.84</v>
      </c>
      <c r="G300" s="35">
        <v>3654.87</v>
      </c>
      <c r="H300" s="35">
        <v>3661.37</v>
      </c>
      <c r="I300" s="38" t="s">
        <v>312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60">
        <v>45918.353576388887</v>
      </c>
      <c r="B301" s="61">
        <v>443219399</v>
      </c>
      <c r="C301" s="37" t="s">
        <v>36</v>
      </c>
      <c r="D301" s="37" t="s">
        <v>37</v>
      </c>
      <c r="E301" s="37" t="s">
        <v>120</v>
      </c>
      <c r="F301" s="36">
        <v>3657.87</v>
      </c>
      <c r="G301" s="36">
        <v>3654.87</v>
      </c>
      <c r="H301" s="36">
        <v>3660.87</v>
      </c>
      <c r="I301" s="37" t="s">
        <v>312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8">
        <v>45918.363981481481</v>
      </c>
      <c r="B302" s="59">
        <v>443224528</v>
      </c>
      <c r="C302" s="38" t="s">
        <v>36</v>
      </c>
      <c r="D302" s="38" t="s">
        <v>38</v>
      </c>
      <c r="E302" s="38" t="s">
        <v>120</v>
      </c>
      <c r="F302" s="35">
        <v>3653.51</v>
      </c>
      <c r="G302" s="35">
        <v>3653.19</v>
      </c>
      <c r="H302" s="35">
        <v>3650.51</v>
      </c>
      <c r="I302" s="38" t="s">
        <v>313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60">
        <v>45918.363981481481</v>
      </c>
      <c r="B303" s="61">
        <v>443224529</v>
      </c>
      <c r="C303" s="37" t="s">
        <v>36</v>
      </c>
      <c r="D303" s="37" t="s">
        <v>38</v>
      </c>
      <c r="E303" s="37" t="s">
        <v>120</v>
      </c>
      <c r="F303" s="36">
        <v>3653.51</v>
      </c>
      <c r="G303" s="36">
        <v>3653.19</v>
      </c>
      <c r="H303" s="36">
        <v>3650.01</v>
      </c>
      <c r="I303" s="37" t="s">
        <v>313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8">
        <v>45918.363981481481</v>
      </c>
      <c r="B304" s="59">
        <v>443224531</v>
      </c>
      <c r="C304" s="38" t="s">
        <v>36</v>
      </c>
      <c r="D304" s="38" t="s">
        <v>38</v>
      </c>
      <c r="E304" s="38" t="s">
        <v>120</v>
      </c>
      <c r="F304" s="35">
        <v>3653.51</v>
      </c>
      <c r="G304" s="35">
        <v>3653.19</v>
      </c>
      <c r="H304" s="35">
        <v>3652.01</v>
      </c>
      <c r="I304" s="38" t="s">
        <v>313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60">
        <v>45918.363993055558</v>
      </c>
      <c r="B305" s="61">
        <v>443224532</v>
      </c>
      <c r="C305" s="37" t="s">
        <v>36</v>
      </c>
      <c r="D305" s="37" t="s">
        <v>38</v>
      </c>
      <c r="E305" s="37" t="s">
        <v>120</v>
      </c>
      <c r="F305" s="36">
        <v>3653.5</v>
      </c>
      <c r="G305" s="36">
        <v>3653.19</v>
      </c>
      <c r="H305" s="36">
        <v>3650.51</v>
      </c>
      <c r="I305" s="37" t="s">
        <v>313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8">
        <v>45918.369305555556</v>
      </c>
      <c r="B306" s="59">
        <v>443226592</v>
      </c>
      <c r="C306" s="38" t="s">
        <v>36</v>
      </c>
      <c r="D306" s="38" t="s">
        <v>38</v>
      </c>
      <c r="E306" s="38" t="s">
        <v>120</v>
      </c>
      <c r="F306" s="35">
        <v>3653.2</v>
      </c>
      <c r="G306" s="35">
        <v>3656.2</v>
      </c>
      <c r="H306" s="35">
        <v>3651.7</v>
      </c>
      <c r="I306" s="38" t="s">
        <v>314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60">
        <v>45918.369305555556</v>
      </c>
      <c r="B307" s="61">
        <v>443226594</v>
      </c>
      <c r="C307" s="37" t="s">
        <v>36</v>
      </c>
      <c r="D307" s="37" t="s">
        <v>38</v>
      </c>
      <c r="E307" s="37" t="s">
        <v>120</v>
      </c>
      <c r="F307" s="36">
        <v>3652.86</v>
      </c>
      <c r="G307" s="36">
        <v>3655.57</v>
      </c>
      <c r="H307" s="36">
        <v>3650.07</v>
      </c>
      <c r="I307" s="37" t="s">
        <v>315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8">
        <v>45918.369305555556</v>
      </c>
      <c r="B308" s="59">
        <v>443226595</v>
      </c>
      <c r="C308" s="38" t="s">
        <v>36</v>
      </c>
      <c r="D308" s="38" t="s">
        <v>38</v>
      </c>
      <c r="E308" s="38" t="s">
        <v>120</v>
      </c>
      <c r="F308" s="35">
        <v>3652.96</v>
      </c>
      <c r="G308" s="35">
        <v>3652.04</v>
      </c>
      <c r="H308" s="35">
        <v>3649.57</v>
      </c>
      <c r="I308" s="38" t="s">
        <v>316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60">
        <v>45918.369317129633</v>
      </c>
      <c r="B309" s="61">
        <v>443226596</v>
      </c>
      <c r="C309" s="37" t="s">
        <v>36</v>
      </c>
      <c r="D309" s="37" t="s">
        <v>38</v>
      </c>
      <c r="E309" s="37" t="s">
        <v>120</v>
      </c>
      <c r="F309" s="36">
        <v>3652.95</v>
      </c>
      <c r="G309" s="36">
        <v>3656.07</v>
      </c>
      <c r="H309" s="36">
        <v>3650.07</v>
      </c>
      <c r="I309" s="37" t="s">
        <v>315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8">
        <v>45918.372314814813</v>
      </c>
      <c r="B310" s="59">
        <v>443229730</v>
      </c>
      <c r="C310" s="38" t="s">
        <v>36</v>
      </c>
      <c r="D310" s="38" t="s">
        <v>38</v>
      </c>
      <c r="E310" s="38" t="s">
        <v>120</v>
      </c>
      <c r="F310" s="35">
        <v>3651.79</v>
      </c>
      <c r="G310" s="35">
        <v>3654.84</v>
      </c>
      <c r="H310" s="35">
        <v>3650.34</v>
      </c>
      <c r="I310" s="38" t="s">
        <v>317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60">
        <v>45918.372314814813</v>
      </c>
      <c r="B311" s="61">
        <v>443229731</v>
      </c>
      <c r="C311" s="37" t="s">
        <v>36</v>
      </c>
      <c r="D311" s="37" t="s">
        <v>38</v>
      </c>
      <c r="E311" s="37" t="s">
        <v>120</v>
      </c>
      <c r="F311" s="36">
        <v>3651.79</v>
      </c>
      <c r="G311" s="36">
        <v>3650.54</v>
      </c>
      <c r="H311" s="36">
        <v>3648.79</v>
      </c>
      <c r="I311" s="37" t="s">
        <v>318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8">
        <v>45918.372314814813</v>
      </c>
      <c r="B312" s="59">
        <v>443229732</v>
      </c>
      <c r="C312" s="38" t="s">
        <v>36</v>
      </c>
      <c r="D312" s="38" t="s">
        <v>38</v>
      </c>
      <c r="E312" s="38" t="s">
        <v>120</v>
      </c>
      <c r="F312" s="35">
        <v>3651.79</v>
      </c>
      <c r="G312" s="35">
        <v>3650.44</v>
      </c>
      <c r="H312" s="35">
        <v>3648.79</v>
      </c>
      <c r="I312" s="38" t="s">
        <v>318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60">
        <v>45918.37232638889</v>
      </c>
      <c r="B313" s="61">
        <v>443229733</v>
      </c>
      <c r="C313" s="37" t="s">
        <v>36</v>
      </c>
      <c r="D313" s="37" t="s">
        <v>38</v>
      </c>
      <c r="E313" s="37" t="s">
        <v>120</v>
      </c>
      <c r="F313" s="36">
        <v>3651.71</v>
      </c>
      <c r="G313" s="36">
        <v>3650.43</v>
      </c>
      <c r="H313" s="36">
        <v>3648.29</v>
      </c>
      <c r="I313" s="37" t="s">
        <v>319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8">
        <v>45918.386203703703</v>
      </c>
      <c r="B314" s="59">
        <v>443246235</v>
      </c>
      <c r="C314" s="38" t="s">
        <v>36</v>
      </c>
      <c r="D314" s="38" t="s">
        <v>38</v>
      </c>
      <c r="E314" s="38" t="s">
        <v>120</v>
      </c>
      <c r="F314" s="35">
        <v>3637.97</v>
      </c>
      <c r="G314" s="35">
        <v>3637.39</v>
      </c>
      <c r="H314" s="35">
        <v>3634.46</v>
      </c>
      <c r="I314" s="38" t="s">
        <v>320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60">
        <v>45918.386203703703</v>
      </c>
      <c r="B315" s="61">
        <v>443246239</v>
      </c>
      <c r="C315" s="37" t="s">
        <v>36</v>
      </c>
      <c r="D315" s="37" t="s">
        <v>38</v>
      </c>
      <c r="E315" s="37" t="s">
        <v>120</v>
      </c>
      <c r="F315" s="36">
        <v>3638.03</v>
      </c>
      <c r="G315" s="36">
        <v>3637.33</v>
      </c>
      <c r="H315" s="36">
        <v>3634.97</v>
      </c>
      <c r="I315" s="37" t="s">
        <v>320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8">
        <v>45918.386203703703</v>
      </c>
      <c r="B316" s="59">
        <v>443246241</v>
      </c>
      <c r="C316" s="38" t="s">
        <v>36</v>
      </c>
      <c r="D316" s="38" t="s">
        <v>38</v>
      </c>
      <c r="E316" s="38" t="s">
        <v>120</v>
      </c>
      <c r="F316" s="35">
        <v>3638.01</v>
      </c>
      <c r="G316" s="35">
        <v>3637.34</v>
      </c>
      <c r="H316" s="35">
        <v>3634.97</v>
      </c>
      <c r="I316" s="38" t="s">
        <v>320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60">
        <v>45918.38621527778</v>
      </c>
      <c r="B317" s="61">
        <v>443246243</v>
      </c>
      <c r="C317" s="37" t="s">
        <v>36</v>
      </c>
      <c r="D317" s="37" t="s">
        <v>38</v>
      </c>
      <c r="E317" s="37" t="s">
        <v>120</v>
      </c>
      <c r="F317" s="36">
        <v>3638.03</v>
      </c>
      <c r="G317" s="36">
        <v>3640.97</v>
      </c>
      <c r="H317" s="36">
        <v>3636.47</v>
      </c>
      <c r="I317" s="37" t="s">
        <v>321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8">
        <v>45918.387939814813</v>
      </c>
      <c r="B318" s="59">
        <v>443247469</v>
      </c>
      <c r="C318" s="38" t="s">
        <v>36</v>
      </c>
      <c r="D318" s="38" t="s">
        <v>38</v>
      </c>
      <c r="E318" s="38" t="s">
        <v>120</v>
      </c>
      <c r="F318" s="35">
        <v>3637.71</v>
      </c>
      <c r="G318" s="35">
        <v>3636.65</v>
      </c>
      <c r="H318" s="35">
        <v>3634.71</v>
      </c>
      <c r="I318" s="38" t="s">
        <v>322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60">
        <v>45918.387939814813</v>
      </c>
      <c r="B319" s="61">
        <v>443247470</v>
      </c>
      <c r="C319" s="37" t="s">
        <v>36</v>
      </c>
      <c r="D319" s="37" t="s">
        <v>38</v>
      </c>
      <c r="E319" s="37" t="s">
        <v>120</v>
      </c>
      <c r="F319" s="36">
        <v>3637.72</v>
      </c>
      <c r="G319" s="36">
        <v>3636.6</v>
      </c>
      <c r="H319" s="36">
        <v>3634.21</v>
      </c>
      <c r="I319" s="37" t="s">
        <v>323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8">
        <v>45918.387939814813</v>
      </c>
      <c r="B320" s="59">
        <v>443247471</v>
      </c>
      <c r="C320" s="38" t="s">
        <v>36</v>
      </c>
      <c r="D320" s="38" t="s">
        <v>38</v>
      </c>
      <c r="E320" s="38" t="s">
        <v>120</v>
      </c>
      <c r="F320" s="35">
        <v>3637.73</v>
      </c>
      <c r="G320" s="35">
        <v>3640.71</v>
      </c>
      <c r="H320" s="35">
        <v>3636.21</v>
      </c>
      <c r="I320" s="38" t="s">
        <v>324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60">
        <v>45918.38795138889</v>
      </c>
      <c r="B321" s="61">
        <v>443247472</v>
      </c>
      <c r="C321" s="37" t="s">
        <v>36</v>
      </c>
      <c r="D321" s="37" t="s">
        <v>38</v>
      </c>
      <c r="E321" s="37" t="s">
        <v>120</v>
      </c>
      <c r="F321" s="36">
        <v>3637.67</v>
      </c>
      <c r="G321" s="36">
        <v>3636.68</v>
      </c>
      <c r="H321" s="36">
        <v>3634.71</v>
      </c>
      <c r="I321" s="37" t="s">
        <v>322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8">
        <v>45918.388749999998</v>
      </c>
      <c r="B322" s="59">
        <v>443247692</v>
      </c>
      <c r="C322" s="38" t="s">
        <v>36</v>
      </c>
      <c r="D322" s="38" t="s">
        <v>38</v>
      </c>
      <c r="E322" s="38" t="s">
        <v>120</v>
      </c>
      <c r="F322" s="35">
        <v>3637.52</v>
      </c>
      <c r="G322" s="35">
        <v>3637.24</v>
      </c>
      <c r="H322" s="35">
        <v>3636.03</v>
      </c>
      <c r="I322" s="38" t="s">
        <v>325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60">
        <v>45918.389097222222</v>
      </c>
      <c r="B323" s="61">
        <v>443247808</v>
      </c>
      <c r="C323" s="37" t="s">
        <v>36</v>
      </c>
      <c r="D323" s="37" t="s">
        <v>38</v>
      </c>
      <c r="E323" s="37" t="s">
        <v>120</v>
      </c>
      <c r="F323" s="36">
        <v>3638.61</v>
      </c>
      <c r="G323" s="36">
        <v>3641.66</v>
      </c>
      <c r="H323" s="36">
        <v>3635.16</v>
      </c>
      <c r="I323" s="37" t="s">
        <v>326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8">
        <v>45918.389097222222</v>
      </c>
      <c r="B324" s="59">
        <v>443247810</v>
      </c>
      <c r="C324" s="38" t="s">
        <v>36</v>
      </c>
      <c r="D324" s="38" t="s">
        <v>38</v>
      </c>
      <c r="E324" s="38" t="s">
        <v>120</v>
      </c>
      <c r="F324" s="35">
        <v>3638.54</v>
      </c>
      <c r="G324" s="35">
        <v>3637.32</v>
      </c>
      <c r="H324" s="35">
        <v>3635.11</v>
      </c>
      <c r="I324" s="38" t="s">
        <v>327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60">
        <v>45918.391412037039</v>
      </c>
      <c r="B325" s="61">
        <v>443249321</v>
      </c>
      <c r="C325" s="37" t="s">
        <v>36</v>
      </c>
      <c r="D325" s="37" t="s">
        <v>38</v>
      </c>
      <c r="E325" s="37" t="s">
        <v>120</v>
      </c>
      <c r="F325" s="36">
        <v>3636.49</v>
      </c>
      <c r="G325" s="36">
        <v>3636.26</v>
      </c>
      <c r="H325" s="36">
        <v>3633.51</v>
      </c>
      <c r="I325" s="37" t="s">
        <v>328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8">
        <v>45918.391412037039</v>
      </c>
      <c r="B326" s="59">
        <v>443249340</v>
      </c>
      <c r="C326" s="38" t="s">
        <v>36</v>
      </c>
      <c r="D326" s="38" t="s">
        <v>38</v>
      </c>
      <c r="E326" s="38" t="s">
        <v>120</v>
      </c>
      <c r="F326" s="35">
        <v>3636.27</v>
      </c>
      <c r="G326" s="35">
        <v>3636.25</v>
      </c>
      <c r="H326" s="35">
        <v>3632.99</v>
      </c>
      <c r="I326" s="38" t="s">
        <v>328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60">
        <v>45918.391412037039</v>
      </c>
      <c r="B327" s="61">
        <v>443249347</v>
      </c>
      <c r="C327" s="37" t="s">
        <v>36</v>
      </c>
      <c r="D327" s="37" t="s">
        <v>38</v>
      </c>
      <c r="E327" s="37" t="s">
        <v>120</v>
      </c>
      <c r="F327" s="36">
        <v>3636.26</v>
      </c>
      <c r="G327" s="36">
        <v>3636.26</v>
      </c>
      <c r="H327" s="36">
        <v>3633.49</v>
      </c>
      <c r="I327" s="37" t="s">
        <v>328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8">
        <v>45918.391423611109</v>
      </c>
      <c r="B328" s="59">
        <v>443249350</v>
      </c>
      <c r="C328" s="38" t="s">
        <v>36</v>
      </c>
      <c r="D328" s="38" t="s">
        <v>38</v>
      </c>
      <c r="E328" s="38" t="s">
        <v>120</v>
      </c>
      <c r="F328" s="35">
        <v>3636.18</v>
      </c>
      <c r="G328" s="35">
        <v>3639.49</v>
      </c>
      <c r="H328" s="35">
        <v>3634.99</v>
      </c>
      <c r="I328" s="38" t="s">
        <v>329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60">
        <v>45918.392685185187</v>
      </c>
      <c r="B329" s="61">
        <v>443249904</v>
      </c>
      <c r="C329" s="37" t="s">
        <v>36</v>
      </c>
      <c r="D329" s="37" t="s">
        <v>38</v>
      </c>
      <c r="E329" s="37" t="s">
        <v>120</v>
      </c>
      <c r="F329" s="36">
        <v>3636.78</v>
      </c>
      <c r="G329" s="36">
        <v>3639.78</v>
      </c>
      <c r="H329" s="36">
        <v>3635.28</v>
      </c>
      <c r="I329" s="37" t="s">
        <v>330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8">
        <v>45918.392685185187</v>
      </c>
      <c r="B330" s="59">
        <v>443249906</v>
      </c>
      <c r="C330" s="38" t="s">
        <v>36</v>
      </c>
      <c r="D330" s="38" t="s">
        <v>38</v>
      </c>
      <c r="E330" s="38" t="s">
        <v>120</v>
      </c>
      <c r="F330" s="35">
        <v>3636.78</v>
      </c>
      <c r="G330" s="35">
        <v>3639.78</v>
      </c>
      <c r="H330" s="35">
        <v>3633.78</v>
      </c>
      <c r="I330" s="38" t="s">
        <v>330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60">
        <v>45918.392685185187</v>
      </c>
      <c r="B331" s="61">
        <v>443249908</v>
      </c>
      <c r="C331" s="37" t="s">
        <v>36</v>
      </c>
      <c r="D331" s="37" t="s">
        <v>38</v>
      </c>
      <c r="E331" s="37" t="s">
        <v>120</v>
      </c>
      <c r="F331" s="36">
        <v>3636.78</v>
      </c>
      <c r="G331" s="36">
        <v>3639.78</v>
      </c>
      <c r="H331" s="36">
        <v>3633.28</v>
      </c>
      <c r="I331" s="37" t="s">
        <v>330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8">
        <v>45918.392696759256</v>
      </c>
      <c r="B332" s="59">
        <v>443249909</v>
      </c>
      <c r="C332" s="38" t="s">
        <v>36</v>
      </c>
      <c r="D332" s="38" t="s">
        <v>38</v>
      </c>
      <c r="E332" s="38" t="s">
        <v>120</v>
      </c>
      <c r="F332" s="35">
        <v>3636.77</v>
      </c>
      <c r="G332" s="35">
        <v>3639.28</v>
      </c>
      <c r="H332" s="35">
        <v>3633.78</v>
      </c>
      <c r="I332" s="38" t="s">
        <v>331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60">
        <v>45918.394305555557</v>
      </c>
      <c r="B333" s="61">
        <v>443250898</v>
      </c>
      <c r="C333" s="37" t="s">
        <v>36</v>
      </c>
      <c r="D333" s="37" t="s">
        <v>38</v>
      </c>
      <c r="E333" s="37" t="s">
        <v>120</v>
      </c>
      <c r="F333" s="36">
        <v>3636.91</v>
      </c>
      <c r="G333" s="36">
        <v>3639.93</v>
      </c>
      <c r="H333" s="36">
        <v>3633.43</v>
      </c>
      <c r="I333" s="37" t="s">
        <v>332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8">
        <v>45918.394305555557</v>
      </c>
      <c r="B334" s="59">
        <v>443250902</v>
      </c>
      <c r="C334" s="38" t="s">
        <v>36</v>
      </c>
      <c r="D334" s="38" t="s">
        <v>38</v>
      </c>
      <c r="E334" s="38" t="s">
        <v>120</v>
      </c>
      <c r="F334" s="35">
        <v>3636.87</v>
      </c>
      <c r="G334" s="35">
        <v>3639.91</v>
      </c>
      <c r="H334" s="35">
        <v>3633.41</v>
      </c>
      <c r="I334" s="38" t="s">
        <v>332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60">
        <v>45918.400092592594</v>
      </c>
      <c r="B335" s="61">
        <v>443253656</v>
      </c>
      <c r="C335" s="37" t="s">
        <v>36</v>
      </c>
      <c r="D335" s="37" t="s">
        <v>38</v>
      </c>
      <c r="E335" s="37" t="s">
        <v>120</v>
      </c>
      <c r="F335" s="36">
        <v>3637.76</v>
      </c>
      <c r="G335" s="36">
        <v>3640.76</v>
      </c>
      <c r="H335" s="36">
        <v>3634.26</v>
      </c>
      <c r="I335" s="37" t="s">
        <v>333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8">
        <v>45918.400092592594</v>
      </c>
      <c r="B336" s="59">
        <v>443253657</v>
      </c>
      <c r="C336" s="38" t="s">
        <v>36</v>
      </c>
      <c r="D336" s="38" t="s">
        <v>38</v>
      </c>
      <c r="E336" s="38" t="s">
        <v>120</v>
      </c>
      <c r="F336" s="35">
        <v>3637.81</v>
      </c>
      <c r="G336" s="35">
        <v>3640.76</v>
      </c>
      <c r="H336" s="35">
        <v>3634.26</v>
      </c>
      <c r="I336" s="38" t="s">
        <v>333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60">
        <v>45918.404953703706</v>
      </c>
      <c r="B337" s="61">
        <v>443256031</v>
      </c>
      <c r="C337" s="37" t="s">
        <v>36</v>
      </c>
      <c r="D337" s="37" t="s">
        <v>38</v>
      </c>
      <c r="E337" s="37" t="s">
        <v>120</v>
      </c>
      <c r="F337" s="36">
        <v>3636.65</v>
      </c>
      <c r="G337" s="36">
        <v>3639.64</v>
      </c>
      <c r="H337" s="36">
        <v>3635.14</v>
      </c>
      <c r="I337" s="37" t="s">
        <v>334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8">
        <v>45918.404953703706</v>
      </c>
      <c r="B338" s="59">
        <v>443256033</v>
      </c>
      <c r="C338" s="38" t="s">
        <v>36</v>
      </c>
      <c r="D338" s="38" t="s">
        <v>38</v>
      </c>
      <c r="E338" s="38" t="s">
        <v>120</v>
      </c>
      <c r="F338" s="35">
        <v>3636.65</v>
      </c>
      <c r="G338" s="35">
        <v>3639.65</v>
      </c>
      <c r="H338" s="35">
        <v>3633.15</v>
      </c>
      <c r="I338" s="38" t="s">
        <v>334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60">
        <v>45918.404953703706</v>
      </c>
      <c r="B339" s="61">
        <v>443256034</v>
      </c>
      <c r="C339" s="37" t="s">
        <v>36</v>
      </c>
      <c r="D339" s="37" t="s">
        <v>38</v>
      </c>
      <c r="E339" s="37" t="s">
        <v>120</v>
      </c>
      <c r="F339" s="36">
        <v>3636.65</v>
      </c>
      <c r="G339" s="36">
        <v>3639.65</v>
      </c>
      <c r="H339" s="36">
        <v>3633.65</v>
      </c>
      <c r="I339" s="37" t="s">
        <v>334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8">
        <v>45918.404953703706</v>
      </c>
      <c r="B340" s="59">
        <v>443256035</v>
      </c>
      <c r="C340" s="38" t="s">
        <v>36</v>
      </c>
      <c r="D340" s="38" t="s">
        <v>38</v>
      </c>
      <c r="E340" s="38" t="s">
        <v>120</v>
      </c>
      <c r="F340" s="35">
        <v>3636.65</v>
      </c>
      <c r="G340" s="35">
        <v>3639.15</v>
      </c>
      <c r="H340" s="35">
        <v>3633.65</v>
      </c>
      <c r="I340" s="38" t="s">
        <v>335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60">
        <v>45918.43273148148</v>
      </c>
      <c r="B341" s="61">
        <v>443276227</v>
      </c>
      <c r="C341" s="37" t="s">
        <v>36</v>
      </c>
      <c r="D341" s="37" t="s">
        <v>37</v>
      </c>
      <c r="E341" s="37" t="s">
        <v>120</v>
      </c>
      <c r="F341" s="36">
        <v>3647.42</v>
      </c>
      <c r="G341" s="36">
        <v>3644.93</v>
      </c>
      <c r="H341" s="36">
        <v>3650.43</v>
      </c>
      <c r="I341" s="37" t="s">
        <v>336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8">
        <v>45918.43273148148</v>
      </c>
      <c r="B342" s="59">
        <v>443276228</v>
      </c>
      <c r="C342" s="38" t="s">
        <v>36</v>
      </c>
      <c r="D342" s="38" t="s">
        <v>37</v>
      </c>
      <c r="E342" s="38" t="s">
        <v>120</v>
      </c>
      <c r="F342" s="35">
        <v>3647.45</v>
      </c>
      <c r="G342" s="35">
        <v>3644.42</v>
      </c>
      <c r="H342" s="35">
        <v>3650.92</v>
      </c>
      <c r="I342" s="38" t="s">
        <v>337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60">
        <v>45918.43273148148</v>
      </c>
      <c r="B343" s="61">
        <v>443276231</v>
      </c>
      <c r="C343" s="37" t="s">
        <v>36</v>
      </c>
      <c r="D343" s="37" t="s">
        <v>37</v>
      </c>
      <c r="E343" s="37" t="s">
        <v>120</v>
      </c>
      <c r="F343" s="36">
        <v>3647.53</v>
      </c>
      <c r="G343" s="36">
        <v>3644.42</v>
      </c>
      <c r="H343" s="36">
        <v>3650.42</v>
      </c>
      <c r="I343" s="37" t="s">
        <v>336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8">
        <v>45918.43273148148</v>
      </c>
      <c r="B344" s="59">
        <v>443276233</v>
      </c>
      <c r="C344" s="38" t="s">
        <v>36</v>
      </c>
      <c r="D344" s="38" t="s">
        <v>37</v>
      </c>
      <c r="E344" s="38" t="s">
        <v>120</v>
      </c>
      <c r="F344" s="35">
        <v>3647.76</v>
      </c>
      <c r="G344" s="35">
        <v>3644.42</v>
      </c>
      <c r="H344" s="35">
        <v>3648.92</v>
      </c>
      <c r="I344" s="38" t="s">
        <v>338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60">
        <v>45918.441296296296</v>
      </c>
      <c r="B345" s="61">
        <v>443282831</v>
      </c>
      <c r="C345" s="37" t="s">
        <v>36</v>
      </c>
      <c r="D345" s="37" t="s">
        <v>37</v>
      </c>
      <c r="E345" s="37" t="s">
        <v>120</v>
      </c>
      <c r="F345" s="36">
        <v>3650.68</v>
      </c>
      <c r="G345" s="36">
        <v>3647.68</v>
      </c>
      <c r="H345" s="36">
        <v>3652.18</v>
      </c>
      <c r="I345" s="37" t="s">
        <v>339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8">
        <v>45918.441296296296</v>
      </c>
      <c r="B346" s="59">
        <v>443282833</v>
      </c>
      <c r="C346" s="38" t="s">
        <v>36</v>
      </c>
      <c r="D346" s="38" t="s">
        <v>37</v>
      </c>
      <c r="E346" s="38" t="s">
        <v>120</v>
      </c>
      <c r="F346" s="35">
        <v>3650.68</v>
      </c>
      <c r="G346" s="35">
        <v>3651.5</v>
      </c>
      <c r="H346" s="35">
        <v>3653.68</v>
      </c>
      <c r="I346" s="38" t="s">
        <v>340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60">
        <v>45918.441296296296</v>
      </c>
      <c r="B347" s="61">
        <v>443282835</v>
      </c>
      <c r="C347" s="37" t="s">
        <v>36</v>
      </c>
      <c r="D347" s="37" t="s">
        <v>37</v>
      </c>
      <c r="E347" s="37" t="s">
        <v>120</v>
      </c>
      <c r="F347" s="36">
        <v>3650.68</v>
      </c>
      <c r="G347" s="36">
        <v>3651.5</v>
      </c>
      <c r="H347" s="36">
        <v>3653.68</v>
      </c>
      <c r="I347" s="37" t="s">
        <v>340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8">
        <v>45918.441296296296</v>
      </c>
      <c r="B348" s="59">
        <v>443282844</v>
      </c>
      <c r="C348" s="38" t="s">
        <v>36</v>
      </c>
      <c r="D348" s="38" t="s">
        <v>37</v>
      </c>
      <c r="E348" s="38" t="s">
        <v>120</v>
      </c>
      <c r="F348" s="35">
        <v>3650.68</v>
      </c>
      <c r="G348" s="35">
        <v>3651.5</v>
      </c>
      <c r="H348" s="35">
        <v>3654.18</v>
      </c>
      <c r="I348" s="38" t="s">
        <v>341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60">
        <v>45918.450208333335</v>
      </c>
      <c r="B349" s="61">
        <v>443289887</v>
      </c>
      <c r="C349" s="37" t="s">
        <v>36</v>
      </c>
      <c r="D349" s="37" t="s">
        <v>37</v>
      </c>
      <c r="E349" s="37" t="s">
        <v>120</v>
      </c>
      <c r="F349" s="36">
        <v>3657.89</v>
      </c>
      <c r="G349" s="36">
        <v>3654.89</v>
      </c>
      <c r="H349" s="36">
        <v>3659.39</v>
      </c>
      <c r="I349" s="37" t="s">
        <v>342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8">
        <v>45918.450208333335</v>
      </c>
      <c r="B350" s="59">
        <v>443289890</v>
      </c>
      <c r="C350" s="38" t="s">
        <v>36</v>
      </c>
      <c r="D350" s="38" t="s">
        <v>37</v>
      </c>
      <c r="E350" s="38" t="s">
        <v>120</v>
      </c>
      <c r="F350" s="35">
        <v>3657.81</v>
      </c>
      <c r="G350" s="35">
        <v>3658.03</v>
      </c>
      <c r="H350" s="35">
        <v>3661.39</v>
      </c>
      <c r="I350" s="38" t="s">
        <v>343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60">
        <v>45918.450208333335</v>
      </c>
      <c r="B351" s="61">
        <v>443289894</v>
      </c>
      <c r="C351" s="37" t="s">
        <v>36</v>
      </c>
      <c r="D351" s="37" t="s">
        <v>37</v>
      </c>
      <c r="E351" s="37" t="s">
        <v>120</v>
      </c>
      <c r="F351" s="36">
        <v>3657.86</v>
      </c>
      <c r="G351" s="36">
        <v>3658.03</v>
      </c>
      <c r="H351" s="36">
        <v>3660.89</v>
      </c>
      <c r="I351" s="37" t="s">
        <v>343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8">
        <v>45918.450208333335</v>
      </c>
      <c r="B352" s="59">
        <v>443289896</v>
      </c>
      <c r="C352" s="38" t="s">
        <v>36</v>
      </c>
      <c r="D352" s="38" t="s">
        <v>37</v>
      </c>
      <c r="E352" s="38" t="s">
        <v>120</v>
      </c>
      <c r="F352" s="35">
        <v>3657.84</v>
      </c>
      <c r="G352" s="35">
        <v>3658.03</v>
      </c>
      <c r="H352" s="35">
        <v>3660.89</v>
      </c>
      <c r="I352" s="38" t="s">
        <v>343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60">
        <v>45918.451828703706</v>
      </c>
      <c r="B353" s="61">
        <v>443290682</v>
      </c>
      <c r="C353" s="37" t="s">
        <v>36</v>
      </c>
      <c r="D353" s="37" t="s">
        <v>37</v>
      </c>
      <c r="E353" s="37" t="s">
        <v>120</v>
      </c>
      <c r="F353" s="36">
        <v>3658.58</v>
      </c>
      <c r="G353" s="36">
        <v>3655.58</v>
      </c>
      <c r="H353" s="36">
        <v>3660.08</v>
      </c>
      <c r="I353" s="37" t="s">
        <v>344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8">
        <v>45918.452523148146</v>
      </c>
      <c r="B354" s="59">
        <v>443290925</v>
      </c>
      <c r="C354" s="38" t="s">
        <v>36</v>
      </c>
      <c r="D354" s="38" t="s">
        <v>37</v>
      </c>
      <c r="E354" s="38" t="s">
        <v>120</v>
      </c>
      <c r="F354" s="35">
        <v>3658.41</v>
      </c>
      <c r="G354" s="35">
        <v>3655.36</v>
      </c>
      <c r="H354" s="35">
        <v>3661.86</v>
      </c>
      <c r="I354" s="38" t="s">
        <v>345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60">
        <v>45918.452523148146</v>
      </c>
      <c r="B355" s="61">
        <v>443290928</v>
      </c>
      <c r="C355" s="37" t="s">
        <v>36</v>
      </c>
      <c r="D355" s="37" t="s">
        <v>37</v>
      </c>
      <c r="E355" s="37" t="s">
        <v>120</v>
      </c>
      <c r="F355" s="36">
        <v>3658.41</v>
      </c>
      <c r="G355" s="36">
        <v>3655.41</v>
      </c>
      <c r="H355" s="36">
        <v>3661.41</v>
      </c>
      <c r="I355" s="37" t="s">
        <v>346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8">
        <v>45918.452523148146</v>
      </c>
      <c r="B356" s="59">
        <v>443290929</v>
      </c>
      <c r="C356" s="38" t="s">
        <v>36</v>
      </c>
      <c r="D356" s="38" t="s">
        <v>37</v>
      </c>
      <c r="E356" s="38" t="s">
        <v>120</v>
      </c>
      <c r="F356" s="35">
        <v>3658.15</v>
      </c>
      <c r="G356" s="35">
        <v>3658.29</v>
      </c>
      <c r="H356" s="35">
        <v>3661.41</v>
      </c>
      <c r="I356" s="38" t="s">
        <v>347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60">
        <v>45918.455416666664</v>
      </c>
      <c r="B357" s="61">
        <v>443291971</v>
      </c>
      <c r="C357" s="37" t="s">
        <v>36</v>
      </c>
      <c r="D357" s="37" t="s">
        <v>37</v>
      </c>
      <c r="E357" s="37" t="s">
        <v>120</v>
      </c>
      <c r="F357" s="36">
        <v>3658.5</v>
      </c>
      <c r="G357" s="36">
        <v>3656</v>
      </c>
      <c r="H357" s="36">
        <v>3661.5</v>
      </c>
      <c r="I357" s="37" t="s">
        <v>348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8">
        <v>45918.456689814811</v>
      </c>
      <c r="B358" s="59">
        <v>443292671</v>
      </c>
      <c r="C358" s="38" t="s">
        <v>36</v>
      </c>
      <c r="D358" s="38" t="s">
        <v>37</v>
      </c>
      <c r="E358" s="38" t="s">
        <v>120</v>
      </c>
      <c r="F358" s="35">
        <v>3658.04</v>
      </c>
      <c r="G358" s="35">
        <v>3655.04</v>
      </c>
      <c r="H358" s="35">
        <v>3661.54</v>
      </c>
      <c r="I358" s="38" t="s">
        <v>349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60">
        <v>45918.467453703706</v>
      </c>
      <c r="B359" s="61">
        <v>443298547</v>
      </c>
      <c r="C359" s="37" t="s">
        <v>36</v>
      </c>
      <c r="D359" s="37" t="s">
        <v>38</v>
      </c>
      <c r="E359" s="37" t="s">
        <v>120</v>
      </c>
      <c r="F359" s="36">
        <v>3655.01</v>
      </c>
      <c r="G359" s="36">
        <v>3658.08</v>
      </c>
      <c r="H359" s="36">
        <v>3652.08</v>
      </c>
      <c r="I359" s="37" t="s">
        <v>350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8">
        <v>45918.467453703706</v>
      </c>
      <c r="B360" s="59">
        <v>443298548</v>
      </c>
      <c r="C360" s="38" t="s">
        <v>36</v>
      </c>
      <c r="D360" s="38" t="s">
        <v>38</v>
      </c>
      <c r="E360" s="38" t="s">
        <v>120</v>
      </c>
      <c r="F360" s="35">
        <v>3655.01</v>
      </c>
      <c r="G360" s="35">
        <v>3658.01</v>
      </c>
      <c r="H360" s="35">
        <v>3653.51</v>
      </c>
      <c r="I360" s="38" t="s">
        <v>351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60">
        <v>45918.467453703706</v>
      </c>
      <c r="B361" s="61">
        <v>443298549</v>
      </c>
      <c r="C361" s="37" t="s">
        <v>36</v>
      </c>
      <c r="D361" s="37" t="s">
        <v>38</v>
      </c>
      <c r="E361" s="37" t="s">
        <v>120</v>
      </c>
      <c r="F361" s="36">
        <v>3655.01</v>
      </c>
      <c r="G361" s="36">
        <v>3658.01</v>
      </c>
      <c r="H361" s="36">
        <v>3653.51</v>
      </c>
      <c r="I361" s="37" t="s">
        <v>351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8">
        <v>45918.467453703706</v>
      </c>
      <c r="B362" s="59">
        <v>443298551</v>
      </c>
      <c r="C362" s="38" t="s">
        <v>36</v>
      </c>
      <c r="D362" s="38" t="s">
        <v>38</v>
      </c>
      <c r="E362" s="38" t="s">
        <v>120</v>
      </c>
      <c r="F362" s="35">
        <v>3655.01</v>
      </c>
      <c r="G362" s="35">
        <v>3658.01</v>
      </c>
      <c r="H362" s="35">
        <v>3651.51</v>
      </c>
      <c r="I362" s="38" t="s">
        <v>351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60">
        <v>45918.467465277776</v>
      </c>
      <c r="B363" s="61">
        <v>443298553</v>
      </c>
      <c r="C363" s="37" t="s">
        <v>36</v>
      </c>
      <c r="D363" s="37" t="s">
        <v>38</v>
      </c>
      <c r="E363" s="37" t="s">
        <v>120</v>
      </c>
      <c r="F363" s="36">
        <v>3655</v>
      </c>
      <c r="G363" s="36">
        <v>3657.51</v>
      </c>
      <c r="H363" s="36">
        <v>3652.01</v>
      </c>
      <c r="I363" s="37" t="s">
        <v>352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8">
        <v>45918.468831018516</v>
      </c>
      <c r="B364" s="59">
        <v>443299057</v>
      </c>
      <c r="C364" s="38" t="s">
        <v>36</v>
      </c>
      <c r="D364" s="38" t="s">
        <v>37</v>
      </c>
      <c r="E364" s="38" t="s">
        <v>120</v>
      </c>
      <c r="F364" s="35">
        <v>3655.99</v>
      </c>
      <c r="G364" s="35">
        <v>3657.03</v>
      </c>
      <c r="H364" s="35">
        <v>3659.62</v>
      </c>
      <c r="I364" s="38" t="s">
        <v>353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60">
        <v>45918.479247685187</v>
      </c>
      <c r="B365" s="61">
        <v>443303443</v>
      </c>
      <c r="C365" s="37" t="s">
        <v>36</v>
      </c>
      <c r="D365" s="37" t="s">
        <v>37</v>
      </c>
      <c r="E365" s="37" t="s">
        <v>120</v>
      </c>
      <c r="F365" s="36">
        <v>3655.99</v>
      </c>
      <c r="G365" s="36">
        <v>3657.03</v>
      </c>
      <c r="H365" s="36">
        <v>3659.55</v>
      </c>
      <c r="I365" s="37" t="s">
        <v>354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8">
        <v>45918.491168981483</v>
      </c>
      <c r="B366" s="59">
        <v>443309947</v>
      </c>
      <c r="C366" s="38" t="s">
        <v>36</v>
      </c>
      <c r="D366" s="38" t="s">
        <v>37</v>
      </c>
      <c r="E366" s="38" t="s">
        <v>120</v>
      </c>
      <c r="F366" s="35">
        <v>3661.71</v>
      </c>
      <c r="G366" s="35">
        <v>3660.21</v>
      </c>
      <c r="H366" s="35">
        <v>3663.21</v>
      </c>
      <c r="I366" s="38" t="s">
        <v>355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60">
        <v>45918.491180555553</v>
      </c>
      <c r="B367" s="61">
        <v>443309948</v>
      </c>
      <c r="C367" s="37" t="s">
        <v>36</v>
      </c>
      <c r="D367" s="37" t="s">
        <v>37</v>
      </c>
      <c r="E367" s="37" t="s">
        <v>120</v>
      </c>
      <c r="F367" s="36">
        <v>3661.67</v>
      </c>
      <c r="G367" s="36">
        <v>3658.71</v>
      </c>
      <c r="H367" s="36">
        <v>3663.21</v>
      </c>
      <c r="I367" s="37" t="s">
        <v>355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8">
        <v>45918.491180555553</v>
      </c>
      <c r="B368" s="59">
        <v>443309950</v>
      </c>
      <c r="C368" s="38" t="s">
        <v>36</v>
      </c>
      <c r="D368" s="38" t="s">
        <v>37</v>
      </c>
      <c r="E368" s="38" t="s">
        <v>120</v>
      </c>
      <c r="F368" s="35">
        <v>3661.67</v>
      </c>
      <c r="G368" s="35">
        <v>3658.71</v>
      </c>
      <c r="H368" s="35">
        <v>3663.21</v>
      </c>
      <c r="I368" s="38" t="s">
        <v>355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60">
        <v>45918.491180555553</v>
      </c>
      <c r="B369" s="61">
        <v>443309951</v>
      </c>
      <c r="C369" s="37" t="s">
        <v>36</v>
      </c>
      <c r="D369" s="37" t="s">
        <v>37</v>
      </c>
      <c r="E369" s="37" t="s">
        <v>120</v>
      </c>
      <c r="F369" s="36">
        <v>3661.67</v>
      </c>
      <c r="G369" s="36">
        <v>3662.7</v>
      </c>
      <c r="H369" s="36">
        <v>3664.71</v>
      </c>
      <c r="I369" s="37" t="s">
        <v>356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8">
        <v>45918.491180555553</v>
      </c>
      <c r="B370" s="59">
        <v>443309952</v>
      </c>
      <c r="C370" s="38" t="s">
        <v>36</v>
      </c>
      <c r="D370" s="38" t="s">
        <v>37</v>
      </c>
      <c r="E370" s="38" t="s">
        <v>120</v>
      </c>
      <c r="F370" s="35">
        <v>3661.67</v>
      </c>
      <c r="G370" s="35">
        <v>3662.67</v>
      </c>
      <c r="H370" s="35">
        <v>3664.71</v>
      </c>
      <c r="I370" s="38" t="s">
        <v>356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60">
        <v>45918.49119212963</v>
      </c>
      <c r="B371" s="61">
        <v>443309953</v>
      </c>
      <c r="C371" s="37" t="s">
        <v>36</v>
      </c>
      <c r="D371" s="37" t="s">
        <v>37</v>
      </c>
      <c r="E371" s="37" t="s">
        <v>120</v>
      </c>
      <c r="F371" s="36">
        <v>3661.82</v>
      </c>
      <c r="G371" s="36">
        <v>3662.66</v>
      </c>
      <c r="H371" s="36">
        <v>3665.21</v>
      </c>
      <c r="I371" s="37" t="s">
        <v>357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8">
        <v>45918.496493055558</v>
      </c>
      <c r="B372" s="59">
        <v>443312086</v>
      </c>
      <c r="C372" s="38" t="s">
        <v>36</v>
      </c>
      <c r="D372" s="38" t="s">
        <v>37</v>
      </c>
      <c r="E372" s="38" t="s">
        <v>120</v>
      </c>
      <c r="F372" s="35">
        <v>3662.97</v>
      </c>
      <c r="G372" s="35">
        <v>3659.96</v>
      </c>
      <c r="H372" s="35">
        <v>3664.46</v>
      </c>
      <c r="I372" s="38" t="s">
        <v>358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60">
        <v>45918.496504629627</v>
      </c>
      <c r="B373" s="61">
        <v>443312087</v>
      </c>
      <c r="C373" s="37" t="s">
        <v>36</v>
      </c>
      <c r="D373" s="37" t="s">
        <v>37</v>
      </c>
      <c r="E373" s="37" t="s">
        <v>120</v>
      </c>
      <c r="F373" s="36">
        <v>3662.97</v>
      </c>
      <c r="G373" s="36">
        <v>3659.97</v>
      </c>
      <c r="H373" s="36">
        <v>3664.47</v>
      </c>
      <c r="I373" s="37" t="s">
        <v>358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8">
        <v>45918.496504629627</v>
      </c>
      <c r="B374" s="59">
        <v>443312089</v>
      </c>
      <c r="C374" s="38" t="s">
        <v>36</v>
      </c>
      <c r="D374" s="38" t="s">
        <v>37</v>
      </c>
      <c r="E374" s="38" t="s">
        <v>120</v>
      </c>
      <c r="F374" s="35">
        <v>3662.97</v>
      </c>
      <c r="G374" s="35">
        <v>3661.47</v>
      </c>
      <c r="H374" s="35">
        <v>3664.47</v>
      </c>
      <c r="I374" s="38" t="s">
        <v>358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60">
        <v>45918.496724537035</v>
      </c>
      <c r="B375" s="61">
        <v>443312195</v>
      </c>
      <c r="C375" s="37" t="s">
        <v>36</v>
      </c>
      <c r="D375" s="37" t="s">
        <v>37</v>
      </c>
      <c r="E375" s="37" t="s">
        <v>120</v>
      </c>
      <c r="F375" s="36">
        <v>3663.17</v>
      </c>
      <c r="G375" s="36">
        <v>3664.87</v>
      </c>
      <c r="H375" s="36">
        <v>3666.17</v>
      </c>
      <c r="I375" s="37" t="s">
        <v>359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8">
        <v>45918.496736111112</v>
      </c>
      <c r="B376" s="59">
        <v>443312200</v>
      </c>
      <c r="C376" s="38" t="s">
        <v>36</v>
      </c>
      <c r="D376" s="38" t="s">
        <v>37</v>
      </c>
      <c r="E376" s="38" t="s">
        <v>120</v>
      </c>
      <c r="F376" s="35">
        <v>3663.18</v>
      </c>
      <c r="G376" s="35">
        <v>3664.85</v>
      </c>
      <c r="H376" s="35">
        <v>3666.17</v>
      </c>
      <c r="I376" s="38" t="s">
        <v>359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60">
        <v>45918.496736111112</v>
      </c>
      <c r="B377" s="61">
        <v>443312203</v>
      </c>
      <c r="C377" s="37" t="s">
        <v>36</v>
      </c>
      <c r="D377" s="37" t="s">
        <v>37</v>
      </c>
      <c r="E377" s="37" t="s">
        <v>120</v>
      </c>
      <c r="F377" s="36">
        <v>3663.18</v>
      </c>
      <c r="G377" s="36">
        <v>3665.31</v>
      </c>
      <c r="H377" s="36">
        <v>3666.67</v>
      </c>
      <c r="I377" s="37" t="s">
        <v>360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8">
        <v>45918.5003125</v>
      </c>
      <c r="B378" s="59">
        <v>443314101</v>
      </c>
      <c r="C378" s="38" t="s">
        <v>36</v>
      </c>
      <c r="D378" s="38" t="s">
        <v>37</v>
      </c>
      <c r="E378" s="38" t="s">
        <v>120</v>
      </c>
      <c r="F378" s="35">
        <v>3665.17</v>
      </c>
      <c r="G378" s="35">
        <v>3661.92</v>
      </c>
      <c r="H378" s="35">
        <v>3666.42</v>
      </c>
      <c r="I378" s="38" t="s">
        <v>361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60">
        <v>45918.500324074077</v>
      </c>
      <c r="B379" s="61">
        <v>443314103</v>
      </c>
      <c r="C379" s="37" t="s">
        <v>36</v>
      </c>
      <c r="D379" s="37" t="s">
        <v>37</v>
      </c>
      <c r="E379" s="37" t="s">
        <v>120</v>
      </c>
      <c r="F379" s="36">
        <v>3665.1</v>
      </c>
      <c r="G379" s="36">
        <v>3665.22</v>
      </c>
      <c r="H379" s="36">
        <v>3666.67</v>
      </c>
      <c r="I379" s="37" t="s">
        <v>360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8">
        <v>45918.500324074077</v>
      </c>
      <c r="B380" s="59">
        <v>443314107</v>
      </c>
      <c r="C380" s="38" t="s">
        <v>36</v>
      </c>
      <c r="D380" s="38" t="s">
        <v>37</v>
      </c>
      <c r="E380" s="38" t="s">
        <v>120</v>
      </c>
      <c r="F380" s="35">
        <v>3665.11</v>
      </c>
      <c r="G380" s="35">
        <v>3665.34</v>
      </c>
      <c r="H380" s="35">
        <v>3666.67</v>
      </c>
      <c r="I380" s="38" t="s">
        <v>360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60">
        <v>45918.503668981481</v>
      </c>
      <c r="B381" s="61">
        <v>443315632</v>
      </c>
      <c r="C381" s="37" t="s">
        <v>36</v>
      </c>
      <c r="D381" s="37" t="s">
        <v>37</v>
      </c>
      <c r="E381" s="37" t="s">
        <v>120</v>
      </c>
      <c r="F381" s="36">
        <v>3665.54</v>
      </c>
      <c r="G381" s="36">
        <v>3665.96</v>
      </c>
      <c r="H381" s="36">
        <v>3668.54</v>
      </c>
      <c r="I381" s="37" t="s">
        <v>362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8">
        <v>45918.503680555557</v>
      </c>
      <c r="B382" s="59">
        <v>443315635</v>
      </c>
      <c r="C382" s="38" t="s">
        <v>36</v>
      </c>
      <c r="D382" s="38" t="s">
        <v>37</v>
      </c>
      <c r="E382" s="38" t="s">
        <v>120</v>
      </c>
      <c r="F382" s="35">
        <v>3665.54</v>
      </c>
      <c r="G382" s="35">
        <v>3665.98</v>
      </c>
      <c r="H382" s="35">
        <v>3668.54</v>
      </c>
      <c r="I382" s="38" t="s">
        <v>362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60">
        <v>45918.503680555557</v>
      </c>
      <c r="B383" s="61">
        <v>443315637</v>
      </c>
      <c r="C383" s="37" t="s">
        <v>36</v>
      </c>
      <c r="D383" s="37" t="s">
        <v>37</v>
      </c>
      <c r="E383" s="37" t="s">
        <v>120</v>
      </c>
      <c r="F383" s="36">
        <v>3665.51</v>
      </c>
      <c r="G383" s="36">
        <v>3662.54</v>
      </c>
      <c r="H383" s="36">
        <v>3667.04</v>
      </c>
      <c r="I383" s="37" t="s">
        <v>363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8">
        <v>45918.504942129628</v>
      </c>
      <c r="B384" s="59">
        <v>443316623</v>
      </c>
      <c r="C384" s="38" t="s">
        <v>36</v>
      </c>
      <c r="D384" s="38" t="s">
        <v>37</v>
      </c>
      <c r="E384" s="38" t="s">
        <v>120</v>
      </c>
      <c r="F384" s="35">
        <v>3666.45</v>
      </c>
      <c r="G384" s="35">
        <v>3666.24</v>
      </c>
      <c r="H384" s="35">
        <v>3668.01</v>
      </c>
      <c r="I384" s="38" t="s">
        <v>364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60">
        <v>45918.504953703705</v>
      </c>
      <c r="B385" s="61">
        <v>443316624</v>
      </c>
      <c r="C385" s="37" t="s">
        <v>36</v>
      </c>
      <c r="D385" s="37" t="s">
        <v>37</v>
      </c>
      <c r="E385" s="37" t="s">
        <v>120</v>
      </c>
      <c r="F385" s="36">
        <v>3666.44</v>
      </c>
      <c r="G385" s="36">
        <v>3664.95</v>
      </c>
      <c r="H385" s="36">
        <v>3667.95</v>
      </c>
      <c r="I385" s="37" t="s">
        <v>365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8">
        <v>45918.504953703705</v>
      </c>
      <c r="B386" s="59">
        <v>443316625</v>
      </c>
      <c r="C386" s="38" t="s">
        <v>36</v>
      </c>
      <c r="D386" s="38" t="s">
        <v>37</v>
      </c>
      <c r="E386" s="38" t="s">
        <v>120</v>
      </c>
      <c r="F386" s="35">
        <v>3666.56</v>
      </c>
      <c r="G386" s="35">
        <v>3663.45</v>
      </c>
      <c r="H386" s="35">
        <v>3667.95</v>
      </c>
      <c r="I386" s="38" t="s">
        <v>365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60">
        <v>45918.504953703705</v>
      </c>
      <c r="B387" s="61">
        <v>443316626</v>
      </c>
      <c r="C387" s="37" t="s">
        <v>36</v>
      </c>
      <c r="D387" s="37" t="s">
        <v>37</v>
      </c>
      <c r="E387" s="37" t="s">
        <v>120</v>
      </c>
      <c r="F387" s="36">
        <v>3666.54</v>
      </c>
      <c r="G387" s="36">
        <v>3667.56</v>
      </c>
      <c r="H387" s="36">
        <v>3669.95</v>
      </c>
      <c r="I387" s="37" t="s">
        <v>366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8">
        <v>45918.505173611113</v>
      </c>
      <c r="B388" s="59">
        <v>443316703</v>
      </c>
      <c r="C388" s="38" t="s">
        <v>36</v>
      </c>
      <c r="D388" s="38" t="s">
        <v>37</v>
      </c>
      <c r="E388" s="38" t="s">
        <v>120</v>
      </c>
      <c r="F388" s="35">
        <v>3666.2</v>
      </c>
      <c r="G388" s="35">
        <v>3666.95</v>
      </c>
      <c r="H388" s="35">
        <v>3669.14</v>
      </c>
      <c r="I388" s="38" t="s">
        <v>367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60">
        <v>45918.505185185182</v>
      </c>
      <c r="B389" s="61">
        <v>443316704</v>
      </c>
      <c r="C389" s="37" t="s">
        <v>36</v>
      </c>
      <c r="D389" s="37" t="s">
        <v>37</v>
      </c>
      <c r="E389" s="37" t="s">
        <v>120</v>
      </c>
      <c r="F389" s="36">
        <v>3666.21</v>
      </c>
      <c r="G389" s="36">
        <v>3666.95</v>
      </c>
      <c r="H389" s="36">
        <v>3669.2</v>
      </c>
      <c r="I389" s="37" t="s">
        <v>368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8">
        <v>45918.509687500002</v>
      </c>
      <c r="B390" s="59">
        <v>443318833</v>
      </c>
      <c r="C390" s="38" t="s">
        <v>36</v>
      </c>
      <c r="D390" s="38" t="s">
        <v>37</v>
      </c>
      <c r="E390" s="38" t="s">
        <v>120</v>
      </c>
      <c r="F390" s="35">
        <v>3668.14</v>
      </c>
      <c r="G390" s="35">
        <v>3665.14</v>
      </c>
      <c r="H390" s="35">
        <v>3669.64</v>
      </c>
      <c r="I390" s="38" t="s">
        <v>369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60">
        <v>45918.509699074071</v>
      </c>
      <c r="B391" s="61">
        <v>443318834</v>
      </c>
      <c r="C391" s="37" t="s">
        <v>36</v>
      </c>
      <c r="D391" s="37" t="s">
        <v>37</v>
      </c>
      <c r="E391" s="37" t="s">
        <v>120</v>
      </c>
      <c r="F391" s="36">
        <v>3668.14</v>
      </c>
      <c r="G391" s="36">
        <v>3668.36</v>
      </c>
      <c r="H391" s="36">
        <v>3671.14</v>
      </c>
      <c r="I391" s="37" t="s">
        <v>370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8">
        <v>45918.509699074071</v>
      </c>
      <c r="B392" s="59">
        <v>443318835</v>
      </c>
      <c r="C392" s="38" t="s">
        <v>36</v>
      </c>
      <c r="D392" s="38" t="s">
        <v>37</v>
      </c>
      <c r="E392" s="38" t="s">
        <v>120</v>
      </c>
      <c r="F392" s="35">
        <v>3668.14</v>
      </c>
      <c r="G392" s="35">
        <v>3666.64</v>
      </c>
      <c r="H392" s="35">
        <v>3669.64</v>
      </c>
      <c r="I392" s="38" t="s">
        <v>371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60">
        <v>45918.509699074071</v>
      </c>
      <c r="B393" s="61">
        <v>443318836</v>
      </c>
      <c r="C393" s="37" t="s">
        <v>36</v>
      </c>
      <c r="D393" s="37" t="s">
        <v>37</v>
      </c>
      <c r="E393" s="37" t="s">
        <v>120</v>
      </c>
      <c r="F393" s="36">
        <v>3668.14</v>
      </c>
      <c r="G393" s="36">
        <v>3668.91</v>
      </c>
      <c r="H393" s="36">
        <v>3671.14</v>
      </c>
      <c r="I393" s="37" t="s">
        <v>370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8">
        <v>45918.509699074071</v>
      </c>
      <c r="B394" s="59">
        <v>443318837</v>
      </c>
      <c r="C394" s="38" t="s">
        <v>36</v>
      </c>
      <c r="D394" s="38" t="s">
        <v>37</v>
      </c>
      <c r="E394" s="38" t="s">
        <v>120</v>
      </c>
      <c r="F394" s="35">
        <v>3668.14</v>
      </c>
      <c r="G394" s="35">
        <v>3665.14</v>
      </c>
      <c r="H394" s="35">
        <v>3669.64</v>
      </c>
      <c r="I394" s="38" t="s">
        <v>369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60">
        <v>45918.510266203702</v>
      </c>
      <c r="B395" s="61">
        <v>443319361</v>
      </c>
      <c r="C395" s="37" t="s">
        <v>36</v>
      </c>
      <c r="D395" s="37" t="s">
        <v>37</v>
      </c>
      <c r="E395" s="37" t="s">
        <v>120</v>
      </c>
      <c r="F395" s="36">
        <v>3667.23</v>
      </c>
      <c r="G395" s="36">
        <v>3664.17</v>
      </c>
      <c r="H395" s="36">
        <v>3670.67</v>
      </c>
      <c r="I395" s="37" t="s">
        <v>372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8">
        <v>45918.510277777779</v>
      </c>
      <c r="B396" s="59">
        <v>443319364</v>
      </c>
      <c r="C396" s="38" t="s">
        <v>36</v>
      </c>
      <c r="D396" s="38" t="s">
        <v>37</v>
      </c>
      <c r="E396" s="38" t="s">
        <v>120</v>
      </c>
      <c r="F396" s="35">
        <v>3667.21</v>
      </c>
      <c r="G396" s="35">
        <v>3664.23</v>
      </c>
      <c r="H396" s="35">
        <v>3670.73</v>
      </c>
      <c r="I396" s="38" t="s">
        <v>372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60">
        <v>45918.510277777779</v>
      </c>
      <c r="B397" s="61">
        <v>443319367</v>
      </c>
      <c r="C397" s="37" t="s">
        <v>36</v>
      </c>
      <c r="D397" s="37" t="s">
        <v>37</v>
      </c>
      <c r="E397" s="37" t="s">
        <v>120</v>
      </c>
      <c r="F397" s="36">
        <v>3667.21</v>
      </c>
      <c r="G397" s="36">
        <v>3664.23</v>
      </c>
      <c r="H397" s="36">
        <v>3670.73</v>
      </c>
      <c r="I397" s="37" t="s">
        <v>372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8">
        <v>45918.510381944441</v>
      </c>
      <c r="B398" s="59">
        <v>443319488</v>
      </c>
      <c r="C398" s="38" t="s">
        <v>36</v>
      </c>
      <c r="D398" s="38" t="s">
        <v>37</v>
      </c>
      <c r="E398" s="38" t="s">
        <v>120</v>
      </c>
      <c r="F398" s="35">
        <v>3667.73</v>
      </c>
      <c r="G398" s="35">
        <v>3668.35</v>
      </c>
      <c r="H398" s="35">
        <v>3671.26</v>
      </c>
      <c r="I398" s="38" t="s">
        <v>373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60">
        <v>45918.520451388889</v>
      </c>
      <c r="B399" s="61">
        <v>443324265</v>
      </c>
      <c r="C399" s="37" t="s">
        <v>36</v>
      </c>
      <c r="D399" s="37" t="s">
        <v>37</v>
      </c>
      <c r="E399" s="37" t="s">
        <v>120</v>
      </c>
      <c r="F399" s="36">
        <v>3671.48</v>
      </c>
      <c r="G399" s="36">
        <v>3671.32</v>
      </c>
      <c r="H399" s="36">
        <v>3674.48</v>
      </c>
      <c r="I399" s="37" t="s">
        <v>374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8">
        <v>45918.520462962966</v>
      </c>
      <c r="B400" s="59">
        <v>443324267</v>
      </c>
      <c r="C400" s="38" t="s">
        <v>36</v>
      </c>
      <c r="D400" s="38" t="s">
        <v>37</v>
      </c>
      <c r="E400" s="38" t="s">
        <v>120</v>
      </c>
      <c r="F400" s="35">
        <v>3671.48</v>
      </c>
      <c r="G400" s="35">
        <v>3668.48</v>
      </c>
      <c r="H400" s="35">
        <v>3672.98</v>
      </c>
      <c r="I400" s="38" t="s">
        <v>375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60">
        <v>45918.520462962966</v>
      </c>
      <c r="B401" s="61">
        <v>443324268</v>
      </c>
      <c r="C401" s="37" t="s">
        <v>36</v>
      </c>
      <c r="D401" s="37" t="s">
        <v>37</v>
      </c>
      <c r="E401" s="37" t="s">
        <v>120</v>
      </c>
      <c r="F401" s="36">
        <v>3671.48</v>
      </c>
      <c r="G401" s="36">
        <v>3668.48</v>
      </c>
      <c r="H401" s="36">
        <v>3672.98</v>
      </c>
      <c r="I401" s="37" t="s">
        <v>375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8">
        <v>45918.520462962966</v>
      </c>
      <c r="B402" s="59">
        <v>443324269</v>
      </c>
      <c r="C402" s="38" t="s">
        <v>36</v>
      </c>
      <c r="D402" s="38" t="s">
        <v>37</v>
      </c>
      <c r="E402" s="38" t="s">
        <v>120</v>
      </c>
      <c r="F402" s="35">
        <v>3671.48</v>
      </c>
      <c r="G402" s="35">
        <v>3669.98</v>
      </c>
      <c r="H402" s="35">
        <v>3672.98</v>
      </c>
      <c r="I402" s="38" t="s">
        <v>376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60">
        <v>45918.520462962966</v>
      </c>
      <c r="B403" s="61">
        <v>443324270</v>
      </c>
      <c r="C403" s="37" t="s">
        <v>36</v>
      </c>
      <c r="D403" s="37" t="s">
        <v>37</v>
      </c>
      <c r="E403" s="37" t="s">
        <v>120</v>
      </c>
      <c r="F403" s="36">
        <v>3671.48</v>
      </c>
      <c r="G403" s="36">
        <v>3671.32</v>
      </c>
      <c r="H403" s="36">
        <v>3674.98</v>
      </c>
      <c r="I403" s="37" t="s">
        <v>374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8">
        <v>45918.520474537036</v>
      </c>
      <c r="B404" s="59">
        <v>443324272</v>
      </c>
      <c r="C404" s="38" t="s">
        <v>36</v>
      </c>
      <c r="D404" s="38" t="s">
        <v>37</v>
      </c>
      <c r="E404" s="38" t="s">
        <v>120</v>
      </c>
      <c r="F404" s="35">
        <v>3671.48</v>
      </c>
      <c r="G404" s="35">
        <v>3668.98</v>
      </c>
      <c r="H404" s="35">
        <v>3674.48</v>
      </c>
      <c r="I404" s="38" t="s">
        <v>377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60">
        <v>45918.523113425923</v>
      </c>
      <c r="B405" s="61">
        <v>443325377</v>
      </c>
      <c r="C405" s="37" t="s">
        <v>36</v>
      </c>
      <c r="D405" s="37" t="s">
        <v>37</v>
      </c>
      <c r="E405" s="37" t="s">
        <v>120</v>
      </c>
      <c r="F405" s="36">
        <v>3671.11</v>
      </c>
      <c r="G405" s="36">
        <v>3668.12</v>
      </c>
      <c r="H405" s="36">
        <v>3674.62</v>
      </c>
      <c r="I405" s="37" t="s">
        <v>378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8">
        <v>45918.523125</v>
      </c>
      <c r="B406" s="59">
        <v>443325378</v>
      </c>
      <c r="C406" s="38" t="s">
        <v>36</v>
      </c>
      <c r="D406" s="38" t="s">
        <v>37</v>
      </c>
      <c r="E406" s="38" t="s">
        <v>120</v>
      </c>
      <c r="F406" s="35">
        <v>3671.11</v>
      </c>
      <c r="G406" s="35">
        <v>3668.11</v>
      </c>
      <c r="H406" s="35">
        <v>3674.61</v>
      </c>
      <c r="I406" s="38" t="s">
        <v>378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60">
        <v>45918.523125</v>
      </c>
      <c r="B407" s="61">
        <v>443325380</v>
      </c>
      <c r="C407" s="37" t="s">
        <v>36</v>
      </c>
      <c r="D407" s="37" t="s">
        <v>37</v>
      </c>
      <c r="E407" s="37" t="s">
        <v>120</v>
      </c>
      <c r="F407" s="36">
        <v>3671.11</v>
      </c>
      <c r="G407" s="36">
        <v>3668.11</v>
      </c>
      <c r="H407" s="36">
        <v>3674.61</v>
      </c>
      <c r="I407" s="37" t="s">
        <v>378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8">
        <v>45918.523692129631</v>
      </c>
      <c r="B408" s="59">
        <v>443325590</v>
      </c>
      <c r="C408" s="38" t="s">
        <v>36</v>
      </c>
      <c r="D408" s="38" t="s">
        <v>37</v>
      </c>
      <c r="E408" s="38" t="s">
        <v>120</v>
      </c>
      <c r="F408" s="35">
        <v>3671.52</v>
      </c>
      <c r="G408" s="35">
        <v>3668.52</v>
      </c>
      <c r="H408" s="35">
        <v>3674.52</v>
      </c>
      <c r="I408" s="38" t="s">
        <v>379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60">
        <v>45918.5237037037</v>
      </c>
      <c r="B409" s="61">
        <v>443325592</v>
      </c>
      <c r="C409" s="37" t="s">
        <v>36</v>
      </c>
      <c r="D409" s="37" t="s">
        <v>37</v>
      </c>
      <c r="E409" s="37" t="s">
        <v>120</v>
      </c>
      <c r="F409" s="36">
        <v>3671.52</v>
      </c>
      <c r="G409" s="36">
        <v>3668.52</v>
      </c>
      <c r="H409" s="36">
        <v>3675.02</v>
      </c>
      <c r="I409" s="37" t="s">
        <v>379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8">
        <v>45918.544641203705</v>
      </c>
      <c r="B410" s="59">
        <v>443333033</v>
      </c>
      <c r="C410" s="38" t="s">
        <v>36</v>
      </c>
      <c r="D410" s="38" t="s">
        <v>37</v>
      </c>
      <c r="E410" s="38" t="s">
        <v>120</v>
      </c>
      <c r="F410" s="35">
        <v>3672.19</v>
      </c>
      <c r="G410" s="35">
        <v>3670.69</v>
      </c>
      <c r="H410" s="35">
        <v>3673.69</v>
      </c>
      <c r="I410" s="38" t="s">
        <v>380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60">
        <v>45918.550081018519</v>
      </c>
      <c r="B411" s="61">
        <v>443335228</v>
      </c>
      <c r="C411" s="37" t="s">
        <v>36</v>
      </c>
      <c r="D411" s="37" t="s">
        <v>38</v>
      </c>
      <c r="E411" s="37" t="s">
        <v>120</v>
      </c>
      <c r="F411" s="36">
        <v>3669.89</v>
      </c>
      <c r="G411" s="36">
        <v>3669.65</v>
      </c>
      <c r="H411" s="36">
        <v>3668.39</v>
      </c>
      <c r="I411" s="37" t="s">
        <v>381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8">
        <v>45918.550081018519</v>
      </c>
      <c r="B412" s="59">
        <v>443335230</v>
      </c>
      <c r="C412" s="38" t="s">
        <v>36</v>
      </c>
      <c r="D412" s="38" t="s">
        <v>38</v>
      </c>
      <c r="E412" s="38" t="s">
        <v>120</v>
      </c>
      <c r="F412" s="35">
        <v>3669.89</v>
      </c>
      <c r="G412" s="35">
        <v>3667.93</v>
      </c>
      <c r="H412" s="35">
        <v>3666.39</v>
      </c>
      <c r="I412" s="38" t="s">
        <v>382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60">
        <v>45918.550092592595</v>
      </c>
      <c r="B413" s="61">
        <v>443335232</v>
      </c>
      <c r="C413" s="37" t="s">
        <v>36</v>
      </c>
      <c r="D413" s="37" t="s">
        <v>38</v>
      </c>
      <c r="E413" s="37" t="s">
        <v>120</v>
      </c>
      <c r="F413" s="36">
        <v>3669.88</v>
      </c>
      <c r="G413" s="36">
        <v>3669.65</v>
      </c>
      <c r="H413" s="36">
        <v>3668.39</v>
      </c>
      <c r="I413" s="37" t="s">
        <v>381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8">
        <v>45918.550092592595</v>
      </c>
      <c r="B414" s="59">
        <v>443335234</v>
      </c>
      <c r="C414" s="38" t="s">
        <v>36</v>
      </c>
      <c r="D414" s="38" t="s">
        <v>38</v>
      </c>
      <c r="E414" s="38" t="s">
        <v>120</v>
      </c>
      <c r="F414" s="35">
        <v>3669.85</v>
      </c>
      <c r="G414" s="35">
        <v>3668.37</v>
      </c>
      <c r="H414" s="35">
        <v>3666.89</v>
      </c>
      <c r="I414" s="38" t="s">
        <v>383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60">
        <v>45918.550092592595</v>
      </c>
      <c r="B415" s="61">
        <v>443335235</v>
      </c>
      <c r="C415" s="37" t="s">
        <v>36</v>
      </c>
      <c r="D415" s="37" t="s">
        <v>38</v>
      </c>
      <c r="E415" s="37" t="s">
        <v>120</v>
      </c>
      <c r="F415" s="36">
        <v>3669.85</v>
      </c>
      <c r="G415" s="36">
        <v>3668.37</v>
      </c>
      <c r="H415" s="36">
        <v>3666.89</v>
      </c>
      <c r="I415" s="37" t="s">
        <v>383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8">
        <v>45918.550092592595</v>
      </c>
      <c r="B416" s="59">
        <v>443335238</v>
      </c>
      <c r="C416" s="38" t="s">
        <v>36</v>
      </c>
      <c r="D416" s="38" t="s">
        <v>38</v>
      </c>
      <c r="E416" s="38" t="s">
        <v>120</v>
      </c>
      <c r="F416" s="35">
        <v>3669.85</v>
      </c>
      <c r="G416" s="35">
        <v>3669.65</v>
      </c>
      <c r="H416" s="35">
        <v>3668.39</v>
      </c>
      <c r="I416" s="38" t="s">
        <v>381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60">
        <v>45918.555752314816</v>
      </c>
      <c r="B417" s="61">
        <v>443337877</v>
      </c>
      <c r="C417" s="37" t="s">
        <v>36</v>
      </c>
      <c r="D417" s="37" t="s">
        <v>38</v>
      </c>
      <c r="E417" s="37" t="s">
        <v>120</v>
      </c>
      <c r="F417" s="36">
        <v>3666.51</v>
      </c>
      <c r="G417" s="36">
        <v>3669.5</v>
      </c>
      <c r="H417" s="36">
        <v>3665</v>
      </c>
      <c r="I417" s="37" t="s">
        <v>384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8">
        <v>45918.555752314816</v>
      </c>
      <c r="B418" s="59">
        <v>443337880</v>
      </c>
      <c r="C418" s="38" t="s">
        <v>36</v>
      </c>
      <c r="D418" s="38" t="s">
        <v>38</v>
      </c>
      <c r="E418" s="38" t="s">
        <v>120</v>
      </c>
      <c r="F418" s="35">
        <v>3666.51</v>
      </c>
      <c r="G418" s="35">
        <v>3668.01</v>
      </c>
      <c r="H418" s="35">
        <v>3665.01</v>
      </c>
      <c r="I418" s="38" t="s">
        <v>385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60">
        <v>45918.555763888886</v>
      </c>
      <c r="B419" s="61">
        <v>443337884</v>
      </c>
      <c r="C419" s="37" t="s">
        <v>36</v>
      </c>
      <c r="D419" s="37" t="s">
        <v>38</v>
      </c>
      <c r="E419" s="37" t="s">
        <v>120</v>
      </c>
      <c r="F419" s="36">
        <v>3666.51</v>
      </c>
      <c r="G419" s="36">
        <v>3669.51</v>
      </c>
      <c r="H419" s="36">
        <v>3665.01</v>
      </c>
      <c r="I419" s="37" t="s">
        <v>384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8">
        <v>45918.555763888886</v>
      </c>
      <c r="B420" s="59">
        <v>443337886</v>
      </c>
      <c r="C420" s="38" t="s">
        <v>36</v>
      </c>
      <c r="D420" s="38" t="s">
        <v>38</v>
      </c>
      <c r="E420" s="38" t="s">
        <v>120</v>
      </c>
      <c r="F420" s="35">
        <v>3666.52</v>
      </c>
      <c r="G420" s="35">
        <v>3669.51</v>
      </c>
      <c r="H420" s="35">
        <v>3663.51</v>
      </c>
      <c r="I420" s="38" t="s">
        <v>384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60">
        <v>45918.555763888886</v>
      </c>
      <c r="B421" s="61">
        <v>443337912</v>
      </c>
      <c r="C421" s="37" t="s">
        <v>36</v>
      </c>
      <c r="D421" s="37" t="s">
        <v>38</v>
      </c>
      <c r="E421" s="37" t="s">
        <v>120</v>
      </c>
      <c r="F421" s="36">
        <v>3666.52</v>
      </c>
      <c r="G421" s="36">
        <v>3669.51</v>
      </c>
      <c r="H421" s="36">
        <v>3663.01</v>
      </c>
      <c r="I421" s="37" t="s">
        <v>384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8">
        <v>45918.555763888886</v>
      </c>
      <c r="B422" s="59">
        <v>443337926</v>
      </c>
      <c r="C422" s="38" t="s">
        <v>36</v>
      </c>
      <c r="D422" s="38" t="s">
        <v>38</v>
      </c>
      <c r="E422" s="38" t="s">
        <v>120</v>
      </c>
      <c r="F422" s="35">
        <v>3666.52</v>
      </c>
      <c r="G422" s="35">
        <v>3669.01</v>
      </c>
      <c r="H422" s="35">
        <v>3663.51</v>
      </c>
      <c r="I422" s="38" t="s">
        <v>386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60">
        <v>45918.569756944446</v>
      </c>
      <c r="B423" s="61">
        <v>443345743</v>
      </c>
      <c r="C423" s="37" t="s">
        <v>36</v>
      </c>
      <c r="D423" s="37" t="s">
        <v>38</v>
      </c>
      <c r="E423" s="37" t="s">
        <v>120</v>
      </c>
      <c r="F423" s="36">
        <v>3667.2</v>
      </c>
      <c r="G423" s="36">
        <v>3670.2</v>
      </c>
      <c r="H423" s="36">
        <v>3665.7</v>
      </c>
      <c r="I423" s="37" t="s">
        <v>387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8">
        <v>45918.569756944446</v>
      </c>
      <c r="B424" s="59">
        <v>443345744</v>
      </c>
      <c r="C424" s="38" t="s">
        <v>36</v>
      </c>
      <c r="D424" s="38" t="s">
        <v>38</v>
      </c>
      <c r="E424" s="38" t="s">
        <v>120</v>
      </c>
      <c r="F424" s="35">
        <v>3667.2</v>
      </c>
      <c r="G424" s="35">
        <v>3670.2</v>
      </c>
      <c r="H424" s="35">
        <v>3664.2</v>
      </c>
      <c r="I424" s="38" t="s">
        <v>387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60">
        <v>45918.569768518515</v>
      </c>
      <c r="B425" s="61">
        <v>443345746</v>
      </c>
      <c r="C425" s="37" t="s">
        <v>36</v>
      </c>
      <c r="D425" s="37" t="s">
        <v>38</v>
      </c>
      <c r="E425" s="37" t="s">
        <v>120</v>
      </c>
      <c r="F425" s="36">
        <v>3667.15</v>
      </c>
      <c r="G425" s="36">
        <v>3669.7</v>
      </c>
      <c r="H425" s="36">
        <v>3664.2</v>
      </c>
      <c r="I425" s="37" t="s">
        <v>388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8">
        <v>45918.569768518515</v>
      </c>
      <c r="B426" s="59">
        <v>443345749</v>
      </c>
      <c r="C426" s="38" t="s">
        <v>36</v>
      </c>
      <c r="D426" s="38" t="s">
        <v>38</v>
      </c>
      <c r="E426" s="38" t="s">
        <v>120</v>
      </c>
      <c r="F426" s="35">
        <v>3667.12</v>
      </c>
      <c r="G426" s="35">
        <v>3670.2</v>
      </c>
      <c r="H426" s="35">
        <v>3663.7</v>
      </c>
      <c r="I426" s="38" t="s">
        <v>387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60">
        <v>45918.574502314812</v>
      </c>
      <c r="B427" s="61">
        <v>443347406</v>
      </c>
      <c r="C427" s="37" t="s">
        <v>36</v>
      </c>
      <c r="D427" s="37" t="s">
        <v>38</v>
      </c>
      <c r="E427" s="37" t="s">
        <v>120</v>
      </c>
      <c r="F427" s="36">
        <v>3666.23</v>
      </c>
      <c r="G427" s="36">
        <v>3667.72</v>
      </c>
      <c r="H427" s="36">
        <v>3664.72</v>
      </c>
      <c r="I427" s="37" t="s">
        <v>389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8">
        <v>45918.574502314812</v>
      </c>
      <c r="B428" s="59">
        <v>443347408</v>
      </c>
      <c r="C428" s="38" t="s">
        <v>36</v>
      </c>
      <c r="D428" s="38" t="s">
        <v>38</v>
      </c>
      <c r="E428" s="38" t="s">
        <v>120</v>
      </c>
      <c r="F428" s="35">
        <v>3666.23</v>
      </c>
      <c r="G428" s="35">
        <v>3669.23</v>
      </c>
      <c r="H428" s="35">
        <v>3664.73</v>
      </c>
      <c r="I428" s="38" t="s">
        <v>390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60">
        <v>45918.598807870374</v>
      </c>
      <c r="B429" s="61">
        <v>443356771</v>
      </c>
      <c r="C429" s="37" t="s">
        <v>36</v>
      </c>
      <c r="D429" s="37" t="s">
        <v>37</v>
      </c>
      <c r="E429" s="37" t="s">
        <v>120</v>
      </c>
      <c r="F429" s="36">
        <v>3669.85</v>
      </c>
      <c r="G429" s="36">
        <v>3666.89</v>
      </c>
      <c r="H429" s="36">
        <v>3671.39</v>
      </c>
      <c r="I429" s="37" t="s">
        <v>391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8">
        <v>45918.598807870374</v>
      </c>
      <c r="B430" s="59">
        <v>443356772</v>
      </c>
      <c r="C430" s="38" t="s">
        <v>36</v>
      </c>
      <c r="D430" s="38" t="s">
        <v>37</v>
      </c>
      <c r="E430" s="38" t="s">
        <v>120</v>
      </c>
      <c r="F430" s="35">
        <v>3669.84</v>
      </c>
      <c r="G430" s="35">
        <v>3668.35</v>
      </c>
      <c r="H430" s="35">
        <v>3671.35</v>
      </c>
      <c r="I430" s="38" t="s">
        <v>392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60">
        <v>45918.598807870374</v>
      </c>
      <c r="B431" s="61">
        <v>443356773</v>
      </c>
      <c r="C431" s="37" t="s">
        <v>36</v>
      </c>
      <c r="D431" s="37" t="s">
        <v>37</v>
      </c>
      <c r="E431" s="37" t="s">
        <v>120</v>
      </c>
      <c r="F431" s="36">
        <v>3669.84</v>
      </c>
      <c r="G431" s="36">
        <v>3666.85</v>
      </c>
      <c r="H431" s="36">
        <v>3671.35</v>
      </c>
      <c r="I431" s="37" t="s">
        <v>393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8">
        <v>45918.598819444444</v>
      </c>
      <c r="B432" s="59">
        <v>443356774</v>
      </c>
      <c r="C432" s="38" t="s">
        <v>36</v>
      </c>
      <c r="D432" s="38" t="s">
        <v>37</v>
      </c>
      <c r="E432" s="38" t="s">
        <v>120</v>
      </c>
      <c r="F432" s="35">
        <v>3669.87</v>
      </c>
      <c r="G432" s="35">
        <v>3667.35</v>
      </c>
      <c r="H432" s="35">
        <v>3672.85</v>
      </c>
      <c r="I432" s="38" t="s">
        <v>394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60">
        <v>45918.598819444444</v>
      </c>
      <c r="B433" s="61">
        <v>443356775</v>
      </c>
      <c r="C433" s="37" t="s">
        <v>36</v>
      </c>
      <c r="D433" s="37" t="s">
        <v>37</v>
      </c>
      <c r="E433" s="37" t="s">
        <v>120</v>
      </c>
      <c r="F433" s="36">
        <v>3669.87</v>
      </c>
      <c r="G433" s="36">
        <v>3666.85</v>
      </c>
      <c r="H433" s="36">
        <v>3673.35</v>
      </c>
      <c r="I433" s="37" t="s">
        <v>393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8">
        <v>45918.598819444444</v>
      </c>
      <c r="B434" s="59">
        <v>443356777</v>
      </c>
      <c r="C434" s="38" t="s">
        <v>36</v>
      </c>
      <c r="D434" s="38" t="s">
        <v>37</v>
      </c>
      <c r="E434" s="38" t="s">
        <v>120</v>
      </c>
      <c r="F434" s="35">
        <v>3669.87</v>
      </c>
      <c r="G434" s="35">
        <v>3666.85</v>
      </c>
      <c r="H434" s="35">
        <v>3672.85</v>
      </c>
      <c r="I434" s="38" t="s">
        <v>393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60">
        <v>45918.607719907406</v>
      </c>
      <c r="B435" s="61">
        <v>443361991</v>
      </c>
      <c r="C435" s="37" t="s">
        <v>36</v>
      </c>
      <c r="D435" s="37" t="s">
        <v>38</v>
      </c>
      <c r="E435" s="37" t="s">
        <v>120</v>
      </c>
      <c r="F435" s="36">
        <v>3665.73</v>
      </c>
      <c r="G435" s="36">
        <v>3668.51</v>
      </c>
      <c r="H435" s="36">
        <v>3664.01</v>
      </c>
      <c r="I435" s="37" t="s">
        <v>395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8">
        <v>45918.607719907406</v>
      </c>
      <c r="B436" s="59">
        <v>443361994</v>
      </c>
      <c r="C436" s="38" t="s">
        <v>36</v>
      </c>
      <c r="D436" s="38" t="s">
        <v>38</v>
      </c>
      <c r="E436" s="38" t="s">
        <v>120</v>
      </c>
      <c r="F436" s="35">
        <v>3665.71</v>
      </c>
      <c r="G436" s="35">
        <v>3667.23</v>
      </c>
      <c r="H436" s="35">
        <v>3664.23</v>
      </c>
      <c r="I436" s="38" t="s">
        <v>396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60">
        <v>45918.607719907406</v>
      </c>
      <c r="B437" s="61">
        <v>443361997</v>
      </c>
      <c r="C437" s="37" t="s">
        <v>36</v>
      </c>
      <c r="D437" s="37" t="s">
        <v>38</v>
      </c>
      <c r="E437" s="37" t="s">
        <v>120</v>
      </c>
      <c r="F437" s="36">
        <v>3665.79</v>
      </c>
      <c r="G437" s="36">
        <v>3668.73</v>
      </c>
      <c r="H437" s="36">
        <v>3664.23</v>
      </c>
      <c r="I437" s="37" t="s">
        <v>397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8">
        <v>45918.607731481483</v>
      </c>
      <c r="B438" s="59">
        <v>443361999</v>
      </c>
      <c r="C438" s="38" t="s">
        <v>36</v>
      </c>
      <c r="D438" s="38" t="s">
        <v>38</v>
      </c>
      <c r="E438" s="38" t="s">
        <v>120</v>
      </c>
      <c r="F438" s="35">
        <v>3665.84</v>
      </c>
      <c r="G438" s="35">
        <v>3668.73</v>
      </c>
      <c r="H438" s="35">
        <v>3662.73</v>
      </c>
      <c r="I438" s="38" t="s">
        <v>397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60">
        <v>45918.607731481483</v>
      </c>
      <c r="B439" s="61">
        <v>443362001</v>
      </c>
      <c r="C439" s="37" t="s">
        <v>36</v>
      </c>
      <c r="D439" s="37" t="s">
        <v>38</v>
      </c>
      <c r="E439" s="37" t="s">
        <v>120</v>
      </c>
      <c r="F439" s="36">
        <v>3665.83</v>
      </c>
      <c r="G439" s="36">
        <v>3668.23</v>
      </c>
      <c r="H439" s="36">
        <v>3662.73</v>
      </c>
      <c r="I439" s="37" t="s">
        <v>398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8">
        <v>45918.607731481483</v>
      </c>
      <c r="B440" s="59">
        <v>443362005</v>
      </c>
      <c r="C440" s="38" t="s">
        <v>36</v>
      </c>
      <c r="D440" s="38" t="s">
        <v>38</v>
      </c>
      <c r="E440" s="38" t="s">
        <v>120</v>
      </c>
      <c r="F440" s="35">
        <v>3665.84</v>
      </c>
      <c r="G440" s="35">
        <v>3668.73</v>
      </c>
      <c r="H440" s="35">
        <v>3662.23</v>
      </c>
      <c r="I440" s="38" t="s">
        <v>397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60">
        <v>45918.617094907408</v>
      </c>
      <c r="B441" s="61">
        <v>443366994</v>
      </c>
      <c r="C441" s="37" t="s">
        <v>36</v>
      </c>
      <c r="D441" s="37" t="s">
        <v>38</v>
      </c>
      <c r="E441" s="37" t="s">
        <v>120</v>
      </c>
      <c r="F441" s="36">
        <v>3666.24</v>
      </c>
      <c r="G441" s="36">
        <v>3669.24</v>
      </c>
      <c r="H441" s="36">
        <v>3664.74</v>
      </c>
      <c r="I441" s="37" t="s">
        <v>399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8">
        <v>45918.617094907408</v>
      </c>
      <c r="B442" s="59">
        <v>443366996</v>
      </c>
      <c r="C442" s="38" t="s">
        <v>36</v>
      </c>
      <c r="D442" s="38" t="s">
        <v>38</v>
      </c>
      <c r="E442" s="38" t="s">
        <v>120</v>
      </c>
      <c r="F442" s="35">
        <v>3666.24</v>
      </c>
      <c r="G442" s="35">
        <v>3669.24</v>
      </c>
      <c r="H442" s="35">
        <v>3662.74</v>
      </c>
      <c r="I442" s="38" t="s">
        <v>399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60">
        <v>45918.617094907408</v>
      </c>
      <c r="B443" s="61">
        <v>443366997</v>
      </c>
      <c r="C443" s="37" t="s">
        <v>36</v>
      </c>
      <c r="D443" s="37" t="s">
        <v>38</v>
      </c>
      <c r="E443" s="37" t="s">
        <v>120</v>
      </c>
      <c r="F443" s="36">
        <v>3666.24</v>
      </c>
      <c r="G443" s="36">
        <v>3668.74</v>
      </c>
      <c r="H443" s="36">
        <v>3663.24</v>
      </c>
      <c r="I443" s="37" t="s">
        <v>400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8">
        <v>45918.617106481484</v>
      </c>
      <c r="B444" s="59">
        <v>443366998</v>
      </c>
      <c r="C444" s="38" t="s">
        <v>36</v>
      </c>
      <c r="D444" s="38" t="s">
        <v>38</v>
      </c>
      <c r="E444" s="38" t="s">
        <v>120</v>
      </c>
      <c r="F444" s="35">
        <v>3666.24</v>
      </c>
      <c r="G444" s="35">
        <v>3669.24</v>
      </c>
      <c r="H444" s="35">
        <v>3663.24</v>
      </c>
      <c r="I444" s="38" t="s">
        <v>399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60">
        <v>45918.625069444446</v>
      </c>
      <c r="B445" s="61">
        <v>443370365</v>
      </c>
      <c r="C445" s="37" t="s">
        <v>36</v>
      </c>
      <c r="D445" s="37" t="s">
        <v>37</v>
      </c>
      <c r="E445" s="37" t="s">
        <v>120</v>
      </c>
      <c r="F445" s="36">
        <v>3668.36</v>
      </c>
      <c r="G445" s="36">
        <v>3669.49</v>
      </c>
      <c r="H445" s="36">
        <v>3672.86</v>
      </c>
      <c r="I445" s="37" t="s">
        <v>401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8">
        <v>45918.626354166663</v>
      </c>
      <c r="B446" s="59">
        <v>443370836</v>
      </c>
      <c r="C446" s="38" t="s">
        <v>36</v>
      </c>
      <c r="D446" s="38" t="s">
        <v>37</v>
      </c>
      <c r="E446" s="38" t="s">
        <v>120</v>
      </c>
      <c r="F446" s="35">
        <v>3667.67</v>
      </c>
      <c r="G446" s="35">
        <v>3669.72</v>
      </c>
      <c r="H446" s="35">
        <v>3673.7</v>
      </c>
      <c r="I446" s="38" t="s">
        <v>401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60">
        <v>45918.626354166663</v>
      </c>
      <c r="B447" s="61">
        <v>443370838</v>
      </c>
      <c r="C447" s="37" t="s">
        <v>36</v>
      </c>
      <c r="D447" s="37" t="s">
        <v>37</v>
      </c>
      <c r="E447" s="37" t="s">
        <v>120</v>
      </c>
      <c r="F447" s="36">
        <v>3667.62</v>
      </c>
      <c r="G447" s="36">
        <v>3669.72</v>
      </c>
      <c r="H447" s="37"/>
      <c r="I447" s="37" t="s">
        <v>401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8">
        <v>45918.643368055556</v>
      </c>
      <c r="B448" s="59">
        <v>443379656</v>
      </c>
      <c r="C448" s="38" t="s">
        <v>36</v>
      </c>
      <c r="D448" s="38" t="s">
        <v>37</v>
      </c>
      <c r="E448" s="38" t="s">
        <v>120</v>
      </c>
      <c r="F448" s="35">
        <v>3670.86</v>
      </c>
      <c r="G448" s="35">
        <v>3669.36</v>
      </c>
      <c r="H448" s="35">
        <v>3672.36</v>
      </c>
      <c r="I448" s="38" t="s">
        <v>401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60">
        <v>45918.643368055556</v>
      </c>
      <c r="B449" s="61">
        <v>443379657</v>
      </c>
      <c r="C449" s="37" t="s">
        <v>36</v>
      </c>
      <c r="D449" s="37" t="s">
        <v>37</v>
      </c>
      <c r="E449" s="37" t="s">
        <v>120</v>
      </c>
      <c r="F449" s="36">
        <v>3670.86</v>
      </c>
      <c r="G449" s="36">
        <v>3667.86</v>
      </c>
      <c r="H449" s="36">
        <v>3672.36</v>
      </c>
      <c r="I449" s="37" t="s">
        <v>402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8">
        <v>45918.643368055556</v>
      </c>
      <c r="B450" s="59">
        <v>443379659</v>
      </c>
      <c r="C450" s="38" t="s">
        <v>36</v>
      </c>
      <c r="D450" s="38" t="s">
        <v>37</v>
      </c>
      <c r="E450" s="38" t="s">
        <v>120</v>
      </c>
      <c r="F450" s="35">
        <v>3670.86</v>
      </c>
      <c r="G450" s="35">
        <v>3667.86</v>
      </c>
      <c r="H450" s="35">
        <v>3672.36</v>
      </c>
      <c r="I450" s="38" t="s">
        <v>402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60">
        <v>45918.643379629626</v>
      </c>
      <c r="B451" s="61">
        <v>443379661</v>
      </c>
      <c r="C451" s="37" t="s">
        <v>36</v>
      </c>
      <c r="D451" s="37" t="s">
        <v>37</v>
      </c>
      <c r="E451" s="37" t="s">
        <v>120</v>
      </c>
      <c r="F451" s="36">
        <v>3670.86</v>
      </c>
      <c r="G451" s="36">
        <v>3667.86</v>
      </c>
      <c r="H451" s="36">
        <v>3673.86</v>
      </c>
      <c r="I451" s="37" t="s">
        <v>402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8">
        <v>45918.643379629626</v>
      </c>
      <c r="B452" s="59">
        <v>443379662</v>
      </c>
      <c r="C452" s="38" t="s">
        <v>36</v>
      </c>
      <c r="D452" s="38" t="s">
        <v>37</v>
      </c>
      <c r="E452" s="38" t="s">
        <v>120</v>
      </c>
      <c r="F452" s="35">
        <v>3670.81</v>
      </c>
      <c r="G452" s="35">
        <v>3668.36</v>
      </c>
      <c r="H452" s="35">
        <v>3673.86</v>
      </c>
      <c r="I452" s="38" t="s">
        <v>403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60">
        <v>45918.643379629626</v>
      </c>
      <c r="B453" s="61">
        <v>443379666</v>
      </c>
      <c r="C453" s="37" t="s">
        <v>36</v>
      </c>
      <c r="D453" s="37" t="s">
        <v>37</v>
      </c>
      <c r="E453" s="37" t="s">
        <v>120</v>
      </c>
      <c r="F453" s="36">
        <v>3670.81</v>
      </c>
      <c r="G453" s="36">
        <v>3667.86</v>
      </c>
      <c r="H453" s="36">
        <v>3674.36</v>
      </c>
      <c r="I453" s="37" t="s">
        <v>402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8">
        <v>45918.648576388892</v>
      </c>
      <c r="B454" s="59">
        <v>443385332</v>
      </c>
      <c r="C454" s="38" t="s">
        <v>36</v>
      </c>
      <c r="D454" s="38" t="s">
        <v>37</v>
      </c>
      <c r="E454" s="38" t="s">
        <v>120</v>
      </c>
      <c r="F454" s="35">
        <v>3668.94</v>
      </c>
      <c r="G454" s="35">
        <v>3665.94</v>
      </c>
      <c r="H454" s="35">
        <v>3673.44</v>
      </c>
      <c r="I454" s="38" t="s">
        <v>404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60">
        <v>45918.652743055558</v>
      </c>
      <c r="B455" s="61">
        <v>443390657</v>
      </c>
      <c r="C455" s="37" t="s">
        <v>36</v>
      </c>
      <c r="D455" s="37" t="s">
        <v>37</v>
      </c>
      <c r="E455" s="37" t="s">
        <v>120</v>
      </c>
      <c r="F455" s="36">
        <v>3669.23</v>
      </c>
      <c r="G455" s="36">
        <v>3666.22</v>
      </c>
      <c r="H455" s="36">
        <v>3673.72</v>
      </c>
      <c r="I455" s="37" t="s">
        <v>405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8">
        <v>45918.652743055558</v>
      </c>
      <c r="B456" s="59">
        <v>443390659</v>
      </c>
      <c r="C456" s="38" t="s">
        <v>36</v>
      </c>
      <c r="D456" s="38" t="s">
        <v>37</v>
      </c>
      <c r="E456" s="38" t="s">
        <v>120</v>
      </c>
      <c r="F456" s="35">
        <v>3669.22</v>
      </c>
      <c r="G456" s="35">
        <v>3666.23</v>
      </c>
      <c r="H456" s="38"/>
      <c r="I456" s="38" t="s">
        <v>405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60">
        <v>45918.652743055558</v>
      </c>
      <c r="B457" s="61">
        <v>443390678</v>
      </c>
      <c r="C457" s="37" t="s">
        <v>36</v>
      </c>
      <c r="D457" s="37" t="s">
        <v>37</v>
      </c>
      <c r="E457" s="37" t="s">
        <v>120</v>
      </c>
      <c r="F457" s="36">
        <v>3669.22</v>
      </c>
      <c r="G457" s="36">
        <v>3666.22</v>
      </c>
      <c r="H457" s="36">
        <v>3675.22</v>
      </c>
      <c r="I457" s="37" t="s">
        <v>405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8">
        <v>45918.669525462959</v>
      </c>
      <c r="B458" s="59">
        <v>443408014</v>
      </c>
      <c r="C458" s="38" t="s">
        <v>36</v>
      </c>
      <c r="D458" s="38" t="s">
        <v>38</v>
      </c>
      <c r="E458" s="38" t="s">
        <v>120</v>
      </c>
      <c r="F458" s="35">
        <v>3662.75</v>
      </c>
      <c r="G458" s="35">
        <v>3662.37</v>
      </c>
      <c r="H458" s="35">
        <v>3659.54</v>
      </c>
      <c r="I458" s="38" t="s">
        <v>406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60">
        <v>45918.669525462959</v>
      </c>
      <c r="B459" s="61">
        <v>443408019</v>
      </c>
      <c r="C459" s="37" t="s">
        <v>36</v>
      </c>
      <c r="D459" s="37" t="s">
        <v>38</v>
      </c>
      <c r="E459" s="37" t="s">
        <v>120</v>
      </c>
      <c r="F459" s="36">
        <v>3662.76</v>
      </c>
      <c r="G459" s="36">
        <v>3665.75</v>
      </c>
      <c r="H459" s="36">
        <v>3661.25</v>
      </c>
      <c r="I459" s="37" t="s">
        <v>407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8">
        <v>45918.669525462959</v>
      </c>
      <c r="B460" s="59">
        <v>443408022</v>
      </c>
      <c r="C460" s="38" t="s">
        <v>36</v>
      </c>
      <c r="D460" s="38" t="s">
        <v>38</v>
      </c>
      <c r="E460" s="38" t="s">
        <v>120</v>
      </c>
      <c r="F460" s="35">
        <v>3662.86</v>
      </c>
      <c r="G460" s="35">
        <v>3665.75</v>
      </c>
      <c r="H460" s="35">
        <v>3661.25</v>
      </c>
      <c r="I460" s="38" t="s">
        <v>407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60">
        <v>45918.669525462959</v>
      </c>
      <c r="B461" s="61">
        <v>443408028</v>
      </c>
      <c r="C461" s="37" t="s">
        <v>36</v>
      </c>
      <c r="D461" s="37" t="s">
        <v>38</v>
      </c>
      <c r="E461" s="37" t="s">
        <v>120</v>
      </c>
      <c r="F461" s="36">
        <v>3662.76</v>
      </c>
      <c r="G461" s="36">
        <v>3662.36</v>
      </c>
      <c r="H461" s="36">
        <v>3659.25</v>
      </c>
      <c r="I461" s="37" t="s">
        <v>408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8">
        <v>45918.669537037036</v>
      </c>
      <c r="B462" s="59">
        <v>443408034</v>
      </c>
      <c r="C462" s="38" t="s">
        <v>36</v>
      </c>
      <c r="D462" s="38" t="s">
        <v>38</v>
      </c>
      <c r="E462" s="38" t="s">
        <v>120</v>
      </c>
      <c r="F462" s="35">
        <v>3662.76</v>
      </c>
      <c r="G462" s="35">
        <v>3664.25</v>
      </c>
      <c r="H462" s="35">
        <v>3661.25</v>
      </c>
      <c r="I462" s="38" t="s">
        <v>409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60">
        <v>45918.669537037036</v>
      </c>
      <c r="B463" s="61">
        <v>443408037</v>
      </c>
      <c r="C463" s="37" t="s">
        <v>36</v>
      </c>
      <c r="D463" s="37" t="s">
        <v>38</v>
      </c>
      <c r="E463" s="37" t="s">
        <v>120</v>
      </c>
      <c r="F463" s="36">
        <v>3662.76</v>
      </c>
      <c r="G463" s="36">
        <v>3662.64</v>
      </c>
      <c r="H463" s="36">
        <v>3659.75</v>
      </c>
      <c r="I463" s="37" t="s">
        <v>410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8">
        <v>45918.669537037036</v>
      </c>
      <c r="B464" s="59">
        <v>443408042</v>
      </c>
      <c r="C464" s="38" t="s">
        <v>36</v>
      </c>
      <c r="D464" s="38" t="s">
        <v>38</v>
      </c>
      <c r="E464" s="38" t="s">
        <v>120</v>
      </c>
      <c r="F464" s="35">
        <v>3662.75</v>
      </c>
      <c r="G464" s="35">
        <v>3662.34</v>
      </c>
      <c r="H464" s="35">
        <v>3659.25</v>
      </c>
      <c r="I464" s="38" t="s">
        <v>408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60">
        <v>45918.669988425929</v>
      </c>
      <c r="B465" s="61">
        <v>443408730</v>
      </c>
      <c r="C465" s="37" t="s">
        <v>36</v>
      </c>
      <c r="D465" s="37" t="s">
        <v>38</v>
      </c>
      <c r="E465" s="37" t="s">
        <v>120</v>
      </c>
      <c r="F465" s="36">
        <v>3662.63</v>
      </c>
      <c r="G465" s="36">
        <v>3664.1</v>
      </c>
      <c r="H465" s="36">
        <v>3661.1</v>
      </c>
      <c r="I465" s="37" t="s">
        <v>407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8">
        <v>45918.674502314818</v>
      </c>
      <c r="B466" s="59">
        <v>443416002</v>
      </c>
      <c r="C466" s="38" t="s">
        <v>36</v>
      </c>
      <c r="D466" s="38" t="s">
        <v>38</v>
      </c>
      <c r="E466" s="38" t="s">
        <v>120</v>
      </c>
      <c r="F466" s="35">
        <v>3658.52</v>
      </c>
      <c r="G466" s="35">
        <v>3658.07</v>
      </c>
      <c r="H466" s="35">
        <v>3655.55</v>
      </c>
      <c r="I466" s="38" t="s">
        <v>411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60">
        <v>45918.674502314818</v>
      </c>
      <c r="B467" s="61">
        <v>443416004</v>
      </c>
      <c r="C467" s="37" t="s">
        <v>36</v>
      </c>
      <c r="D467" s="37" t="s">
        <v>38</v>
      </c>
      <c r="E467" s="37" t="s">
        <v>120</v>
      </c>
      <c r="F467" s="36">
        <v>3658.52</v>
      </c>
      <c r="G467" s="36">
        <v>3658.07</v>
      </c>
      <c r="H467" s="36">
        <v>3655.02</v>
      </c>
      <c r="I467" s="37" t="s">
        <v>411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8">
        <v>45918.674502314818</v>
      </c>
      <c r="B468" s="59">
        <v>443416005</v>
      </c>
      <c r="C468" s="38" t="s">
        <v>36</v>
      </c>
      <c r="D468" s="38" t="s">
        <v>38</v>
      </c>
      <c r="E468" s="38" t="s">
        <v>120</v>
      </c>
      <c r="F468" s="35">
        <v>3658.6</v>
      </c>
      <c r="G468" s="35">
        <v>3660.02</v>
      </c>
      <c r="H468" s="35">
        <v>3657.02</v>
      </c>
      <c r="I468" s="38" t="s">
        <v>412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60">
        <v>45918.674502314818</v>
      </c>
      <c r="B469" s="61">
        <v>443416007</v>
      </c>
      <c r="C469" s="37" t="s">
        <v>36</v>
      </c>
      <c r="D469" s="37" t="s">
        <v>38</v>
      </c>
      <c r="E469" s="37" t="s">
        <v>120</v>
      </c>
      <c r="F469" s="36">
        <v>3658.59</v>
      </c>
      <c r="G469" s="36">
        <v>3658.09</v>
      </c>
      <c r="H469" s="36">
        <v>3655.52</v>
      </c>
      <c r="I469" s="37" t="s">
        <v>413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8">
        <v>45918.674513888887</v>
      </c>
      <c r="B470" s="59">
        <v>443416009</v>
      </c>
      <c r="C470" s="38" t="s">
        <v>36</v>
      </c>
      <c r="D470" s="38" t="s">
        <v>38</v>
      </c>
      <c r="E470" s="38" t="s">
        <v>120</v>
      </c>
      <c r="F470" s="35">
        <v>3658.59</v>
      </c>
      <c r="G470" s="35">
        <v>3661.52</v>
      </c>
      <c r="H470" s="35">
        <v>3657.02</v>
      </c>
      <c r="I470" s="38" t="s">
        <v>412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60">
        <v>45918.674513888887</v>
      </c>
      <c r="B471" s="61">
        <v>443416011</v>
      </c>
      <c r="C471" s="37" t="s">
        <v>36</v>
      </c>
      <c r="D471" s="37" t="s">
        <v>38</v>
      </c>
      <c r="E471" s="37" t="s">
        <v>120</v>
      </c>
      <c r="F471" s="36">
        <v>3658.58</v>
      </c>
      <c r="G471" s="36">
        <v>3658.09</v>
      </c>
      <c r="H471" s="36">
        <v>3655.02</v>
      </c>
      <c r="I471" s="37" t="s">
        <v>413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8">
        <v>45918.674513888887</v>
      </c>
      <c r="B472" s="59">
        <v>443416014</v>
      </c>
      <c r="C472" s="38" t="s">
        <v>36</v>
      </c>
      <c r="D472" s="38" t="s">
        <v>38</v>
      </c>
      <c r="E472" s="38" t="s">
        <v>120</v>
      </c>
      <c r="F472" s="35">
        <v>3658.63</v>
      </c>
      <c r="G472" s="35">
        <v>3661.52</v>
      </c>
      <c r="H472" s="35">
        <v>3657.02</v>
      </c>
      <c r="I472" s="38" t="s">
        <v>412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60">
        <v>45918.676354166666</v>
      </c>
      <c r="B473" s="61">
        <v>443417617</v>
      </c>
      <c r="C473" s="37" t="s">
        <v>36</v>
      </c>
      <c r="D473" s="37" t="s">
        <v>38</v>
      </c>
      <c r="E473" s="37" t="s">
        <v>120</v>
      </c>
      <c r="F473" s="36">
        <v>3658.28</v>
      </c>
      <c r="G473" s="36">
        <v>3659.78</v>
      </c>
      <c r="H473" s="36">
        <v>3656.78</v>
      </c>
      <c r="I473" s="37" t="s">
        <v>414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8">
        <v>45918.676354166666</v>
      </c>
      <c r="B474" s="59">
        <v>443417619</v>
      </c>
      <c r="C474" s="38" t="s">
        <v>36</v>
      </c>
      <c r="D474" s="38" t="s">
        <v>38</v>
      </c>
      <c r="E474" s="38" t="s">
        <v>120</v>
      </c>
      <c r="F474" s="35">
        <v>3658.2</v>
      </c>
      <c r="G474" s="35">
        <v>3661.28</v>
      </c>
      <c r="H474" s="35">
        <v>3656.78</v>
      </c>
      <c r="I474" s="38" t="s">
        <v>415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60">
        <v>45918.676354166666</v>
      </c>
      <c r="B475" s="61">
        <v>443417620</v>
      </c>
      <c r="C475" s="37" t="s">
        <v>36</v>
      </c>
      <c r="D475" s="37" t="s">
        <v>38</v>
      </c>
      <c r="E475" s="37" t="s">
        <v>120</v>
      </c>
      <c r="F475" s="36">
        <v>3658.22</v>
      </c>
      <c r="G475" s="36">
        <v>3661.28</v>
      </c>
      <c r="H475" s="36">
        <v>3654.78</v>
      </c>
      <c r="I475" s="37" t="s">
        <v>415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8">
        <v>45918.676354166666</v>
      </c>
      <c r="B476" s="59">
        <v>443417624</v>
      </c>
      <c r="C476" s="38" t="s">
        <v>36</v>
      </c>
      <c r="D476" s="38" t="s">
        <v>38</v>
      </c>
      <c r="E476" s="38" t="s">
        <v>120</v>
      </c>
      <c r="F476" s="35">
        <v>3658.25</v>
      </c>
      <c r="G476" s="35">
        <v>3661.28</v>
      </c>
      <c r="H476" s="35">
        <v>3656.78</v>
      </c>
      <c r="I476" s="38" t="s">
        <v>415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60">
        <v>45918.676365740743</v>
      </c>
      <c r="B477" s="61">
        <v>443417626</v>
      </c>
      <c r="C477" s="37" t="s">
        <v>36</v>
      </c>
      <c r="D477" s="37" t="s">
        <v>38</v>
      </c>
      <c r="E477" s="37" t="s">
        <v>120</v>
      </c>
      <c r="F477" s="36">
        <v>3658.24</v>
      </c>
      <c r="G477" s="36">
        <v>3660.78</v>
      </c>
      <c r="H477" s="36">
        <v>3655.28</v>
      </c>
      <c r="I477" s="37" t="s">
        <v>416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8">
        <v>45918.676365740743</v>
      </c>
      <c r="B478" s="59">
        <v>443417628</v>
      </c>
      <c r="C478" s="38" t="s">
        <v>36</v>
      </c>
      <c r="D478" s="38" t="s">
        <v>38</v>
      </c>
      <c r="E478" s="38" t="s">
        <v>120</v>
      </c>
      <c r="F478" s="35">
        <v>3658.24</v>
      </c>
      <c r="G478" s="35">
        <v>3661.28</v>
      </c>
      <c r="H478" s="35">
        <v>3655.28</v>
      </c>
      <c r="I478" s="38" t="s">
        <v>415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60">
        <v>45918.676365740743</v>
      </c>
      <c r="B479" s="61">
        <v>443417630</v>
      </c>
      <c r="C479" s="37" t="s">
        <v>36</v>
      </c>
      <c r="D479" s="37" t="s">
        <v>38</v>
      </c>
      <c r="E479" s="37" t="s">
        <v>120</v>
      </c>
      <c r="F479" s="36">
        <v>3658.24</v>
      </c>
      <c r="G479" s="36">
        <v>3661.28</v>
      </c>
      <c r="H479" s="36">
        <v>3654.78</v>
      </c>
      <c r="I479" s="37" t="s">
        <v>415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8">
        <v>45918.67728009259</v>
      </c>
      <c r="B480" s="59">
        <v>443419399</v>
      </c>
      <c r="C480" s="38" t="s">
        <v>36</v>
      </c>
      <c r="D480" s="38" t="s">
        <v>38</v>
      </c>
      <c r="E480" s="38" t="s">
        <v>120</v>
      </c>
      <c r="F480" s="35">
        <v>3659.96</v>
      </c>
      <c r="G480" s="35">
        <v>3658.77</v>
      </c>
      <c r="H480" s="35">
        <v>3656.44</v>
      </c>
      <c r="I480" s="38" t="s">
        <v>417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60">
        <v>45918.67728009259</v>
      </c>
      <c r="B481" s="61">
        <v>443419402</v>
      </c>
      <c r="C481" s="37" t="s">
        <v>36</v>
      </c>
      <c r="D481" s="37" t="s">
        <v>38</v>
      </c>
      <c r="E481" s="37" t="s">
        <v>120</v>
      </c>
      <c r="F481" s="36">
        <v>3659.92</v>
      </c>
      <c r="G481" s="36">
        <v>3658.77</v>
      </c>
      <c r="H481" s="36">
        <v>3656.46</v>
      </c>
      <c r="I481" s="37" t="s">
        <v>417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8">
        <v>45918.680289351854</v>
      </c>
      <c r="B482" s="59">
        <v>443422430</v>
      </c>
      <c r="C482" s="38" t="s">
        <v>36</v>
      </c>
      <c r="D482" s="38" t="s">
        <v>38</v>
      </c>
      <c r="E482" s="38" t="s">
        <v>120</v>
      </c>
      <c r="F482" s="35">
        <v>3659.49</v>
      </c>
      <c r="G482" s="35">
        <v>3659.31</v>
      </c>
      <c r="H482" s="35">
        <v>3657.97</v>
      </c>
      <c r="I482" s="38" t="s">
        <v>418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60">
        <v>45918.680289351854</v>
      </c>
      <c r="B483" s="61">
        <v>443422434</v>
      </c>
      <c r="C483" s="37" t="s">
        <v>36</v>
      </c>
      <c r="D483" s="37" t="s">
        <v>38</v>
      </c>
      <c r="E483" s="37" t="s">
        <v>120</v>
      </c>
      <c r="F483" s="36">
        <v>3659.49</v>
      </c>
      <c r="G483" s="36">
        <v>3658.07</v>
      </c>
      <c r="H483" s="36">
        <v>3656.49</v>
      </c>
      <c r="I483" s="37" t="s">
        <v>419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8">
        <v>45918.680289351854</v>
      </c>
      <c r="B484" s="59">
        <v>443422437</v>
      </c>
      <c r="C484" s="38" t="s">
        <v>36</v>
      </c>
      <c r="D484" s="38" t="s">
        <v>38</v>
      </c>
      <c r="E484" s="38" t="s">
        <v>120</v>
      </c>
      <c r="F484" s="35">
        <v>3659.51</v>
      </c>
      <c r="G484" s="35">
        <v>3658.07</v>
      </c>
      <c r="H484" s="35">
        <v>3655.99</v>
      </c>
      <c r="I484" s="38" t="s">
        <v>420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60">
        <v>45918.680289351854</v>
      </c>
      <c r="B485" s="61">
        <v>443422439</v>
      </c>
      <c r="C485" s="37" t="s">
        <v>36</v>
      </c>
      <c r="D485" s="37" t="s">
        <v>38</v>
      </c>
      <c r="E485" s="37" t="s">
        <v>120</v>
      </c>
      <c r="F485" s="36">
        <v>3659.51</v>
      </c>
      <c r="G485" s="36">
        <v>3658.48</v>
      </c>
      <c r="H485" s="36">
        <v>3656.49</v>
      </c>
      <c r="I485" s="37" t="s">
        <v>419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8">
        <v>45918.699733796297</v>
      </c>
      <c r="B486" s="59">
        <v>443461444</v>
      </c>
      <c r="C486" s="38" t="s">
        <v>36</v>
      </c>
      <c r="D486" s="38" t="s">
        <v>38</v>
      </c>
      <c r="E486" s="38" t="s">
        <v>120</v>
      </c>
      <c r="F486" s="35">
        <v>3635.2</v>
      </c>
      <c r="G486" s="35">
        <v>3638.21</v>
      </c>
      <c r="H486" s="35">
        <v>3633.71</v>
      </c>
      <c r="I486" s="38" t="s">
        <v>421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60">
        <v>45918.699733796297</v>
      </c>
      <c r="B487" s="61">
        <v>443461450</v>
      </c>
      <c r="C487" s="37" t="s">
        <v>36</v>
      </c>
      <c r="D487" s="37" t="s">
        <v>38</v>
      </c>
      <c r="E487" s="37" t="s">
        <v>120</v>
      </c>
      <c r="F487" s="36">
        <v>3634.93</v>
      </c>
      <c r="G487" s="36">
        <v>3638.2</v>
      </c>
      <c r="H487" s="36">
        <v>3633.7</v>
      </c>
      <c r="I487" s="37" t="s">
        <v>421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8">
        <v>45918.699733796297</v>
      </c>
      <c r="B488" s="59">
        <v>443461457</v>
      </c>
      <c r="C488" s="38" t="s">
        <v>36</v>
      </c>
      <c r="D488" s="38" t="s">
        <v>38</v>
      </c>
      <c r="E488" s="38" t="s">
        <v>120</v>
      </c>
      <c r="F488" s="35">
        <v>3634.92</v>
      </c>
      <c r="G488" s="35">
        <v>3636.7</v>
      </c>
      <c r="H488" s="35">
        <v>3633.7</v>
      </c>
      <c r="I488" s="38" t="s">
        <v>421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60">
        <v>45918.699733796297</v>
      </c>
      <c r="B489" s="61">
        <v>443461467</v>
      </c>
      <c r="C489" s="37" t="s">
        <v>36</v>
      </c>
      <c r="D489" s="37" t="s">
        <v>38</v>
      </c>
      <c r="E489" s="37" t="s">
        <v>120</v>
      </c>
      <c r="F489" s="36">
        <v>3634.89</v>
      </c>
      <c r="G489" s="36">
        <v>3635.25</v>
      </c>
      <c r="H489" s="36">
        <v>3631.7</v>
      </c>
      <c r="I489" s="37" t="s">
        <v>422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8">
        <v>45918.699745370373</v>
      </c>
      <c r="B490" s="59">
        <v>443461475</v>
      </c>
      <c r="C490" s="38" t="s">
        <v>36</v>
      </c>
      <c r="D490" s="38" t="s">
        <v>38</v>
      </c>
      <c r="E490" s="38" t="s">
        <v>120</v>
      </c>
      <c r="F490" s="35">
        <v>3634.82</v>
      </c>
      <c r="G490" s="35">
        <v>3635.25</v>
      </c>
      <c r="H490" s="35">
        <v>3632.2</v>
      </c>
      <c r="I490" s="38" t="s">
        <v>422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60">
        <v>45918.699745370373</v>
      </c>
      <c r="B491" s="61">
        <v>443461478</v>
      </c>
      <c r="C491" s="37" t="s">
        <v>36</v>
      </c>
      <c r="D491" s="37" t="s">
        <v>38</v>
      </c>
      <c r="E491" s="37" t="s">
        <v>120</v>
      </c>
      <c r="F491" s="36">
        <v>3634.76</v>
      </c>
      <c r="G491" s="36">
        <v>3637.7</v>
      </c>
      <c r="H491" s="36">
        <v>3632.2</v>
      </c>
      <c r="I491" s="37" t="s">
        <v>423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8">
        <v>45918.699745370373</v>
      </c>
      <c r="B492" s="59">
        <v>443461483</v>
      </c>
      <c r="C492" s="38" t="s">
        <v>36</v>
      </c>
      <c r="D492" s="38" t="s">
        <v>38</v>
      </c>
      <c r="E492" s="38" t="s">
        <v>120</v>
      </c>
      <c r="F492" s="35">
        <v>3634.72</v>
      </c>
      <c r="G492" s="35">
        <v>3638.2</v>
      </c>
      <c r="H492" s="35">
        <v>3631.7</v>
      </c>
      <c r="I492" s="38" t="s">
        <v>424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60">
        <v>45918.700196759259</v>
      </c>
      <c r="B493" s="61">
        <v>443462449</v>
      </c>
      <c r="C493" s="37" t="s">
        <v>36</v>
      </c>
      <c r="D493" s="37" t="s">
        <v>38</v>
      </c>
      <c r="E493" s="37" t="s">
        <v>120</v>
      </c>
      <c r="F493" s="36">
        <v>3635.28</v>
      </c>
      <c r="G493" s="36">
        <v>3636.8</v>
      </c>
      <c r="H493" s="36">
        <v>3633.8</v>
      </c>
      <c r="I493" s="37" t="s">
        <v>425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8">
        <v>45918.700196759259</v>
      </c>
      <c r="B494" s="59">
        <v>443462459</v>
      </c>
      <c r="C494" s="38" t="s">
        <v>36</v>
      </c>
      <c r="D494" s="38" t="s">
        <v>38</v>
      </c>
      <c r="E494" s="38" t="s">
        <v>120</v>
      </c>
      <c r="F494" s="35">
        <v>3635.37</v>
      </c>
      <c r="G494" s="35">
        <v>3638.28</v>
      </c>
      <c r="H494" s="35">
        <v>3631.78</v>
      </c>
      <c r="I494" s="38" t="s">
        <v>424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60">
        <v>45918.700196759259</v>
      </c>
      <c r="B495" s="61">
        <v>443462463</v>
      </c>
      <c r="C495" s="37" t="s">
        <v>36</v>
      </c>
      <c r="D495" s="37" t="s">
        <v>38</v>
      </c>
      <c r="E495" s="37" t="s">
        <v>120</v>
      </c>
      <c r="F495" s="36">
        <v>3635.36</v>
      </c>
      <c r="G495" s="36">
        <v>3638.28</v>
      </c>
      <c r="H495" s="36">
        <v>3633.78</v>
      </c>
      <c r="I495" s="37" t="s">
        <v>424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8">
        <v>45918.700196759259</v>
      </c>
      <c r="B496" s="59">
        <v>443462470</v>
      </c>
      <c r="C496" s="38" t="s">
        <v>36</v>
      </c>
      <c r="D496" s="38" t="s">
        <v>38</v>
      </c>
      <c r="E496" s="38" t="s">
        <v>120</v>
      </c>
      <c r="F496" s="35">
        <v>3635.47</v>
      </c>
      <c r="G496" s="35">
        <v>3638.28</v>
      </c>
      <c r="H496" s="35">
        <v>3633.78</v>
      </c>
      <c r="I496" s="38" t="s">
        <v>424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60">
        <v>45918.700208333335</v>
      </c>
      <c r="B497" s="61">
        <v>443462479</v>
      </c>
      <c r="C497" s="37" t="s">
        <v>36</v>
      </c>
      <c r="D497" s="37" t="s">
        <v>38</v>
      </c>
      <c r="E497" s="37" t="s">
        <v>120</v>
      </c>
      <c r="F497" s="36">
        <v>3635.49</v>
      </c>
      <c r="G497" s="36">
        <v>3638.28</v>
      </c>
      <c r="H497" s="36">
        <v>3632.28</v>
      </c>
      <c r="I497" s="37" t="s">
        <v>424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8">
        <v>45918.701469907406</v>
      </c>
      <c r="B498" s="59">
        <v>443464484</v>
      </c>
      <c r="C498" s="38" t="s">
        <v>36</v>
      </c>
      <c r="D498" s="38" t="s">
        <v>38</v>
      </c>
      <c r="E498" s="38" t="s">
        <v>120</v>
      </c>
      <c r="F498" s="35">
        <v>3636.03</v>
      </c>
      <c r="G498" s="35">
        <v>3639</v>
      </c>
      <c r="H498" s="35">
        <v>3632.5</v>
      </c>
      <c r="I498" s="38" t="s">
        <v>426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60">
        <v>45918.702048611114</v>
      </c>
      <c r="B499" s="61">
        <v>443465832</v>
      </c>
      <c r="C499" s="37" t="s">
        <v>36</v>
      </c>
      <c r="D499" s="37" t="s">
        <v>38</v>
      </c>
      <c r="E499" s="37" t="s">
        <v>120</v>
      </c>
      <c r="F499" s="36">
        <v>3638.13</v>
      </c>
      <c r="G499" s="36">
        <v>3641.12</v>
      </c>
      <c r="H499" s="36">
        <v>3634.62</v>
      </c>
      <c r="I499" s="37" t="s">
        <v>427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8">
        <v>45918.702048611114</v>
      </c>
      <c r="B500" s="59">
        <v>443465833</v>
      </c>
      <c r="C500" s="38" t="s">
        <v>36</v>
      </c>
      <c r="D500" s="38" t="s">
        <v>38</v>
      </c>
      <c r="E500" s="38" t="s">
        <v>120</v>
      </c>
      <c r="F500" s="35">
        <v>3638.27</v>
      </c>
      <c r="G500" s="35">
        <v>3641.13</v>
      </c>
      <c r="H500" s="35">
        <v>3634.63</v>
      </c>
      <c r="I500" s="38" t="s">
        <v>427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60">
        <v>45918.704016203701</v>
      </c>
      <c r="B501" s="61">
        <v>443469036</v>
      </c>
      <c r="C501" s="37" t="s">
        <v>36</v>
      </c>
      <c r="D501" s="37" t="s">
        <v>37</v>
      </c>
      <c r="E501" s="37" t="s">
        <v>120</v>
      </c>
      <c r="F501" s="36">
        <v>3639.73</v>
      </c>
      <c r="G501" s="36">
        <v>3637.06</v>
      </c>
      <c r="H501" s="36">
        <v>3643.56</v>
      </c>
      <c r="I501" s="37" t="s">
        <v>428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8">
        <v>45918.705983796295</v>
      </c>
      <c r="B502" s="59">
        <v>443472079</v>
      </c>
      <c r="C502" s="38" t="s">
        <v>36</v>
      </c>
      <c r="D502" s="38" t="s">
        <v>38</v>
      </c>
      <c r="E502" s="38" t="s">
        <v>120</v>
      </c>
      <c r="F502" s="35">
        <v>3638.22</v>
      </c>
      <c r="G502" s="35">
        <v>3641.2</v>
      </c>
      <c r="H502" s="35">
        <v>3634.7</v>
      </c>
      <c r="I502" s="38" t="s">
        <v>429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60">
        <v>45918.705983796295</v>
      </c>
      <c r="B503" s="61">
        <v>443472082</v>
      </c>
      <c r="C503" s="37" t="s">
        <v>36</v>
      </c>
      <c r="D503" s="37" t="s">
        <v>38</v>
      </c>
      <c r="E503" s="37" t="s">
        <v>120</v>
      </c>
      <c r="F503" s="36">
        <v>3638.16</v>
      </c>
      <c r="G503" s="36">
        <v>3641.22</v>
      </c>
      <c r="H503" s="36">
        <v>3634.72</v>
      </c>
      <c r="I503" s="37" t="s">
        <v>429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8">
        <v>45918.710034722222</v>
      </c>
      <c r="B504" s="59">
        <v>443478769</v>
      </c>
      <c r="C504" s="38" t="s">
        <v>36</v>
      </c>
      <c r="D504" s="38" t="s">
        <v>37</v>
      </c>
      <c r="E504" s="38" t="s">
        <v>120</v>
      </c>
      <c r="F504" s="35">
        <v>3644.36</v>
      </c>
      <c r="G504" s="35">
        <v>3644.72</v>
      </c>
      <c r="H504" s="35">
        <v>3647.94</v>
      </c>
      <c r="I504" s="38" t="s">
        <v>430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60">
        <v>45918.712002314816</v>
      </c>
      <c r="B505" s="61">
        <v>443481851</v>
      </c>
      <c r="C505" s="37" t="s">
        <v>36</v>
      </c>
      <c r="D505" s="37" t="s">
        <v>37</v>
      </c>
      <c r="E505" s="37" t="s">
        <v>120</v>
      </c>
      <c r="F505" s="36">
        <v>3645.36</v>
      </c>
      <c r="G505" s="36">
        <v>3642.31</v>
      </c>
      <c r="H505" s="36">
        <v>3648.81</v>
      </c>
      <c r="I505" s="37" t="s">
        <v>431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8">
        <v>45918.71234953704</v>
      </c>
      <c r="B506" s="59">
        <v>443482184</v>
      </c>
      <c r="C506" s="38" t="s">
        <v>36</v>
      </c>
      <c r="D506" s="38" t="s">
        <v>37</v>
      </c>
      <c r="E506" s="38" t="s">
        <v>120</v>
      </c>
      <c r="F506" s="35">
        <v>3643.74</v>
      </c>
      <c r="G506" s="35">
        <v>3640.74</v>
      </c>
      <c r="H506" s="35">
        <v>3645.24</v>
      </c>
      <c r="I506" s="38" t="s">
        <v>432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60">
        <v>45918.71234953704</v>
      </c>
      <c r="B507" s="61">
        <v>443482189</v>
      </c>
      <c r="C507" s="37" t="s">
        <v>36</v>
      </c>
      <c r="D507" s="37" t="s">
        <v>37</v>
      </c>
      <c r="E507" s="37" t="s">
        <v>120</v>
      </c>
      <c r="F507" s="36">
        <v>3643.74</v>
      </c>
      <c r="G507" s="36">
        <v>3640.74</v>
      </c>
      <c r="H507" s="36">
        <v>3647.24</v>
      </c>
      <c r="I507" s="37" t="s">
        <v>432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8">
        <v>45918.71234953704</v>
      </c>
      <c r="B508" s="59">
        <v>443482192</v>
      </c>
      <c r="C508" s="38" t="s">
        <v>36</v>
      </c>
      <c r="D508" s="38" t="s">
        <v>37</v>
      </c>
      <c r="E508" s="38" t="s">
        <v>120</v>
      </c>
      <c r="F508" s="35">
        <v>3643.74</v>
      </c>
      <c r="G508" s="35">
        <v>3642.24</v>
      </c>
      <c r="H508" s="35">
        <v>3645.24</v>
      </c>
      <c r="I508" s="38" t="s">
        <v>431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60">
        <v>45918.713159722225</v>
      </c>
      <c r="B509" s="61">
        <v>443483284</v>
      </c>
      <c r="C509" s="37" t="s">
        <v>36</v>
      </c>
      <c r="D509" s="37" t="s">
        <v>38</v>
      </c>
      <c r="E509" s="37" t="s">
        <v>120</v>
      </c>
      <c r="F509" s="36">
        <v>3642</v>
      </c>
      <c r="G509" s="36">
        <v>3642.47</v>
      </c>
      <c r="H509" s="36">
        <v>3638.56</v>
      </c>
      <c r="I509" s="37" t="s">
        <v>433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8">
        <v>45918.713159722225</v>
      </c>
      <c r="B510" s="59">
        <v>443483298</v>
      </c>
      <c r="C510" s="38" t="s">
        <v>36</v>
      </c>
      <c r="D510" s="38" t="s">
        <v>38</v>
      </c>
      <c r="E510" s="38" t="s">
        <v>120</v>
      </c>
      <c r="F510" s="35">
        <v>3642</v>
      </c>
      <c r="G510" s="35">
        <v>3642.47</v>
      </c>
      <c r="H510" s="35">
        <v>3638.5</v>
      </c>
      <c r="I510" s="38" t="s">
        <v>433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60">
        <v>45918.718136574076</v>
      </c>
      <c r="B511" s="61">
        <v>443488543</v>
      </c>
      <c r="C511" s="37" t="s">
        <v>36</v>
      </c>
      <c r="D511" s="37" t="s">
        <v>37</v>
      </c>
      <c r="E511" s="37" t="s">
        <v>120</v>
      </c>
      <c r="F511" s="36">
        <v>3643.49</v>
      </c>
      <c r="G511" s="36">
        <v>3640.5</v>
      </c>
      <c r="H511" s="36">
        <v>3647</v>
      </c>
      <c r="I511" s="37" t="s">
        <v>434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8">
        <v>45918.721493055556</v>
      </c>
      <c r="B512" s="59">
        <v>443491780</v>
      </c>
      <c r="C512" s="38" t="s">
        <v>36</v>
      </c>
      <c r="D512" s="38" t="s">
        <v>38</v>
      </c>
      <c r="E512" s="38" t="s">
        <v>120</v>
      </c>
      <c r="F512" s="35">
        <v>3637.94</v>
      </c>
      <c r="G512" s="35">
        <v>3636.94</v>
      </c>
      <c r="H512" s="35">
        <v>3634.47</v>
      </c>
      <c r="I512" s="38" t="s">
        <v>435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60">
        <v>45918.721493055556</v>
      </c>
      <c r="B513" s="61">
        <v>443491783</v>
      </c>
      <c r="C513" s="37" t="s">
        <v>36</v>
      </c>
      <c r="D513" s="37" t="s">
        <v>38</v>
      </c>
      <c r="E513" s="37" t="s">
        <v>120</v>
      </c>
      <c r="F513" s="36">
        <v>3638.05</v>
      </c>
      <c r="G513" s="36">
        <v>3636.85</v>
      </c>
      <c r="H513" s="37"/>
      <c r="I513" s="37" t="s">
        <v>435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8">
        <v>45918.721608796295</v>
      </c>
      <c r="B514" s="59">
        <v>443491852</v>
      </c>
      <c r="C514" s="38" t="s">
        <v>36</v>
      </c>
      <c r="D514" s="38" t="s">
        <v>38</v>
      </c>
      <c r="E514" s="38" t="s">
        <v>120</v>
      </c>
      <c r="F514" s="35">
        <v>3639.35</v>
      </c>
      <c r="G514" s="35">
        <v>3642.29</v>
      </c>
      <c r="H514" s="35">
        <v>3637.79</v>
      </c>
      <c r="I514" s="38" t="s">
        <v>436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60">
        <v>45918.721608796295</v>
      </c>
      <c r="B515" s="61">
        <v>443491853</v>
      </c>
      <c r="C515" s="37" t="s">
        <v>36</v>
      </c>
      <c r="D515" s="37" t="s">
        <v>38</v>
      </c>
      <c r="E515" s="37" t="s">
        <v>120</v>
      </c>
      <c r="F515" s="36">
        <v>3639.36</v>
      </c>
      <c r="G515" s="36">
        <v>3639.08</v>
      </c>
      <c r="H515" s="36">
        <v>3636.35</v>
      </c>
      <c r="I515" s="37" t="s">
        <v>437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8">
        <v>45918.721608796295</v>
      </c>
      <c r="B516" s="59">
        <v>443491857</v>
      </c>
      <c r="C516" s="38" t="s">
        <v>36</v>
      </c>
      <c r="D516" s="38" t="s">
        <v>38</v>
      </c>
      <c r="E516" s="38" t="s">
        <v>120</v>
      </c>
      <c r="F516" s="35">
        <v>3639.36</v>
      </c>
      <c r="G516" s="35">
        <v>3639.08</v>
      </c>
      <c r="H516" s="35">
        <v>3636.35</v>
      </c>
      <c r="I516" s="38" t="s">
        <v>437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60">
        <v>45918.721608796295</v>
      </c>
      <c r="B517" s="61">
        <v>443491860</v>
      </c>
      <c r="C517" s="37" t="s">
        <v>36</v>
      </c>
      <c r="D517" s="37" t="s">
        <v>38</v>
      </c>
      <c r="E517" s="37" t="s">
        <v>120</v>
      </c>
      <c r="F517" s="36">
        <v>3639.35</v>
      </c>
      <c r="G517" s="36">
        <v>3639.25</v>
      </c>
      <c r="H517" s="36">
        <v>3635.85</v>
      </c>
      <c r="I517" s="37" t="s">
        <v>437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8">
        <v>45918.722881944443</v>
      </c>
      <c r="B518" s="59">
        <v>443493132</v>
      </c>
      <c r="C518" s="38" t="s">
        <v>36</v>
      </c>
      <c r="D518" s="38" t="s">
        <v>38</v>
      </c>
      <c r="E518" s="38" t="s">
        <v>120</v>
      </c>
      <c r="F518" s="35">
        <v>3638.8</v>
      </c>
      <c r="G518" s="35">
        <v>3641.71</v>
      </c>
      <c r="H518" s="35">
        <v>3637.21</v>
      </c>
      <c r="I518" s="38" t="s">
        <v>438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60">
        <v>45918.724386574075</v>
      </c>
      <c r="B519" s="61">
        <v>443494828</v>
      </c>
      <c r="C519" s="37" t="s">
        <v>36</v>
      </c>
      <c r="D519" s="37" t="s">
        <v>38</v>
      </c>
      <c r="E519" s="37" t="s">
        <v>120</v>
      </c>
      <c r="F519" s="36">
        <v>3636.64</v>
      </c>
      <c r="G519" s="36">
        <v>3636.41</v>
      </c>
      <c r="H519" s="36">
        <v>3633.22</v>
      </c>
      <c r="I519" s="37" t="s">
        <v>439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8">
        <v>45918.724386574075</v>
      </c>
      <c r="B520" s="59">
        <v>443494833</v>
      </c>
      <c r="C520" s="38" t="s">
        <v>36</v>
      </c>
      <c r="D520" s="38" t="s">
        <v>38</v>
      </c>
      <c r="E520" s="38" t="s">
        <v>120</v>
      </c>
      <c r="F520" s="35">
        <v>3636.64</v>
      </c>
      <c r="G520" s="35">
        <v>3636.43</v>
      </c>
      <c r="H520" s="38"/>
      <c r="I520" s="38" t="s">
        <v>439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60">
        <v>45918.72519675926</v>
      </c>
      <c r="B521" s="61">
        <v>443495717</v>
      </c>
      <c r="C521" s="37" t="s">
        <v>36</v>
      </c>
      <c r="D521" s="37" t="s">
        <v>38</v>
      </c>
      <c r="E521" s="37" t="s">
        <v>120</v>
      </c>
      <c r="F521" s="36">
        <v>3636.46</v>
      </c>
      <c r="G521" s="36">
        <v>3635.81</v>
      </c>
      <c r="H521" s="37"/>
      <c r="I521" s="37" t="s">
        <v>440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8">
        <v>45918.72519675926</v>
      </c>
      <c r="B522" s="59">
        <v>443495721</v>
      </c>
      <c r="C522" s="38" t="s">
        <v>36</v>
      </c>
      <c r="D522" s="38" t="s">
        <v>38</v>
      </c>
      <c r="E522" s="38" t="s">
        <v>120</v>
      </c>
      <c r="F522" s="35">
        <v>3636.46</v>
      </c>
      <c r="G522" s="35">
        <v>3635.81</v>
      </c>
      <c r="H522" s="35">
        <v>3632.96</v>
      </c>
      <c r="I522" s="38" t="s">
        <v>440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60">
        <v>45918.725775462961</v>
      </c>
      <c r="B523" s="61">
        <v>443496531</v>
      </c>
      <c r="C523" s="37" t="s">
        <v>36</v>
      </c>
      <c r="D523" s="37" t="s">
        <v>38</v>
      </c>
      <c r="E523" s="37" t="s">
        <v>120</v>
      </c>
      <c r="F523" s="36">
        <v>3636.28</v>
      </c>
      <c r="G523" s="36">
        <v>3639.28</v>
      </c>
      <c r="H523" s="36">
        <v>3632.78</v>
      </c>
      <c r="I523" s="37" t="s">
        <v>441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8">
        <v>45918.725775462961</v>
      </c>
      <c r="B524" s="59">
        <v>443496539</v>
      </c>
      <c r="C524" s="38" t="s">
        <v>36</v>
      </c>
      <c r="D524" s="38" t="s">
        <v>38</v>
      </c>
      <c r="E524" s="38" t="s">
        <v>120</v>
      </c>
      <c r="F524" s="35">
        <v>3636.47</v>
      </c>
      <c r="G524" s="35">
        <v>3639.28</v>
      </c>
      <c r="H524" s="38"/>
      <c r="I524" s="38" t="s">
        <v>441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60">
        <v>45918.725995370369</v>
      </c>
      <c r="B525" s="61">
        <v>443496838</v>
      </c>
      <c r="C525" s="37" t="s">
        <v>36</v>
      </c>
      <c r="D525" s="37" t="s">
        <v>38</v>
      </c>
      <c r="E525" s="37" t="s">
        <v>120</v>
      </c>
      <c r="F525" s="36">
        <v>3636.78</v>
      </c>
      <c r="G525" s="36">
        <v>3639.81</v>
      </c>
      <c r="H525" s="36">
        <v>3635.31</v>
      </c>
      <c r="I525" s="37" t="s">
        <v>442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8">
        <v>45918.726006944446</v>
      </c>
      <c r="B526" s="59">
        <v>443496841</v>
      </c>
      <c r="C526" s="38" t="s">
        <v>36</v>
      </c>
      <c r="D526" s="38" t="s">
        <v>38</v>
      </c>
      <c r="E526" s="38" t="s">
        <v>120</v>
      </c>
      <c r="F526" s="35">
        <v>3636.79</v>
      </c>
      <c r="G526" s="35">
        <v>3638.28</v>
      </c>
      <c r="H526" s="35">
        <v>3635.28</v>
      </c>
      <c r="I526" s="38" t="s">
        <v>442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60">
        <v>45918.726006944446</v>
      </c>
      <c r="B527" s="61">
        <v>443496843</v>
      </c>
      <c r="C527" s="37" t="s">
        <v>36</v>
      </c>
      <c r="D527" s="37" t="s">
        <v>38</v>
      </c>
      <c r="E527" s="37" t="s">
        <v>120</v>
      </c>
      <c r="F527" s="36">
        <v>3636.75</v>
      </c>
      <c r="G527" s="36">
        <v>3639.78</v>
      </c>
      <c r="H527" s="36">
        <v>3635.28</v>
      </c>
      <c r="I527" s="37" t="s">
        <v>442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8">
        <v>45918.726006944446</v>
      </c>
      <c r="B528" s="59">
        <v>443496846</v>
      </c>
      <c r="C528" s="38" t="s">
        <v>36</v>
      </c>
      <c r="D528" s="38" t="s">
        <v>38</v>
      </c>
      <c r="E528" s="38" t="s">
        <v>120</v>
      </c>
      <c r="F528" s="35">
        <v>3636.42</v>
      </c>
      <c r="G528" s="35">
        <v>3639.78</v>
      </c>
      <c r="H528" s="35">
        <v>3633.28</v>
      </c>
      <c r="I528" s="38" t="s">
        <v>443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60">
        <v>45918.726006944446</v>
      </c>
      <c r="B529" s="61">
        <v>443496850</v>
      </c>
      <c r="C529" s="37" t="s">
        <v>36</v>
      </c>
      <c r="D529" s="37" t="s">
        <v>38</v>
      </c>
      <c r="E529" s="37" t="s">
        <v>120</v>
      </c>
      <c r="F529" s="36">
        <v>3636.32</v>
      </c>
      <c r="G529" s="36">
        <v>3639.28</v>
      </c>
      <c r="H529" s="36">
        <v>3633.78</v>
      </c>
      <c r="I529" s="37" t="s">
        <v>441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8">
        <v>45918.726018518515</v>
      </c>
      <c r="B530" s="59">
        <v>443496855</v>
      </c>
      <c r="C530" s="38" t="s">
        <v>36</v>
      </c>
      <c r="D530" s="38" t="s">
        <v>38</v>
      </c>
      <c r="E530" s="38" t="s">
        <v>120</v>
      </c>
      <c r="F530" s="35">
        <v>3636.29</v>
      </c>
      <c r="G530" s="35">
        <v>3639.78</v>
      </c>
      <c r="H530" s="35">
        <v>3633.28</v>
      </c>
      <c r="I530" s="38" t="s">
        <v>443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60">
        <v>45918.726018518515</v>
      </c>
      <c r="B531" s="61">
        <v>443496862</v>
      </c>
      <c r="C531" s="37" t="s">
        <v>36</v>
      </c>
      <c r="D531" s="37" t="s">
        <v>38</v>
      </c>
      <c r="E531" s="37" t="s">
        <v>120</v>
      </c>
      <c r="F531" s="36">
        <v>3636.35</v>
      </c>
      <c r="G531" s="36">
        <v>3639.78</v>
      </c>
      <c r="H531" s="36">
        <v>3633.78</v>
      </c>
      <c r="I531" s="37" t="s">
        <v>443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8">
        <v>45918.729004629633</v>
      </c>
      <c r="B532" s="59">
        <v>443499117</v>
      </c>
      <c r="C532" s="38" t="s">
        <v>36</v>
      </c>
      <c r="D532" s="38" t="s">
        <v>38</v>
      </c>
      <c r="E532" s="38" t="s">
        <v>120</v>
      </c>
      <c r="F532" s="35">
        <v>3636.36</v>
      </c>
      <c r="G532" s="35">
        <v>3639.38</v>
      </c>
      <c r="H532" s="35">
        <v>3634.88</v>
      </c>
      <c r="I532" s="38" t="s">
        <v>444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60">
        <v>45918.729351851849</v>
      </c>
      <c r="B533" s="61">
        <v>443499544</v>
      </c>
      <c r="C533" s="37" t="s">
        <v>36</v>
      </c>
      <c r="D533" s="37" t="s">
        <v>38</v>
      </c>
      <c r="E533" s="37" t="s">
        <v>120</v>
      </c>
      <c r="F533" s="36">
        <v>3636.8</v>
      </c>
      <c r="G533" s="36">
        <v>3639.83</v>
      </c>
      <c r="H533" s="36">
        <v>3633.33</v>
      </c>
      <c r="I533" s="37" t="s">
        <v>445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8">
        <v>45918.729363425926</v>
      </c>
      <c r="B534" s="59">
        <v>443499547</v>
      </c>
      <c r="C534" s="38" t="s">
        <v>36</v>
      </c>
      <c r="D534" s="38" t="s">
        <v>38</v>
      </c>
      <c r="E534" s="38" t="s">
        <v>120</v>
      </c>
      <c r="F534" s="35">
        <v>3636.8</v>
      </c>
      <c r="G534" s="35">
        <v>3639.8</v>
      </c>
      <c r="H534" s="35">
        <v>3633.3</v>
      </c>
      <c r="I534" s="38" t="s">
        <v>443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60">
        <v>45918.736527777779</v>
      </c>
      <c r="B535" s="61">
        <v>443506618</v>
      </c>
      <c r="C535" s="37" t="s">
        <v>36</v>
      </c>
      <c r="D535" s="37" t="s">
        <v>37</v>
      </c>
      <c r="E535" s="37" t="s">
        <v>120</v>
      </c>
      <c r="F535" s="36">
        <v>3642.66</v>
      </c>
      <c r="G535" s="36">
        <v>3644.63</v>
      </c>
      <c r="H535" s="36">
        <v>3646.16</v>
      </c>
      <c r="I535" s="37" t="s">
        <v>446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8">
        <v>45918.736539351848</v>
      </c>
      <c r="B536" s="59">
        <v>443506620</v>
      </c>
      <c r="C536" s="38" t="s">
        <v>36</v>
      </c>
      <c r="D536" s="38" t="s">
        <v>37</v>
      </c>
      <c r="E536" s="38" t="s">
        <v>120</v>
      </c>
      <c r="F536" s="35">
        <v>3642.69</v>
      </c>
      <c r="G536" s="35">
        <v>3645.41</v>
      </c>
      <c r="H536" s="38"/>
      <c r="I536" s="38" t="s">
        <v>447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60">
        <v>45918.738032407404</v>
      </c>
      <c r="B537" s="61">
        <v>443507805</v>
      </c>
      <c r="C537" s="37" t="s">
        <v>36</v>
      </c>
      <c r="D537" s="37" t="s">
        <v>37</v>
      </c>
      <c r="E537" s="37" t="s">
        <v>120</v>
      </c>
      <c r="F537" s="36">
        <v>3641.93</v>
      </c>
      <c r="G537" s="36">
        <v>3640.4</v>
      </c>
      <c r="H537" s="36">
        <v>3643.4</v>
      </c>
      <c r="I537" s="37" t="s">
        <v>448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8">
        <v>45918.738043981481</v>
      </c>
      <c r="B538" s="59">
        <v>443507807</v>
      </c>
      <c r="C538" s="38" t="s">
        <v>36</v>
      </c>
      <c r="D538" s="38" t="s">
        <v>37</v>
      </c>
      <c r="E538" s="38" t="s">
        <v>120</v>
      </c>
      <c r="F538" s="35">
        <v>3641.9</v>
      </c>
      <c r="G538" s="35">
        <v>3642.56</v>
      </c>
      <c r="H538" s="35">
        <v>3645.43</v>
      </c>
      <c r="I538" s="38" t="s">
        <v>449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60">
        <v>45918.738043981481</v>
      </c>
      <c r="B539" s="61">
        <v>443507809</v>
      </c>
      <c r="C539" s="37" t="s">
        <v>36</v>
      </c>
      <c r="D539" s="37" t="s">
        <v>37</v>
      </c>
      <c r="E539" s="37" t="s">
        <v>120</v>
      </c>
      <c r="F539" s="36">
        <v>3641.92</v>
      </c>
      <c r="G539" s="36">
        <v>3641.92</v>
      </c>
      <c r="H539" s="36">
        <v>3643.43</v>
      </c>
      <c r="I539" s="37" t="s">
        <v>450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8">
        <v>45918.738043981481</v>
      </c>
      <c r="B540" s="59">
        <v>443507811</v>
      </c>
      <c r="C540" s="38" t="s">
        <v>36</v>
      </c>
      <c r="D540" s="38" t="s">
        <v>37</v>
      </c>
      <c r="E540" s="38" t="s">
        <v>120</v>
      </c>
      <c r="F540" s="35">
        <v>3641.89</v>
      </c>
      <c r="G540" s="35">
        <v>3641.94</v>
      </c>
      <c r="H540" s="35">
        <v>3643.43</v>
      </c>
      <c r="I540" s="38" t="s">
        <v>450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60">
        <v>45918.738043981481</v>
      </c>
      <c r="B541" s="61">
        <v>443507814</v>
      </c>
      <c r="C541" s="37" t="s">
        <v>36</v>
      </c>
      <c r="D541" s="37" t="s">
        <v>37</v>
      </c>
      <c r="E541" s="37" t="s">
        <v>120</v>
      </c>
      <c r="F541" s="36">
        <v>3641.86</v>
      </c>
      <c r="G541" s="36">
        <v>3642.56</v>
      </c>
      <c r="H541" s="36">
        <v>3644.93</v>
      </c>
      <c r="I541" s="37" t="s">
        <v>449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8">
        <v>45918.738055555557</v>
      </c>
      <c r="B542" s="59">
        <v>443507819</v>
      </c>
      <c r="C542" s="38" t="s">
        <v>36</v>
      </c>
      <c r="D542" s="38" t="s">
        <v>37</v>
      </c>
      <c r="E542" s="38" t="s">
        <v>120</v>
      </c>
      <c r="F542" s="35">
        <v>3641.87</v>
      </c>
      <c r="G542" s="35">
        <v>3642.55</v>
      </c>
      <c r="H542" s="35">
        <v>3644.93</v>
      </c>
      <c r="I542" s="38" t="s">
        <v>449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60">
        <v>45918.738055555557</v>
      </c>
      <c r="B543" s="61">
        <v>443507820</v>
      </c>
      <c r="C543" s="37" t="s">
        <v>36</v>
      </c>
      <c r="D543" s="37" t="s">
        <v>37</v>
      </c>
      <c r="E543" s="37" t="s">
        <v>120</v>
      </c>
      <c r="F543" s="36">
        <v>3641.86</v>
      </c>
      <c r="G543" s="36">
        <v>3642.52</v>
      </c>
      <c r="H543" s="36">
        <v>3645.43</v>
      </c>
      <c r="I543" s="37" t="s">
        <v>449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8">
        <v>45918.74</v>
      </c>
      <c r="B544" s="59">
        <v>443508965</v>
      </c>
      <c r="C544" s="38" t="s">
        <v>36</v>
      </c>
      <c r="D544" s="38" t="s">
        <v>38</v>
      </c>
      <c r="E544" s="38" t="s">
        <v>120</v>
      </c>
      <c r="F544" s="35">
        <v>3640.72</v>
      </c>
      <c r="G544" s="35">
        <v>3643.72</v>
      </c>
      <c r="H544" s="35">
        <v>3637.22</v>
      </c>
      <c r="I544" s="38" t="s">
        <v>451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60">
        <v>45918.743009259262</v>
      </c>
      <c r="B545" s="61">
        <v>443511962</v>
      </c>
      <c r="C545" s="37" t="s">
        <v>36</v>
      </c>
      <c r="D545" s="37" t="s">
        <v>37</v>
      </c>
      <c r="E545" s="37" t="s">
        <v>120</v>
      </c>
      <c r="F545" s="36">
        <v>3645.31</v>
      </c>
      <c r="G545" s="36">
        <v>3642.33</v>
      </c>
      <c r="H545" s="36">
        <v>3648.83</v>
      </c>
      <c r="I545" s="37" t="s">
        <v>452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8">
        <v>45918.743020833332</v>
      </c>
      <c r="B546" s="59">
        <v>443511969</v>
      </c>
      <c r="C546" s="38" t="s">
        <v>36</v>
      </c>
      <c r="D546" s="38" t="s">
        <v>37</v>
      </c>
      <c r="E546" s="38" t="s">
        <v>120</v>
      </c>
      <c r="F546" s="35">
        <v>3645.16</v>
      </c>
      <c r="G546" s="35">
        <v>3642.31</v>
      </c>
      <c r="H546" s="38"/>
      <c r="I546" s="38" t="s">
        <v>452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60">
        <v>45918.74659722222</v>
      </c>
      <c r="B547" s="61">
        <v>443515164</v>
      </c>
      <c r="C547" s="37" t="s">
        <v>36</v>
      </c>
      <c r="D547" s="37" t="s">
        <v>38</v>
      </c>
      <c r="E547" s="37" t="s">
        <v>120</v>
      </c>
      <c r="F547" s="36">
        <v>3641.9</v>
      </c>
      <c r="G547" s="36">
        <v>3640.63</v>
      </c>
      <c r="H547" s="37"/>
      <c r="I547" s="37" t="s">
        <v>453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8">
        <v>45918.746608796297</v>
      </c>
      <c r="B548" s="59">
        <v>443515166</v>
      </c>
      <c r="C548" s="38" t="s">
        <v>36</v>
      </c>
      <c r="D548" s="38" t="s">
        <v>38</v>
      </c>
      <c r="E548" s="38" t="s">
        <v>120</v>
      </c>
      <c r="F548" s="35">
        <v>3641.87</v>
      </c>
      <c r="G548" s="35">
        <v>3640.64</v>
      </c>
      <c r="H548" s="35">
        <v>3638.4</v>
      </c>
      <c r="I548" s="38" t="s">
        <v>453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60">
        <v>45918.748912037037</v>
      </c>
      <c r="B549" s="61">
        <v>443516693</v>
      </c>
      <c r="C549" s="37" t="s">
        <v>36</v>
      </c>
      <c r="D549" s="37" t="s">
        <v>38</v>
      </c>
      <c r="E549" s="37" t="s">
        <v>120</v>
      </c>
      <c r="F549" s="36">
        <v>3640.23</v>
      </c>
      <c r="G549" s="36">
        <v>3639.18</v>
      </c>
      <c r="H549" s="37"/>
      <c r="I549" s="37" t="s">
        <v>454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8">
        <v>45918.748923611114</v>
      </c>
      <c r="B550" s="59">
        <v>443516695</v>
      </c>
      <c r="C550" s="38" t="s">
        <v>36</v>
      </c>
      <c r="D550" s="38" t="s">
        <v>38</v>
      </c>
      <c r="E550" s="38" t="s">
        <v>120</v>
      </c>
      <c r="F550" s="35">
        <v>3640.23</v>
      </c>
      <c r="G550" s="35">
        <v>3639.23</v>
      </c>
      <c r="H550" s="35">
        <v>3636.73</v>
      </c>
      <c r="I550" s="38" t="s">
        <v>455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60">
        <v>45918.750416666669</v>
      </c>
      <c r="B551" s="61">
        <v>443518337</v>
      </c>
      <c r="C551" s="37" t="s">
        <v>36</v>
      </c>
      <c r="D551" s="37" t="s">
        <v>38</v>
      </c>
      <c r="E551" s="37" t="s">
        <v>120</v>
      </c>
      <c r="F551" s="36">
        <v>3639.25</v>
      </c>
      <c r="G551" s="36">
        <v>3638.08</v>
      </c>
      <c r="H551" s="36">
        <v>3635.85</v>
      </c>
      <c r="I551" s="37" t="s">
        <v>456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8">
        <v>45918.750428240739</v>
      </c>
      <c r="B552" s="59">
        <v>443518341</v>
      </c>
      <c r="C552" s="38" t="s">
        <v>36</v>
      </c>
      <c r="D552" s="38" t="s">
        <v>38</v>
      </c>
      <c r="E552" s="38" t="s">
        <v>120</v>
      </c>
      <c r="F552" s="35">
        <v>3639.45</v>
      </c>
      <c r="G552" s="35">
        <v>3638.07</v>
      </c>
      <c r="H552" s="38"/>
      <c r="I552" s="38" t="s">
        <v>456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60">
        <v>45918.750879629632</v>
      </c>
      <c r="B553" s="61">
        <v>443518796</v>
      </c>
      <c r="C553" s="37" t="s">
        <v>36</v>
      </c>
      <c r="D553" s="37" t="s">
        <v>38</v>
      </c>
      <c r="E553" s="37" t="s">
        <v>120</v>
      </c>
      <c r="F553" s="36">
        <v>3640.33</v>
      </c>
      <c r="G553" s="36">
        <v>3643.38</v>
      </c>
      <c r="H553" s="36">
        <v>3638.88</v>
      </c>
      <c r="I553" s="37" t="s">
        <v>457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8">
        <v>45918.750891203701</v>
      </c>
      <c r="B554" s="59">
        <v>443518798</v>
      </c>
      <c r="C554" s="38" t="s">
        <v>36</v>
      </c>
      <c r="D554" s="38" t="s">
        <v>38</v>
      </c>
      <c r="E554" s="38" t="s">
        <v>120</v>
      </c>
      <c r="F554" s="35">
        <v>3640.33</v>
      </c>
      <c r="G554" s="35">
        <v>3638.89</v>
      </c>
      <c r="H554" s="35">
        <v>3636.83</v>
      </c>
      <c r="I554" s="38" t="s">
        <v>458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60">
        <v>45918.750891203701</v>
      </c>
      <c r="B555" s="61">
        <v>443518800</v>
      </c>
      <c r="C555" s="37" t="s">
        <v>36</v>
      </c>
      <c r="D555" s="37" t="s">
        <v>38</v>
      </c>
      <c r="E555" s="37" t="s">
        <v>120</v>
      </c>
      <c r="F555" s="36">
        <v>3640.32</v>
      </c>
      <c r="G555" s="36">
        <v>3639.92</v>
      </c>
      <c r="H555" s="36">
        <v>3638.83</v>
      </c>
      <c r="I555" s="37" t="s">
        <v>459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8">
        <v>45918.750891203701</v>
      </c>
      <c r="B556" s="59">
        <v>443518801</v>
      </c>
      <c r="C556" s="38" t="s">
        <v>36</v>
      </c>
      <c r="D556" s="38" t="s">
        <v>38</v>
      </c>
      <c r="E556" s="38" t="s">
        <v>120</v>
      </c>
      <c r="F556" s="35">
        <v>3640.31</v>
      </c>
      <c r="G556" s="35">
        <v>3641.83</v>
      </c>
      <c r="H556" s="35">
        <v>3638.83</v>
      </c>
      <c r="I556" s="38" t="s">
        <v>460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60">
        <v>45918.750891203701</v>
      </c>
      <c r="B557" s="61">
        <v>443518803</v>
      </c>
      <c r="C557" s="37" t="s">
        <v>36</v>
      </c>
      <c r="D557" s="37" t="s">
        <v>38</v>
      </c>
      <c r="E557" s="37" t="s">
        <v>120</v>
      </c>
      <c r="F557" s="36">
        <v>3640.37</v>
      </c>
      <c r="G557" s="36">
        <v>3638.88</v>
      </c>
      <c r="H557" s="36">
        <v>3636.83</v>
      </c>
      <c r="I557" s="37" t="s">
        <v>458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8">
        <v>45918.750902777778</v>
      </c>
      <c r="B558" s="59">
        <v>443518805</v>
      </c>
      <c r="C558" s="38" t="s">
        <v>36</v>
      </c>
      <c r="D558" s="38" t="s">
        <v>38</v>
      </c>
      <c r="E558" s="38" t="s">
        <v>120</v>
      </c>
      <c r="F558" s="35">
        <v>3640.39</v>
      </c>
      <c r="G558" s="35">
        <v>3639.29</v>
      </c>
      <c r="H558" s="35">
        <v>3637.33</v>
      </c>
      <c r="I558" s="38" t="s">
        <v>461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60">
        <v>45918.750902777778</v>
      </c>
      <c r="B559" s="61">
        <v>443518806</v>
      </c>
      <c r="C559" s="37" t="s">
        <v>36</v>
      </c>
      <c r="D559" s="37" t="s">
        <v>38</v>
      </c>
      <c r="E559" s="37" t="s">
        <v>120</v>
      </c>
      <c r="F559" s="36">
        <v>3640.3</v>
      </c>
      <c r="G559" s="36">
        <v>3639.29</v>
      </c>
      <c r="H559" s="36">
        <v>3637.33</v>
      </c>
      <c r="I559" s="37" t="s">
        <v>461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8">
        <v>45918.758055555554</v>
      </c>
      <c r="B560" s="59">
        <v>443522942</v>
      </c>
      <c r="C560" s="38" t="s">
        <v>36</v>
      </c>
      <c r="D560" s="38" t="s">
        <v>38</v>
      </c>
      <c r="E560" s="38" t="s">
        <v>120</v>
      </c>
      <c r="F560" s="35">
        <v>3638.17</v>
      </c>
      <c r="G560" s="35">
        <v>3641.15</v>
      </c>
      <c r="H560" s="38"/>
      <c r="I560" s="38" t="s">
        <v>462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60">
        <v>45918.758067129631</v>
      </c>
      <c r="B561" s="61">
        <v>443522944</v>
      </c>
      <c r="C561" s="37" t="s">
        <v>36</v>
      </c>
      <c r="D561" s="37" t="s">
        <v>38</v>
      </c>
      <c r="E561" s="37" t="s">
        <v>120</v>
      </c>
      <c r="F561" s="36">
        <v>3638.16</v>
      </c>
      <c r="G561" s="36">
        <v>3641.17</v>
      </c>
      <c r="H561" s="36">
        <v>3634.67</v>
      </c>
      <c r="I561" s="37" t="s">
        <v>462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8">
        <v>45918.758287037039</v>
      </c>
      <c r="B562" s="59">
        <v>443523045</v>
      </c>
      <c r="C562" s="38" t="s">
        <v>36</v>
      </c>
      <c r="D562" s="38" t="s">
        <v>38</v>
      </c>
      <c r="E562" s="38" t="s">
        <v>120</v>
      </c>
      <c r="F562" s="35">
        <v>3638.91</v>
      </c>
      <c r="G562" s="35">
        <v>3641.91</v>
      </c>
      <c r="H562" s="35">
        <v>3637.41</v>
      </c>
      <c r="I562" s="38" t="s">
        <v>463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0">
        <v>45918.758298611108</v>
      </c>
      <c r="B563" s="61">
        <v>443523046</v>
      </c>
      <c r="C563" s="37" t="s">
        <v>36</v>
      </c>
      <c r="D563" s="37" t="s">
        <v>38</v>
      </c>
      <c r="E563" s="37" t="s">
        <v>120</v>
      </c>
      <c r="F563" s="36">
        <v>3638.81</v>
      </c>
      <c r="G563" s="36">
        <v>3641.91</v>
      </c>
      <c r="H563" s="36">
        <v>3635.91</v>
      </c>
      <c r="I563" s="37" t="s">
        <v>463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8">
        <v>45918.758298611108</v>
      </c>
      <c r="B564" s="59">
        <v>443523047</v>
      </c>
      <c r="C564" s="38" t="s">
        <v>36</v>
      </c>
      <c r="D564" s="38" t="s">
        <v>38</v>
      </c>
      <c r="E564" s="38" t="s">
        <v>120</v>
      </c>
      <c r="F564" s="35">
        <v>3638.82</v>
      </c>
      <c r="G564" s="35">
        <v>3641.41</v>
      </c>
      <c r="H564" s="35">
        <v>3635.91</v>
      </c>
      <c r="I564" s="38" t="s">
        <v>464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60">
        <v>45918.758298611108</v>
      </c>
      <c r="B565" s="61">
        <v>443523048</v>
      </c>
      <c r="C565" s="37" t="s">
        <v>36</v>
      </c>
      <c r="D565" s="37" t="s">
        <v>38</v>
      </c>
      <c r="E565" s="37" t="s">
        <v>120</v>
      </c>
      <c r="F565" s="36">
        <v>3638.82</v>
      </c>
      <c r="G565" s="36">
        <v>3641.91</v>
      </c>
      <c r="H565" s="36">
        <v>3635.41</v>
      </c>
      <c r="I565" s="37" t="s">
        <v>463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8">
        <v>45918.759444444448</v>
      </c>
      <c r="B566" s="59">
        <v>443523629</v>
      </c>
      <c r="C566" s="38" t="s">
        <v>36</v>
      </c>
      <c r="D566" s="38" t="s">
        <v>38</v>
      </c>
      <c r="E566" s="38" t="s">
        <v>120</v>
      </c>
      <c r="F566" s="35">
        <v>3639.44</v>
      </c>
      <c r="G566" s="35">
        <v>3642.42</v>
      </c>
      <c r="H566" s="35">
        <v>3635.92</v>
      </c>
      <c r="I566" s="38" t="s">
        <v>465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60">
        <v>45918.764421296299</v>
      </c>
      <c r="B567" s="61">
        <v>443527678</v>
      </c>
      <c r="C567" s="37" t="s">
        <v>36</v>
      </c>
      <c r="D567" s="37" t="s">
        <v>37</v>
      </c>
      <c r="E567" s="37" t="s">
        <v>120</v>
      </c>
      <c r="F567" s="36">
        <v>3641.18</v>
      </c>
      <c r="G567" s="36">
        <v>3641.66</v>
      </c>
      <c r="H567" s="36">
        <v>3644.68</v>
      </c>
      <c r="I567" s="37" t="s">
        <v>466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8">
        <v>45918.764432870368</v>
      </c>
      <c r="B568" s="59">
        <v>443527679</v>
      </c>
      <c r="C568" s="38" t="s">
        <v>36</v>
      </c>
      <c r="D568" s="38" t="s">
        <v>37</v>
      </c>
      <c r="E568" s="38" t="s">
        <v>120</v>
      </c>
      <c r="F568" s="35">
        <v>3641.12</v>
      </c>
      <c r="G568" s="35">
        <v>3641.7</v>
      </c>
      <c r="H568" s="38"/>
      <c r="I568" s="38" t="s">
        <v>466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60">
        <v>45918.770902777775</v>
      </c>
      <c r="B569" s="61">
        <v>443530333</v>
      </c>
      <c r="C569" s="37" t="s">
        <v>36</v>
      </c>
      <c r="D569" s="37" t="s">
        <v>38</v>
      </c>
      <c r="E569" s="37" t="s">
        <v>120</v>
      </c>
      <c r="F569" s="36">
        <v>3639.61</v>
      </c>
      <c r="G569" s="36">
        <v>3642.66</v>
      </c>
      <c r="H569" s="36">
        <v>3636.16</v>
      </c>
      <c r="I569" s="37" t="s">
        <v>467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8">
        <v>45918.794282407405</v>
      </c>
      <c r="B570" s="59">
        <v>443535946</v>
      </c>
      <c r="C570" s="38" t="s">
        <v>36</v>
      </c>
      <c r="D570" s="38" t="s">
        <v>37</v>
      </c>
      <c r="E570" s="38" t="s">
        <v>120</v>
      </c>
      <c r="F570" s="35">
        <v>3641.76</v>
      </c>
      <c r="G570" s="35">
        <v>3638.71</v>
      </c>
      <c r="H570" s="35">
        <v>3643.21</v>
      </c>
      <c r="I570" s="38" t="s">
        <v>468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60">
        <v>45918.794282407405</v>
      </c>
      <c r="B571" s="61">
        <v>443535947</v>
      </c>
      <c r="C571" s="37" t="s">
        <v>36</v>
      </c>
      <c r="D571" s="37" t="s">
        <v>37</v>
      </c>
      <c r="E571" s="37" t="s">
        <v>120</v>
      </c>
      <c r="F571" s="36">
        <v>3641.76</v>
      </c>
      <c r="G571" s="36">
        <v>3638.76</v>
      </c>
      <c r="H571" s="36">
        <v>3643.26</v>
      </c>
      <c r="I571" s="37" t="s">
        <v>468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8">
        <v>45918.794293981482</v>
      </c>
      <c r="B572" s="59">
        <v>443535948</v>
      </c>
      <c r="C572" s="38" t="s">
        <v>36</v>
      </c>
      <c r="D572" s="38" t="s">
        <v>37</v>
      </c>
      <c r="E572" s="38" t="s">
        <v>120</v>
      </c>
      <c r="F572" s="35">
        <v>3641.76</v>
      </c>
      <c r="G572" s="35">
        <v>3641.77</v>
      </c>
      <c r="H572" s="35">
        <v>3644.76</v>
      </c>
      <c r="I572" s="38" t="s">
        <v>469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60">
        <v>45918.794293981482</v>
      </c>
      <c r="B573" s="61">
        <v>443535950</v>
      </c>
      <c r="C573" s="37" t="s">
        <v>36</v>
      </c>
      <c r="D573" s="37" t="s">
        <v>37</v>
      </c>
      <c r="E573" s="37" t="s">
        <v>120</v>
      </c>
      <c r="F573" s="36">
        <v>3641.76</v>
      </c>
      <c r="G573" s="36">
        <v>3640.26</v>
      </c>
      <c r="H573" s="36">
        <v>3643.26</v>
      </c>
      <c r="I573" s="37" t="s">
        <v>468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8">
        <v>45918.794293981482</v>
      </c>
      <c r="B574" s="59">
        <v>443535951</v>
      </c>
      <c r="C574" s="38" t="s">
        <v>36</v>
      </c>
      <c r="D574" s="38" t="s">
        <v>37</v>
      </c>
      <c r="E574" s="38" t="s">
        <v>120</v>
      </c>
      <c r="F574" s="35">
        <v>3641.89</v>
      </c>
      <c r="G574" s="35">
        <v>3641.77</v>
      </c>
      <c r="H574" s="35">
        <v>3645.26</v>
      </c>
      <c r="I574" s="38" t="s">
        <v>469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60">
        <v>45918.794293981482</v>
      </c>
      <c r="B575" s="61">
        <v>443535953</v>
      </c>
      <c r="C575" s="37" t="s">
        <v>36</v>
      </c>
      <c r="D575" s="37" t="s">
        <v>37</v>
      </c>
      <c r="E575" s="37" t="s">
        <v>120</v>
      </c>
      <c r="F575" s="36">
        <v>3641.85</v>
      </c>
      <c r="G575" s="36">
        <v>3641.79</v>
      </c>
      <c r="H575" s="36">
        <v>3645.26</v>
      </c>
      <c r="I575" s="37" t="s">
        <v>469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8">
        <v>45918.794305555559</v>
      </c>
      <c r="B576" s="59">
        <v>443535956</v>
      </c>
      <c r="C576" s="38" t="s">
        <v>36</v>
      </c>
      <c r="D576" s="38" t="s">
        <v>37</v>
      </c>
      <c r="E576" s="38" t="s">
        <v>120</v>
      </c>
      <c r="F576" s="35">
        <v>3641.89</v>
      </c>
      <c r="G576" s="35">
        <v>3641.77</v>
      </c>
      <c r="H576" s="35">
        <v>3644.76</v>
      </c>
      <c r="I576" s="38" t="s">
        <v>469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60">
        <v>45918.794976851852</v>
      </c>
      <c r="B577" s="61">
        <v>443536211</v>
      </c>
      <c r="C577" s="37" t="s">
        <v>36</v>
      </c>
      <c r="D577" s="37" t="s">
        <v>37</v>
      </c>
      <c r="E577" s="37" t="s">
        <v>120</v>
      </c>
      <c r="F577" s="36">
        <v>3641.65</v>
      </c>
      <c r="G577" s="36">
        <v>3642.36</v>
      </c>
      <c r="H577" s="37"/>
      <c r="I577" s="37" t="s">
        <v>470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8">
        <v>45918.794976851852</v>
      </c>
      <c r="B578" s="59">
        <v>443536212</v>
      </c>
      <c r="C578" s="38" t="s">
        <v>36</v>
      </c>
      <c r="D578" s="38" t="s">
        <v>37</v>
      </c>
      <c r="E578" s="38" t="s">
        <v>120</v>
      </c>
      <c r="F578" s="35">
        <v>3641.63</v>
      </c>
      <c r="G578" s="35">
        <v>3642.38</v>
      </c>
      <c r="H578" s="35">
        <v>3645.15</v>
      </c>
      <c r="I578" s="38" t="s">
        <v>470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60">
        <v>45918.796597222223</v>
      </c>
      <c r="B579" s="61">
        <v>443536668</v>
      </c>
      <c r="C579" s="37" t="s">
        <v>36</v>
      </c>
      <c r="D579" s="37" t="s">
        <v>37</v>
      </c>
      <c r="E579" s="37" t="s">
        <v>120</v>
      </c>
      <c r="F579" s="36">
        <v>3642.38</v>
      </c>
      <c r="G579" s="36">
        <v>3640.73</v>
      </c>
      <c r="H579" s="36">
        <v>3643.73</v>
      </c>
      <c r="I579" s="37" t="s">
        <v>471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8">
        <v>45918.796597222223</v>
      </c>
      <c r="B580" s="59">
        <v>443536669</v>
      </c>
      <c r="C580" s="38" t="s">
        <v>36</v>
      </c>
      <c r="D580" s="38" t="s">
        <v>37</v>
      </c>
      <c r="E580" s="38" t="s">
        <v>120</v>
      </c>
      <c r="F580" s="35">
        <v>3642.44</v>
      </c>
      <c r="G580" s="35">
        <v>3639.38</v>
      </c>
      <c r="H580" s="35">
        <v>3643.88</v>
      </c>
      <c r="I580" s="38" t="s">
        <v>471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60">
        <v>45918.7966087963</v>
      </c>
      <c r="B581" s="61">
        <v>443536670</v>
      </c>
      <c r="C581" s="37" t="s">
        <v>36</v>
      </c>
      <c r="D581" s="37" t="s">
        <v>37</v>
      </c>
      <c r="E581" s="37" t="s">
        <v>120</v>
      </c>
      <c r="F581" s="36">
        <v>3642.51</v>
      </c>
      <c r="G581" s="36">
        <v>3642.97</v>
      </c>
      <c r="H581" s="36">
        <v>3645.88</v>
      </c>
      <c r="I581" s="37" t="s">
        <v>472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8">
        <v>45918.7966087963</v>
      </c>
      <c r="B582" s="59">
        <v>443536671</v>
      </c>
      <c r="C582" s="38" t="s">
        <v>36</v>
      </c>
      <c r="D582" s="38" t="s">
        <v>37</v>
      </c>
      <c r="E582" s="38" t="s">
        <v>120</v>
      </c>
      <c r="F582" s="35">
        <v>3642.55</v>
      </c>
      <c r="G582" s="35">
        <v>3639.38</v>
      </c>
      <c r="H582" s="35">
        <v>3643.88</v>
      </c>
      <c r="I582" s="38" t="s">
        <v>471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60">
        <v>45918.7966087963</v>
      </c>
      <c r="B583" s="61">
        <v>443536673</v>
      </c>
      <c r="C583" s="37" t="s">
        <v>36</v>
      </c>
      <c r="D583" s="37" t="s">
        <v>37</v>
      </c>
      <c r="E583" s="37" t="s">
        <v>120</v>
      </c>
      <c r="F583" s="36">
        <v>3642.77</v>
      </c>
      <c r="G583" s="36">
        <v>3645.01</v>
      </c>
      <c r="H583" s="37"/>
      <c r="I583" s="37" t="s">
        <v>473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8">
        <v>45918.797291666669</v>
      </c>
      <c r="B584" s="59">
        <v>443536975</v>
      </c>
      <c r="C584" s="38" t="s">
        <v>36</v>
      </c>
      <c r="D584" s="38" t="s">
        <v>37</v>
      </c>
      <c r="E584" s="38" t="s">
        <v>120</v>
      </c>
      <c r="F584" s="35">
        <v>3641.95</v>
      </c>
      <c r="G584" s="35">
        <v>3642.99</v>
      </c>
      <c r="H584" s="35">
        <v>3645.07</v>
      </c>
      <c r="I584" s="38" t="s">
        <v>474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60">
        <v>45918.797291666669</v>
      </c>
      <c r="B585" s="61">
        <v>443536978</v>
      </c>
      <c r="C585" s="37" t="s">
        <v>36</v>
      </c>
      <c r="D585" s="37" t="s">
        <v>37</v>
      </c>
      <c r="E585" s="37" t="s">
        <v>120</v>
      </c>
      <c r="F585" s="36">
        <v>3642</v>
      </c>
      <c r="G585" s="36">
        <v>3643.81</v>
      </c>
      <c r="H585" s="36">
        <v>3645.45</v>
      </c>
      <c r="I585" s="37" t="s">
        <v>475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8">
        <v>45918.797303240739</v>
      </c>
      <c r="B586" s="59">
        <v>443536979</v>
      </c>
      <c r="C586" s="38" t="s">
        <v>36</v>
      </c>
      <c r="D586" s="38" t="s">
        <v>37</v>
      </c>
      <c r="E586" s="38" t="s">
        <v>120</v>
      </c>
      <c r="F586" s="35">
        <v>3642</v>
      </c>
      <c r="G586" s="35">
        <v>3642.99</v>
      </c>
      <c r="H586" s="35">
        <v>3644.95</v>
      </c>
      <c r="I586" s="38" t="s">
        <v>476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60">
        <v>45918.800995370373</v>
      </c>
      <c r="B587" s="61">
        <v>443538309</v>
      </c>
      <c r="C587" s="37" t="s">
        <v>36</v>
      </c>
      <c r="D587" s="37" t="s">
        <v>37</v>
      </c>
      <c r="E587" s="37" t="s">
        <v>120</v>
      </c>
      <c r="F587" s="36">
        <v>3643.35</v>
      </c>
      <c r="G587" s="36">
        <v>3644.99</v>
      </c>
      <c r="H587" s="36">
        <v>3646.85</v>
      </c>
      <c r="I587" s="37" t="s">
        <v>473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8">
        <v>45918.801921296297</v>
      </c>
      <c r="B588" s="59">
        <v>443538515</v>
      </c>
      <c r="C588" s="38" t="s">
        <v>36</v>
      </c>
      <c r="D588" s="38" t="s">
        <v>37</v>
      </c>
      <c r="E588" s="38" t="s">
        <v>120</v>
      </c>
      <c r="F588" s="35">
        <v>3643.28</v>
      </c>
      <c r="G588" s="35">
        <v>3643</v>
      </c>
      <c r="H588" s="35">
        <v>3644.78</v>
      </c>
      <c r="I588" s="38" t="s">
        <v>477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60">
        <v>45918.801921296297</v>
      </c>
      <c r="B589" s="61">
        <v>443538516</v>
      </c>
      <c r="C589" s="37" t="s">
        <v>36</v>
      </c>
      <c r="D589" s="37" t="s">
        <v>37</v>
      </c>
      <c r="E589" s="37" t="s">
        <v>120</v>
      </c>
      <c r="F589" s="36">
        <v>3643.28</v>
      </c>
      <c r="G589" s="36">
        <v>3643</v>
      </c>
      <c r="H589" s="36">
        <v>3644.78</v>
      </c>
      <c r="I589" s="37" t="s">
        <v>477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8">
        <v>45918.801932870374</v>
      </c>
      <c r="B590" s="59">
        <v>443538517</v>
      </c>
      <c r="C590" s="38" t="s">
        <v>36</v>
      </c>
      <c r="D590" s="38" t="s">
        <v>37</v>
      </c>
      <c r="E590" s="38" t="s">
        <v>120</v>
      </c>
      <c r="F590" s="35">
        <v>3643.28</v>
      </c>
      <c r="G590" s="35">
        <v>3644.38</v>
      </c>
      <c r="H590" s="35">
        <v>3646.78</v>
      </c>
      <c r="I590" s="38" t="s">
        <v>478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60">
        <v>45918.801932870374</v>
      </c>
      <c r="B591" s="61">
        <v>443538518</v>
      </c>
      <c r="C591" s="37" t="s">
        <v>36</v>
      </c>
      <c r="D591" s="37" t="s">
        <v>37</v>
      </c>
      <c r="E591" s="37" t="s">
        <v>120</v>
      </c>
      <c r="F591" s="36">
        <v>3643.28</v>
      </c>
      <c r="G591" s="36">
        <v>3643</v>
      </c>
      <c r="H591" s="36">
        <v>3644.78</v>
      </c>
      <c r="I591" s="37" t="s">
        <v>477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8">
        <v>45918.805046296293</v>
      </c>
      <c r="B592" s="59">
        <v>443540497</v>
      </c>
      <c r="C592" s="38" t="s">
        <v>36</v>
      </c>
      <c r="D592" s="38" t="s">
        <v>37</v>
      </c>
      <c r="E592" s="38" t="s">
        <v>120</v>
      </c>
      <c r="F592" s="35">
        <v>3645.17</v>
      </c>
      <c r="G592" s="35">
        <v>3642.2</v>
      </c>
      <c r="H592" s="35">
        <v>3648.7</v>
      </c>
      <c r="I592" s="38" t="s">
        <v>479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60">
        <v>45918.805046296293</v>
      </c>
      <c r="B593" s="61">
        <v>443540503</v>
      </c>
      <c r="C593" s="37" t="s">
        <v>36</v>
      </c>
      <c r="D593" s="37" t="s">
        <v>37</v>
      </c>
      <c r="E593" s="37" t="s">
        <v>120</v>
      </c>
      <c r="F593" s="36">
        <v>3645.17</v>
      </c>
      <c r="G593" s="36">
        <v>3646.39</v>
      </c>
      <c r="H593" s="37"/>
      <c r="I593" s="37" t="s">
        <v>480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8">
        <v>45918.805162037039</v>
      </c>
      <c r="B594" s="59">
        <v>443540561</v>
      </c>
      <c r="C594" s="38" t="s">
        <v>36</v>
      </c>
      <c r="D594" s="38" t="s">
        <v>37</v>
      </c>
      <c r="E594" s="38" t="s">
        <v>120</v>
      </c>
      <c r="F594" s="35">
        <v>3644.7</v>
      </c>
      <c r="G594" s="35">
        <v>3641.7</v>
      </c>
      <c r="H594" s="35">
        <v>3646.2</v>
      </c>
      <c r="I594" s="38" t="s">
        <v>481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60">
        <v>45918.805162037039</v>
      </c>
      <c r="B595" s="61">
        <v>443540564</v>
      </c>
      <c r="C595" s="37" t="s">
        <v>36</v>
      </c>
      <c r="D595" s="37" t="s">
        <v>37</v>
      </c>
      <c r="E595" s="37" t="s">
        <v>120</v>
      </c>
      <c r="F595" s="36">
        <v>3644.7</v>
      </c>
      <c r="G595" s="36">
        <v>3641.7</v>
      </c>
      <c r="H595" s="36">
        <v>3646.2</v>
      </c>
      <c r="I595" s="37" t="s">
        <v>481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8">
        <v>45918.805173611108</v>
      </c>
      <c r="B596" s="59">
        <v>443540566</v>
      </c>
      <c r="C596" s="38" t="s">
        <v>36</v>
      </c>
      <c r="D596" s="38" t="s">
        <v>37</v>
      </c>
      <c r="E596" s="38" t="s">
        <v>120</v>
      </c>
      <c r="F596" s="35">
        <v>3644.73</v>
      </c>
      <c r="G596" s="35">
        <v>3643.2</v>
      </c>
      <c r="H596" s="35">
        <v>3646.2</v>
      </c>
      <c r="I596" s="38" t="s">
        <v>481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60">
        <v>45918.805173611108</v>
      </c>
      <c r="B597" s="61">
        <v>443540569</v>
      </c>
      <c r="C597" s="37" t="s">
        <v>36</v>
      </c>
      <c r="D597" s="37" t="s">
        <v>37</v>
      </c>
      <c r="E597" s="37" t="s">
        <v>120</v>
      </c>
      <c r="F597" s="36">
        <v>3644.73</v>
      </c>
      <c r="G597" s="36">
        <v>3641.7</v>
      </c>
      <c r="H597" s="36">
        <v>3648.2</v>
      </c>
      <c r="I597" s="37" t="s">
        <v>482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8">
        <v>45918.805173611108</v>
      </c>
      <c r="B598" s="59">
        <v>443540571</v>
      </c>
      <c r="C598" s="38" t="s">
        <v>36</v>
      </c>
      <c r="D598" s="38" t="s">
        <v>37</v>
      </c>
      <c r="E598" s="38" t="s">
        <v>120</v>
      </c>
      <c r="F598" s="35">
        <v>3644.73</v>
      </c>
      <c r="G598" s="35">
        <v>3645.71</v>
      </c>
      <c r="H598" s="35">
        <v>3647.7</v>
      </c>
      <c r="I598" s="38" t="s">
        <v>483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60">
        <v>45918.805173611108</v>
      </c>
      <c r="B599" s="61">
        <v>443540572</v>
      </c>
      <c r="C599" s="37" t="s">
        <v>36</v>
      </c>
      <c r="D599" s="37" t="s">
        <v>37</v>
      </c>
      <c r="E599" s="37" t="s">
        <v>120</v>
      </c>
      <c r="F599" s="36">
        <v>3644.75</v>
      </c>
      <c r="G599" s="36">
        <v>3645.73</v>
      </c>
      <c r="H599" s="36">
        <v>3648.2</v>
      </c>
      <c r="I599" s="37" t="s">
        <v>483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8">
        <v>45918.805185185185</v>
      </c>
      <c r="B600" s="59">
        <v>443540582</v>
      </c>
      <c r="C600" s="38" t="s">
        <v>36</v>
      </c>
      <c r="D600" s="38" t="s">
        <v>37</v>
      </c>
      <c r="E600" s="38" t="s">
        <v>120</v>
      </c>
      <c r="F600" s="35">
        <v>3644.75</v>
      </c>
      <c r="G600" s="35">
        <v>3645.73</v>
      </c>
      <c r="H600" s="35">
        <v>3647.7</v>
      </c>
      <c r="I600" s="38" t="s">
        <v>483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60">
        <v>45918.809791666667</v>
      </c>
      <c r="B601" s="61">
        <v>443542073</v>
      </c>
      <c r="C601" s="37" t="s">
        <v>36</v>
      </c>
      <c r="D601" s="37" t="s">
        <v>37</v>
      </c>
      <c r="E601" s="37" t="s">
        <v>120</v>
      </c>
      <c r="F601" s="36">
        <v>3644.5</v>
      </c>
      <c r="G601" s="36">
        <v>3641.4</v>
      </c>
      <c r="H601" s="36">
        <v>3647.9</v>
      </c>
      <c r="I601" s="37" t="s">
        <v>484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8">
        <v>45918.830625000002</v>
      </c>
      <c r="B602" s="59">
        <v>443548024</v>
      </c>
      <c r="C602" s="38" t="s">
        <v>36</v>
      </c>
      <c r="D602" s="38" t="s">
        <v>37</v>
      </c>
      <c r="E602" s="38" t="s">
        <v>120</v>
      </c>
      <c r="F602" s="35">
        <v>3647.07</v>
      </c>
      <c r="G602" s="35">
        <v>3644.09</v>
      </c>
      <c r="H602" s="38"/>
      <c r="I602" s="38" t="s">
        <v>485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60">
        <v>45918.831203703703</v>
      </c>
      <c r="B603" s="61">
        <v>443548414</v>
      </c>
      <c r="C603" s="37" t="s">
        <v>36</v>
      </c>
      <c r="D603" s="37" t="s">
        <v>37</v>
      </c>
      <c r="E603" s="37" t="s">
        <v>120</v>
      </c>
      <c r="F603" s="36">
        <v>3646.38</v>
      </c>
      <c r="G603" s="36">
        <v>3643.39</v>
      </c>
      <c r="H603" s="37"/>
      <c r="I603" s="37" t="s">
        <v>486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8">
        <v>45918.831319444442</v>
      </c>
      <c r="B604" s="59">
        <v>443548436</v>
      </c>
      <c r="C604" s="38" t="s">
        <v>36</v>
      </c>
      <c r="D604" s="38" t="s">
        <v>37</v>
      </c>
      <c r="E604" s="38" t="s">
        <v>120</v>
      </c>
      <c r="F604" s="35">
        <v>3646.33</v>
      </c>
      <c r="G604" s="35">
        <v>3643.34</v>
      </c>
      <c r="H604" s="35">
        <v>3647.84</v>
      </c>
      <c r="I604" s="38" t="s">
        <v>487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60">
        <v>45918.831319444442</v>
      </c>
      <c r="B605" s="61">
        <v>443548438</v>
      </c>
      <c r="C605" s="37" t="s">
        <v>36</v>
      </c>
      <c r="D605" s="37" t="s">
        <v>37</v>
      </c>
      <c r="E605" s="37" t="s">
        <v>120</v>
      </c>
      <c r="F605" s="36">
        <v>3646.39</v>
      </c>
      <c r="G605" s="36">
        <v>3643.33</v>
      </c>
      <c r="H605" s="36">
        <v>3647.83</v>
      </c>
      <c r="I605" s="37" t="s">
        <v>487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8">
        <v>45918.831331018519</v>
      </c>
      <c r="B606" s="59">
        <v>443548439</v>
      </c>
      <c r="C606" s="38" t="s">
        <v>36</v>
      </c>
      <c r="D606" s="38" t="s">
        <v>37</v>
      </c>
      <c r="E606" s="38" t="s">
        <v>120</v>
      </c>
      <c r="F606" s="35">
        <v>3646.43</v>
      </c>
      <c r="G606" s="35">
        <v>3644.83</v>
      </c>
      <c r="H606" s="35">
        <v>3647.83</v>
      </c>
      <c r="I606" s="38" t="s">
        <v>488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60">
        <v>45918.832939814813</v>
      </c>
      <c r="B607" s="61">
        <v>443549142</v>
      </c>
      <c r="C607" s="37" t="s">
        <v>36</v>
      </c>
      <c r="D607" s="37" t="s">
        <v>37</v>
      </c>
      <c r="E607" s="37" t="s">
        <v>120</v>
      </c>
      <c r="F607" s="36">
        <v>3646.09</v>
      </c>
      <c r="G607" s="36">
        <v>3643.59</v>
      </c>
      <c r="H607" s="36">
        <v>3649.09</v>
      </c>
      <c r="I607" s="37" t="s">
        <v>489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8">
        <v>45918.832939814813</v>
      </c>
      <c r="B608" s="59">
        <v>443549144</v>
      </c>
      <c r="C608" s="38" t="s">
        <v>36</v>
      </c>
      <c r="D608" s="38" t="s">
        <v>37</v>
      </c>
      <c r="E608" s="38" t="s">
        <v>120</v>
      </c>
      <c r="F608" s="35">
        <v>3646.09</v>
      </c>
      <c r="G608" s="35">
        <v>3643.09</v>
      </c>
      <c r="H608" s="35">
        <v>3649.09</v>
      </c>
      <c r="I608" s="38" t="s">
        <v>490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60">
        <v>45918.832951388889</v>
      </c>
      <c r="B609" s="61">
        <v>443549145</v>
      </c>
      <c r="C609" s="37" t="s">
        <v>36</v>
      </c>
      <c r="D609" s="37" t="s">
        <v>37</v>
      </c>
      <c r="E609" s="37" t="s">
        <v>120</v>
      </c>
      <c r="F609" s="36">
        <v>3646.09</v>
      </c>
      <c r="G609" s="36">
        <v>3643.09</v>
      </c>
      <c r="H609" s="36">
        <v>3649.59</v>
      </c>
      <c r="I609" s="37" t="s">
        <v>490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8">
        <v>45918.833518518521</v>
      </c>
      <c r="B610" s="59">
        <v>443549430</v>
      </c>
      <c r="C610" s="38" t="s">
        <v>36</v>
      </c>
      <c r="D610" s="38" t="s">
        <v>37</v>
      </c>
      <c r="E610" s="38" t="s">
        <v>120</v>
      </c>
      <c r="F610" s="35">
        <v>3645.98</v>
      </c>
      <c r="G610" s="35">
        <v>3643</v>
      </c>
      <c r="H610" s="35">
        <v>3649.5</v>
      </c>
      <c r="I610" s="38" t="s">
        <v>491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60">
        <v>45918.840231481481</v>
      </c>
      <c r="B611" s="61">
        <v>443551536</v>
      </c>
      <c r="C611" s="37" t="s">
        <v>36</v>
      </c>
      <c r="D611" s="37" t="s">
        <v>38</v>
      </c>
      <c r="E611" s="37" t="s">
        <v>120</v>
      </c>
      <c r="F611" s="36">
        <v>3644.82</v>
      </c>
      <c r="G611" s="36">
        <v>3642.03</v>
      </c>
      <c r="H611" s="36">
        <v>3638.82</v>
      </c>
      <c r="I611" s="37" t="s">
        <v>492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8">
        <v>45918.840231481481</v>
      </c>
      <c r="B612" s="59">
        <v>443551538</v>
      </c>
      <c r="C612" s="38" t="s">
        <v>36</v>
      </c>
      <c r="D612" s="38" t="s">
        <v>38</v>
      </c>
      <c r="E612" s="38" t="s">
        <v>120</v>
      </c>
      <c r="F612" s="35">
        <v>3644.78</v>
      </c>
      <c r="G612" s="35">
        <v>3642.03</v>
      </c>
      <c r="H612" s="35">
        <v>3640.32</v>
      </c>
      <c r="I612" s="38" t="s">
        <v>492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60">
        <v>45918.840243055558</v>
      </c>
      <c r="B613" s="61">
        <v>443551539</v>
      </c>
      <c r="C613" s="37" t="s">
        <v>36</v>
      </c>
      <c r="D613" s="37" t="s">
        <v>38</v>
      </c>
      <c r="E613" s="37" t="s">
        <v>120</v>
      </c>
      <c r="F613" s="36">
        <v>3644.69</v>
      </c>
      <c r="G613" s="36">
        <v>3642.03</v>
      </c>
      <c r="H613" s="37"/>
      <c r="I613" s="37" t="s">
        <v>492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8">
        <v>45918.841157407405</v>
      </c>
      <c r="B614" s="59">
        <v>443551726</v>
      </c>
      <c r="C614" s="38" t="s">
        <v>36</v>
      </c>
      <c r="D614" s="38" t="s">
        <v>38</v>
      </c>
      <c r="E614" s="38" t="s">
        <v>120</v>
      </c>
      <c r="F614" s="35">
        <v>3644.1</v>
      </c>
      <c r="G614" s="35">
        <v>3641.45</v>
      </c>
      <c r="H614" s="38"/>
      <c r="I614" s="38" t="s">
        <v>493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60">
        <v>45918.846018518518</v>
      </c>
      <c r="B615" s="61">
        <v>443553743</v>
      </c>
      <c r="C615" s="37" t="s">
        <v>36</v>
      </c>
      <c r="D615" s="37" t="s">
        <v>38</v>
      </c>
      <c r="E615" s="37" t="s">
        <v>120</v>
      </c>
      <c r="F615" s="36">
        <v>3644.19</v>
      </c>
      <c r="G615" s="36">
        <v>3645.69</v>
      </c>
      <c r="H615" s="36">
        <v>3642.69</v>
      </c>
      <c r="I615" s="37" t="s">
        <v>494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8">
        <v>45918.847060185188</v>
      </c>
      <c r="B616" s="59">
        <v>443554057</v>
      </c>
      <c r="C616" s="38" t="s">
        <v>36</v>
      </c>
      <c r="D616" s="38" t="s">
        <v>38</v>
      </c>
      <c r="E616" s="38" t="s">
        <v>120</v>
      </c>
      <c r="F616" s="35">
        <v>3644.02</v>
      </c>
      <c r="G616" s="35">
        <v>3646.52</v>
      </c>
      <c r="H616" s="35">
        <v>3641.02</v>
      </c>
      <c r="I616" s="38" t="s">
        <v>484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60">
        <v>45918.869513888887</v>
      </c>
      <c r="B617" s="61">
        <v>443559678</v>
      </c>
      <c r="C617" s="37" t="s">
        <v>36</v>
      </c>
      <c r="D617" s="37" t="s">
        <v>38</v>
      </c>
      <c r="E617" s="37" t="s">
        <v>120</v>
      </c>
      <c r="F617" s="36">
        <v>3643.79</v>
      </c>
      <c r="G617" s="36">
        <v>3642.25</v>
      </c>
      <c r="H617" s="36">
        <v>3640.29</v>
      </c>
      <c r="I617" s="37" t="s">
        <v>495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8">
        <v>45918.872986111113</v>
      </c>
      <c r="B618" s="59">
        <v>443560288</v>
      </c>
      <c r="C618" s="38" t="s">
        <v>36</v>
      </c>
      <c r="D618" s="38" t="s">
        <v>38</v>
      </c>
      <c r="E618" s="38" t="s">
        <v>120</v>
      </c>
      <c r="F618" s="35">
        <v>3643.49</v>
      </c>
      <c r="G618" s="35">
        <v>3642.22</v>
      </c>
      <c r="H618" s="38"/>
      <c r="I618" s="38" t="s">
        <v>496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60">
        <v>45918.873680555553</v>
      </c>
      <c r="B619" s="61">
        <v>443560717</v>
      </c>
      <c r="C619" s="37" t="s">
        <v>36</v>
      </c>
      <c r="D619" s="37" t="s">
        <v>38</v>
      </c>
      <c r="E619" s="37" t="s">
        <v>120</v>
      </c>
      <c r="F619" s="36">
        <v>3643.63</v>
      </c>
      <c r="G619" s="36">
        <v>3646.63</v>
      </c>
      <c r="H619" s="36">
        <v>3642.13</v>
      </c>
      <c r="I619" s="37" t="s">
        <v>497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8">
        <v>45918.877152777779</v>
      </c>
      <c r="B620" s="59">
        <v>443561856</v>
      </c>
      <c r="C620" s="38" t="s">
        <v>36</v>
      </c>
      <c r="D620" s="38" t="s">
        <v>38</v>
      </c>
      <c r="E620" s="38" t="s">
        <v>120</v>
      </c>
      <c r="F620" s="35">
        <v>3641.82</v>
      </c>
      <c r="G620" s="35">
        <v>3644.82</v>
      </c>
      <c r="H620" s="35">
        <v>3638.32</v>
      </c>
      <c r="I620" s="38" t="s">
        <v>498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60">
        <v>45918.879351851851</v>
      </c>
      <c r="B621" s="61">
        <v>443562349</v>
      </c>
      <c r="C621" s="37" t="s">
        <v>36</v>
      </c>
      <c r="D621" s="37" t="s">
        <v>38</v>
      </c>
      <c r="E621" s="37" t="s">
        <v>120</v>
      </c>
      <c r="F621" s="36">
        <v>3642</v>
      </c>
      <c r="G621" s="36">
        <v>3645</v>
      </c>
      <c r="H621" s="36">
        <v>3640.5</v>
      </c>
      <c r="I621" s="37" t="s">
        <v>499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8">
        <v>45918.879351851851</v>
      </c>
      <c r="B622" s="59">
        <v>443562350</v>
      </c>
      <c r="C622" s="38" t="s">
        <v>36</v>
      </c>
      <c r="D622" s="38" t="s">
        <v>38</v>
      </c>
      <c r="E622" s="38" t="s">
        <v>120</v>
      </c>
      <c r="F622" s="35">
        <v>3642</v>
      </c>
      <c r="G622" s="35">
        <v>3645</v>
      </c>
      <c r="H622" s="38"/>
      <c r="I622" s="38" t="s">
        <v>499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60">
        <v>45918.879351851851</v>
      </c>
      <c r="B623" s="61">
        <v>443562351</v>
      </c>
      <c r="C623" s="37" t="s">
        <v>36</v>
      </c>
      <c r="D623" s="37" t="s">
        <v>38</v>
      </c>
      <c r="E623" s="37" t="s">
        <v>120</v>
      </c>
      <c r="F623" s="36">
        <v>3642.01</v>
      </c>
      <c r="G623" s="36">
        <v>3643.5</v>
      </c>
      <c r="H623" s="36">
        <v>3640.5</v>
      </c>
      <c r="I623" s="37" t="s">
        <v>500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8">
        <v>45918.879363425927</v>
      </c>
      <c r="B624" s="59">
        <v>443562353</v>
      </c>
      <c r="C624" s="38" t="s">
        <v>36</v>
      </c>
      <c r="D624" s="38" t="s">
        <v>38</v>
      </c>
      <c r="E624" s="38" t="s">
        <v>120</v>
      </c>
      <c r="F624" s="35">
        <v>3642.01</v>
      </c>
      <c r="G624" s="35">
        <v>3644.5</v>
      </c>
      <c r="H624" s="35">
        <v>3639</v>
      </c>
      <c r="I624" s="38" t="s">
        <v>501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60">
        <v>45918.879363425927</v>
      </c>
      <c r="B625" s="61">
        <v>443562355</v>
      </c>
      <c r="C625" s="37" t="s">
        <v>36</v>
      </c>
      <c r="D625" s="37" t="s">
        <v>38</v>
      </c>
      <c r="E625" s="37" t="s">
        <v>120</v>
      </c>
      <c r="F625" s="36">
        <v>3642.01</v>
      </c>
      <c r="G625" s="36">
        <v>3645</v>
      </c>
      <c r="H625" s="36">
        <v>3638.5</v>
      </c>
      <c r="I625" s="37" t="s">
        <v>499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8">
        <v>45918.879363425927</v>
      </c>
      <c r="B626" s="59">
        <v>443562356</v>
      </c>
      <c r="C626" s="38" t="s">
        <v>36</v>
      </c>
      <c r="D626" s="38" t="s">
        <v>38</v>
      </c>
      <c r="E626" s="38" t="s">
        <v>120</v>
      </c>
      <c r="F626" s="35">
        <v>3642.01</v>
      </c>
      <c r="G626" s="35">
        <v>3645</v>
      </c>
      <c r="H626" s="35">
        <v>3639</v>
      </c>
      <c r="I626" s="38" t="s">
        <v>499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60">
        <v>45918.879363425927</v>
      </c>
      <c r="B627" s="61">
        <v>443562357</v>
      </c>
      <c r="C627" s="37" t="s">
        <v>36</v>
      </c>
      <c r="D627" s="37" t="s">
        <v>38</v>
      </c>
      <c r="E627" s="37" t="s">
        <v>120</v>
      </c>
      <c r="F627" s="36">
        <v>3642.03</v>
      </c>
      <c r="G627" s="36">
        <v>3645</v>
      </c>
      <c r="H627" s="36">
        <v>3640.5</v>
      </c>
      <c r="I627" s="37" t="s">
        <v>499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8">
        <v>45918.879374999997</v>
      </c>
      <c r="B628" s="59">
        <v>443562358</v>
      </c>
      <c r="C628" s="38" t="s">
        <v>36</v>
      </c>
      <c r="D628" s="38" t="s">
        <v>38</v>
      </c>
      <c r="E628" s="38" t="s">
        <v>120</v>
      </c>
      <c r="F628" s="35">
        <v>3642.03</v>
      </c>
      <c r="G628" s="35">
        <v>3645</v>
      </c>
      <c r="H628" s="35">
        <v>3638.5</v>
      </c>
      <c r="I628" s="38" t="s">
        <v>499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60">
        <v>45918.880856481483</v>
      </c>
      <c r="B629" s="61">
        <v>443562707</v>
      </c>
      <c r="C629" s="37" t="s">
        <v>36</v>
      </c>
      <c r="D629" s="37" t="s">
        <v>38</v>
      </c>
      <c r="E629" s="37" t="s">
        <v>120</v>
      </c>
      <c r="F629" s="36">
        <v>3641.18</v>
      </c>
      <c r="G629" s="36">
        <v>3644.13</v>
      </c>
      <c r="H629" s="37"/>
      <c r="I629" s="37" t="s">
        <v>502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8">
        <v>45918.884675925925</v>
      </c>
      <c r="B630" s="59">
        <v>443563814</v>
      </c>
      <c r="C630" s="38" t="s">
        <v>36</v>
      </c>
      <c r="D630" s="38" t="s">
        <v>38</v>
      </c>
      <c r="E630" s="38" t="s">
        <v>120</v>
      </c>
      <c r="F630" s="35">
        <v>3641.59</v>
      </c>
      <c r="G630" s="35">
        <v>3644.59</v>
      </c>
      <c r="H630" s="35">
        <v>3638.09</v>
      </c>
      <c r="I630" s="38" t="s">
        <v>503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60">
        <v>45918.884675925925</v>
      </c>
      <c r="B631" s="61">
        <v>443563815</v>
      </c>
      <c r="C631" s="37" t="s">
        <v>36</v>
      </c>
      <c r="D631" s="37" t="s">
        <v>38</v>
      </c>
      <c r="E631" s="37" t="s">
        <v>120</v>
      </c>
      <c r="F631" s="36">
        <v>3641.59</v>
      </c>
      <c r="G631" s="36">
        <v>3644.59</v>
      </c>
      <c r="H631" s="36">
        <v>3638.09</v>
      </c>
      <c r="I631" s="37" t="s">
        <v>503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8">
        <v>45918.885370370372</v>
      </c>
      <c r="B632" s="59">
        <v>443564050</v>
      </c>
      <c r="C632" s="38" t="s">
        <v>36</v>
      </c>
      <c r="D632" s="38" t="s">
        <v>38</v>
      </c>
      <c r="E632" s="38" t="s">
        <v>120</v>
      </c>
      <c r="F632" s="35">
        <v>3641.67</v>
      </c>
      <c r="G632" s="35">
        <v>3644.67</v>
      </c>
      <c r="H632" s="35">
        <v>3637.17</v>
      </c>
      <c r="I632" s="38" t="s">
        <v>503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60">
        <v>45918.885833333334</v>
      </c>
      <c r="B633" s="61">
        <v>443564413</v>
      </c>
      <c r="C633" s="37" t="s">
        <v>36</v>
      </c>
      <c r="D633" s="37" t="s">
        <v>38</v>
      </c>
      <c r="E633" s="37" t="s">
        <v>120</v>
      </c>
      <c r="F633" s="36">
        <v>3641.92</v>
      </c>
      <c r="G633" s="36">
        <v>3644.92</v>
      </c>
      <c r="H633" s="36">
        <v>3638.42</v>
      </c>
      <c r="I633" s="37" t="s">
        <v>504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8">
        <v>45918.886064814818</v>
      </c>
      <c r="B634" s="59">
        <v>443564622</v>
      </c>
      <c r="C634" s="38" t="s">
        <v>36</v>
      </c>
      <c r="D634" s="38" t="s">
        <v>38</v>
      </c>
      <c r="E634" s="38" t="s">
        <v>120</v>
      </c>
      <c r="F634" s="35">
        <v>3641.7</v>
      </c>
      <c r="G634" s="35">
        <v>3644.7</v>
      </c>
      <c r="H634" s="35">
        <v>3635.7</v>
      </c>
      <c r="I634" s="38" t="s">
        <v>505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60">
        <v>45918.886064814818</v>
      </c>
      <c r="B635" s="61">
        <v>443564623</v>
      </c>
      <c r="C635" s="37" t="s">
        <v>36</v>
      </c>
      <c r="D635" s="37" t="s">
        <v>38</v>
      </c>
      <c r="E635" s="37" t="s">
        <v>120</v>
      </c>
      <c r="F635" s="36">
        <v>3641.66</v>
      </c>
      <c r="G635" s="36">
        <v>3644.66</v>
      </c>
      <c r="H635" s="37"/>
      <c r="I635" s="37" t="s">
        <v>503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8">
        <v>45918.930671296293</v>
      </c>
      <c r="B636" s="59">
        <v>443570717</v>
      </c>
      <c r="C636" s="38" t="s">
        <v>36</v>
      </c>
      <c r="D636" s="38" t="s">
        <v>37</v>
      </c>
      <c r="E636" s="38" t="s">
        <v>120</v>
      </c>
      <c r="F636" s="35">
        <v>3642.76</v>
      </c>
      <c r="G636" s="35">
        <v>3641.26</v>
      </c>
      <c r="H636" s="35">
        <v>3644.26</v>
      </c>
      <c r="I636" s="38" t="s">
        <v>501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60">
        <v>45918.93414351852</v>
      </c>
      <c r="B637" s="61">
        <v>443571398</v>
      </c>
      <c r="C637" s="37" t="s">
        <v>36</v>
      </c>
      <c r="D637" s="37" t="s">
        <v>37</v>
      </c>
      <c r="E637" s="37" t="s">
        <v>120</v>
      </c>
      <c r="F637" s="36">
        <v>3644.02</v>
      </c>
      <c r="G637" s="36">
        <v>3646.39</v>
      </c>
      <c r="H637" s="37"/>
      <c r="I637" s="37" t="s">
        <v>506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8">
        <v>45918.952199074076</v>
      </c>
      <c r="B638" s="59">
        <v>443574881</v>
      </c>
      <c r="C638" s="38" t="s">
        <v>36</v>
      </c>
      <c r="D638" s="38" t="s">
        <v>37</v>
      </c>
      <c r="E638" s="38" t="s">
        <v>120</v>
      </c>
      <c r="F638" s="35">
        <v>3644.96</v>
      </c>
      <c r="G638" s="35">
        <v>3646.25</v>
      </c>
      <c r="H638" s="38"/>
      <c r="I638" s="38" t="s">
        <v>506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60">
        <v>45918.952199074076</v>
      </c>
      <c r="B639" s="61">
        <v>443574882</v>
      </c>
      <c r="C639" s="37" t="s">
        <v>36</v>
      </c>
      <c r="D639" s="37" t="s">
        <v>37</v>
      </c>
      <c r="E639" s="37" t="s">
        <v>120</v>
      </c>
      <c r="F639" s="36">
        <v>3644.96</v>
      </c>
      <c r="G639" s="36">
        <v>3641.96</v>
      </c>
      <c r="H639" s="36">
        <v>3648.46</v>
      </c>
      <c r="I639" s="37" t="s">
        <v>507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8">
        <v>45918.952777777777</v>
      </c>
      <c r="B640" s="59">
        <v>443574956</v>
      </c>
      <c r="C640" s="38" t="s">
        <v>36</v>
      </c>
      <c r="D640" s="38" t="s">
        <v>37</v>
      </c>
      <c r="E640" s="38" t="s">
        <v>120</v>
      </c>
      <c r="F640" s="35">
        <v>3644.4</v>
      </c>
      <c r="G640" s="35">
        <v>3641.4</v>
      </c>
      <c r="H640" s="35">
        <v>3645.9</v>
      </c>
      <c r="I640" s="38" t="s">
        <v>508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60">
        <v>45918.952777777777</v>
      </c>
      <c r="B641" s="61">
        <v>443574957</v>
      </c>
      <c r="C641" s="37" t="s">
        <v>36</v>
      </c>
      <c r="D641" s="37" t="s">
        <v>37</v>
      </c>
      <c r="E641" s="37" t="s">
        <v>120</v>
      </c>
      <c r="F641" s="36">
        <v>3644.4</v>
      </c>
      <c r="G641" s="36">
        <v>3645.74</v>
      </c>
      <c r="H641" s="36">
        <v>3647.9</v>
      </c>
      <c r="I641" s="37" t="s">
        <v>509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8">
        <v>45918.952777777777</v>
      </c>
      <c r="B642" s="59">
        <v>443574958</v>
      </c>
      <c r="C642" s="38" t="s">
        <v>36</v>
      </c>
      <c r="D642" s="38" t="s">
        <v>37</v>
      </c>
      <c r="E642" s="38" t="s">
        <v>120</v>
      </c>
      <c r="F642" s="35">
        <v>3644.4</v>
      </c>
      <c r="G642" s="35">
        <v>3645.75</v>
      </c>
      <c r="H642" s="35">
        <v>3647.4</v>
      </c>
      <c r="I642" s="38" t="s">
        <v>509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60">
        <v>45918.952777777777</v>
      </c>
      <c r="B643" s="61">
        <v>443574959</v>
      </c>
      <c r="C643" s="37" t="s">
        <v>36</v>
      </c>
      <c r="D643" s="37" t="s">
        <v>37</v>
      </c>
      <c r="E643" s="37" t="s">
        <v>120</v>
      </c>
      <c r="F643" s="36">
        <v>3644.49</v>
      </c>
      <c r="G643" s="36">
        <v>3645.74</v>
      </c>
      <c r="H643" s="36">
        <v>3647.4</v>
      </c>
      <c r="I643" s="37" t="s">
        <v>509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8">
        <v>45918.957060185188</v>
      </c>
      <c r="B644" s="59">
        <v>443576083</v>
      </c>
      <c r="C644" s="38" t="s">
        <v>36</v>
      </c>
      <c r="D644" s="38" t="s">
        <v>37</v>
      </c>
      <c r="E644" s="38" t="s">
        <v>120</v>
      </c>
      <c r="F644" s="35">
        <v>3645.89</v>
      </c>
      <c r="G644" s="35">
        <v>3642.89</v>
      </c>
      <c r="H644" s="35">
        <v>3647.39</v>
      </c>
      <c r="I644" s="38" t="s">
        <v>510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60">
        <v>45918.957060185188</v>
      </c>
      <c r="B645" s="61">
        <v>443576091</v>
      </c>
      <c r="C645" s="37" t="s">
        <v>36</v>
      </c>
      <c r="D645" s="37" t="s">
        <v>37</v>
      </c>
      <c r="E645" s="37" t="s">
        <v>120</v>
      </c>
      <c r="F645" s="36">
        <v>3645.92</v>
      </c>
      <c r="G645" s="36">
        <v>3642.89</v>
      </c>
      <c r="H645" s="36">
        <v>3649.39</v>
      </c>
      <c r="I645" s="37" t="s">
        <v>510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8">
        <v>45918.957060185188</v>
      </c>
      <c r="B646" s="59">
        <v>443576092</v>
      </c>
      <c r="C646" s="38" t="s">
        <v>36</v>
      </c>
      <c r="D646" s="38" t="s">
        <v>37</v>
      </c>
      <c r="E646" s="38" t="s">
        <v>120</v>
      </c>
      <c r="F646" s="35">
        <v>3645.94</v>
      </c>
      <c r="G646" s="35">
        <v>3644.39</v>
      </c>
      <c r="H646" s="35">
        <v>3647.39</v>
      </c>
      <c r="I646" s="38" t="s">
        <v>511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60">
        <v>45918.957060185188</v>
      </c>
      <c r="B647" s="61">
        <v>443576093</v>
      </c>
      <c r="C647" s="37" t="s">
        <v>36</v>
      </c>
      <c r="D647" s="37" t="s">
        <v>37</v>
      </c>
      <c r="E647" s="37" t="s">
        <v>120</v>
      </c>
      <c r="F647" s="36">
        <v>3645.94</v>
      </c>
      <c r="G647" s="36">
        <v>3642.89</v>
      </c>
      <c r="H647" s="36">
        <v>3647.39</v>
      </c>
      <c r="I647" s="37" t="s">
        <v>510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8">
        <v>45918.958553240744</v>
      </c>
      <c r="B648" s="59">
        <v>443576666</v>
      </c>
      <c r="C648" s="38" t="s">
        <v>36</v>
      </c>
      <c r="D648" s="38" t="s">
        <v>37</v>
      </c>
      <c r="E648" s="38" t="s">
        <v>120</v>
      </c>
      <c r="F648" s="35">
        <v>3646.44</v>
      </c>
      <c r="G648" s="35">
        <v>3643.45</v>
      </c>
      <c r="H648" s="38"/>
      <c r="I648" s="38" t="s">
        <v>512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60">
        <v>45918.958564814813</v>
      </c>
      <c r="B649" s="61">
        <v>443576667</v>
      </c>
      <c r="C649" s="37" t="s">
        <v>36</v>
      </c>
      <c r="D649" s="37" t="s">
        <v>37</v>
      </c>
      <c r="E649" s="37" t="s">
        <v>120</v>
      </c>
      <c r="F649" s="36">
        <v>3646.42</v>
      </c>
      <c r="G649" s="36">
        <v>3643.44</v>
      </c>
      <c r="H649" s="37"/>
      <c r="I649" s="37" t="s">
        <v>512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8">
        <v>45918.958784722221</v>
      </c>
      <c r="B650" s="59">
        <v>443576725</v>
      </c>
      <c r="C650" s="38" t="s">
        <v>36</v>
      </c>
      <c r="D650" s="38" t="s">
        <v>37</v>
      </c>
      <c r="E650" s="38" t="s">
        <v>120</v>
      </c>
      <c r="F650" s="35">
        <v>3645.79</v>
      </c>
      <c r="G650" s="35">
        <v>3642.78</v>
      </c>
      <c r="H650" s="35">
        <v>3649.28</v>
      </c>
      <c r="I650" s="38" t="s">
        <v>513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60">
        <v>45918.958796296298</v>
      </c>
      <c r="B651" s="61">
        <v>443576726</v>
      </c>
      <c r="C651" s="37" t="s">
        <v>36</v>
      </c>
      <c r="D651" s="37" t="s">
        <v>37</v>
      </c>
      <c r="E651" s="37" t="s">
        <v>120</v>
      </c>
      <c r="F651" s="36">
        <v>3645.79</v>
      </c>
      <c r="G651" s="36">
        <v>3642.79</v>
      </c>
      <c r="H651" s="36">
        <v>3649.29</v>
      </c>
      <c r="I651" s="37" t="s">
        <v>510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8">
        <v>45918.959131944444</v>
      </c>
      <c r="B652" s="59">
        <v>443576778</v>
      </c>
      <c r="C652" s="38" t="s">
        <v>36</v>
      </c>
      <c r="D652" s="38" t="s">
        <v>37</v>
      </c>
      <c r="E652" s="38" t="s">
        <v>120</v>
      </c>
      <c r="F652" s="35">
        <v>3645.94</v>
      </c>
      <c r="G652" s="35">
        <v>3643.44</v>
      </c>
      <c r="H652" s="35">
        <v>3648.94</v>
      </c>
      <c r="I652" s="38" t="s">
        <v>512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60">
        <v>45918.959143518521</v>
      </c>
      <c r="B653" s="61">
        <v>443576779</v>
      </c>
      <c r="C653" s="37" t="s">
        <v>36</v>
      </c>
      <c r="D653" s="37" t="s">
        <v>37</v>
      </c>
      <c r="E653" s="37" t="s">
        <v>120</v>
      </c>
      <c r="F653" s="36">
        <v>3645.95</v>
      </c>
      <c r="G653" s="36">
        <v>3642.94</v>
      </c>
      <c r="H653" s="36">
        <v>3648.94</v>
      </c>
      <c r="I653" s="37" t="s">
        <v>514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8">
        <v>45918.959143518521</v>
      </c>
      <c r="B654" s="59">
        <v>443576781</v>
      </c>
      <c r="C654" s="38" t="s">
        <v>36</v>
      </c>
      <c r="D654" s="38" t="s">
        <v>37</v>
      </c>
      <c r="E654" s="38" t="s">
        <v>120</v>
      </c>
      <c r="F654" s="35">
        <v>3645.97</v>
      </c>
      <c r="G654" s="35">
        <v>3642.94</v>
      </c>
      <c r="H654" s="35">
        <v>3649.44</v>
      </c>
      <c r="I654" s="38" t="s">
        <v>514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60">
        <v>45918.963159722225</v>
      </c>
      <c r="B655" s="61">
        <v>443577840</v>
      </c>
      <c r="C655" s="37" t="s">
        <v>36</v>
      </c>
      <c r="D655" s="37" t="s">
        <v>37</v>
      </c>
      <c r="E655" s="37" t="s">
        <v>120</v>
      </c>
      <c r="F655" s="36">
        <v>3645.81</v>
      </c>
      <c r="G655" s="36">
        <v>3642.81</v>
      </c>
      <c r="H655" s="36">
        <v>3650.31</v>
      </c>
      <c r="I655" s="37" t="s">
        <v>510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8">
        <v>45918.984826388885</v>
      </c>
      <c r="B656" s="59">
        <v>443580901</v>
      </c>
      <c r="C656" s="38" t="s">
        <v>36</v>
      </c>
      <c r="D656" s="38" t="s">
        <v>38</v>
      </c>
      <c r="E656" s="38" t="s">
        <v>120</v>
      </c>
      <c r="F656" s="35">
        <v>3644.32</v>
      </c>
      <c r="G656" s="35">
        <v>3645.82</v>
      </c>
      <c r="H656" s="35">
        <v>3642.82</v>
      </c>
      <c r="I656" s="38" t="s">
        <v>513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60">
        <v>45918.995937500003</v>
      </c>
      <c r="B657" s="61">
        <v>443582505</v>
      </c>
      <c r="C657" s="37" t="s">
        <v>36</v>
      </c>
      <c r="D657" s="37" t="s">
        <v>38</v>
      </c>
      <c r="E657" s="37" t="s">
        <v>120</v>
      </c>
      <c r="F657" s="36">
        <v>3644.38</v>
      </c>
      <c r="G657" s="36">
        <v>3641.79</v>
      </c>
      <c r="H657" s="36">
        <v>3640.88</v>
      </c>
      <c r="I657" s="37" t="s">
        <v>515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8">
        <v>45919.045243055552</v>
      </c>
      <c r="B658" s="59">
        <v>443584292</v>
      </c>
      <c r="C658" s="38" t="s">
        <v>36</v>
      </c>
      <c r="D658" s="38" t="s">
        <v>38</v>
      </c>
      <c r="E658" s="38" t="s">
        <v>120</v>
      </c>
      <c r="F658" s="35">
        <v>3643.05</v>
      </c>
      <c r="G658" s="35">
        <v>3640.32</v>
      </c>
      <c r="H658" s="38"/>
      <c r="I658" s="38" t="s">
        <v>516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60">
        <v>45919.045243055552</v>
      </c>
      <c r="B659" s="61">
        <v>443584293</v>
      </c>
      <c r="C659" s="37" t="s">
        <v>36</v>
      </c>
      <c r="D659" s="37" t="s">
        <v>38</v>
      </c>
      <c r="E659" s="37" t="s">
        <v>120</v>
      </c>
      <c r="F659" s="36">
        <v>3643.03</v>
      </c>
      <c r="G659" s="36">
        <v>3642.07</v>
      </c>
      <c r="H659" s="37"/>
      <c r="I659" s="37" t="s">
        <v>517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8">
        <v>45919.048715277779</v>
      </c>
      <c r="B660" s="59">
        <v>443584629</v>
      </c>
      <c r="C660" s="38" t="s">
        <v>36</v>
      </c>
      <c r="D660" s="38" t="s">
        <v>38</v>
      </c>
      <c r="E660" s="38" t="s">
        <v>120</v>
      </c>
      <c r="F660" s="35">
        <v>3642.65</v>
      </c>
      <c r="G660" s="35">
        <v>3641.93</v>
      </c>
      <c r="H660" s="35">
        <v>3641.15</v>
      </c>
      <c r="I660" s="38" t="s">
        <v>518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60">
        <v>45919.048715277779</v>
      </c>
      <c r="B661" s="61">
        <v>443584630</v>
      </c>
      <c r="C661" s="37" t="s">
        <v>36</v>
      </c>
      <c r="D661" s="37" t="s">
        <v>38</v>
      </c>
      <c r="E661" s="37" t="s">
        <v>120</v>
      </c>
      <c r="F661" s="36">
        <v>3642.65</v>
      </c>
      <c r="G661" s="36">
        <v>3641.93</v>
      </c>
      <c r="H661" s="36">
        <v>3641.15</v>
      </c>
      <c r="I661" s="37" t="s">
        <v>518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8">
        <v>45919.048726851855</v>
      </c>
      <c r="B662" s="59">
        <v>443584631</v>
      </c>
      <c r="C662" s="38" t="s">
        <v>36</v>
      </c>
      <c r="D662" s="38" t="s">
        <v>38</v>
      </c>
      <c r="E662" s="38" t="s">
        <v>120</v>
      </c>
      <c r="F662" s="35">
        <v>3642.65</v>
      </c>
      <c r="G662" s="35">
        <v>3639.81</v>
      </c>
      <c r="H662" s="35">
        <v>3639.15</v>
      </c>
      <c r="I662" s="38" t="s">
        <v>519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60">
        <v>45919.048726851855</v>
      </c>
      <c r="B663" s="61">
        <v>443584632</v>
      </c>
      <c r="C663" s="37" t="s">
        <v>36</v>
      </c>
      <c r="D663" s="37" t="s">
        <v>38</v>
      </c>
      <c r="E663" s="37" t="s">
        <v>120</v>
      </c>
      <c r="F663" s="36">
        <v>3642.65</v>
      </c>
      <c r="G663" s="36">
        <v>3641.93</v>
      </c>
      <c r="H663" s="36">
        <v>3641.15</v>
      </c>
      <c r="I663" s="37" t="s">
        <v>518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8">
        <v>45919.048726851855</v>
      </c>
      <c r="B664" s="59">
        <v>443584633</v>
      </c>
      <c r="C664" s="38" t="s">
        <v>36</v>
      </c>
      <c r="D664" s="38" t="s">
        <v>38</v>
      </c>
      <c r="E664" s="38" t="s">
        <v>120</v>
      </c>
      <c r="F664" s="35">
        <v>3642.65</v>
      </c>
      <c r="G664" s="35">
        <v>3640.51</v>
      </c>
      <c r="H664" s="35">
        <v>3639.15</v>
      </c>
      <c r="I664" s="38" t="s">
        <v>520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60">
        <v>45919.048726851855</v>
      </c>
      <c r="B665" s="61">
        <v>443584634</v>
      </c>
      <c r="C665" s="37" t="s">
        <v>36</v>
      </c>
      <c r="D665" s="37" t="s">
        <v>38</v>
      </c>
      <c r="E665" s="37" t="s">
        <v>120</v>
      </c>
      <c r="F665" s="36">
        <v>3642.65</v>
      </c>
      <c r="G665" s="36">
        <v>3640.5</v>
      </c>
      <c r="H665" s="36">
        <v>3639.65</v>
      </c>
      <c r="I665" s="37" t="s">
        <v>520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8">
        <v>45919.048738425925</v>
      </c>
      <c r="B666" s="59">
        <v>443584635</v>
      </c>
      <c r="C666" s="38" t="s">
        <v>36</v>
      </c>
      <c r="D666" s="38" t="s">
        <v>38</v>
      </c>
      <c r="E666" s="38" t="s">
        <v>120</v>
      </c>
      <c r="F666" s="35">
        <v>3642.65</v>
      </c>
      <c r="G666" s="35">
        <v>3640.51</v>
      </c>
      <c r="H666" s="35">
        <v>3639.65</v>
      </c>
      <c r="I666" s="38" t="s">
        <v>520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60">
        <v>45919.05195601852</v>
      </c>
      <c r="B667" s="61">
        <v>443584810</v>
      </c>
      <c r="C667" s="37" t="s">
        <v>36</v>
      </c>
      <c r="D667" s="37" t="s">
        <v>38</v>
      </c>
      <c r="E667" s="37" t="s">
        <v>120</v>
      </c>
      <c r="F667" s="36">
        <v>3642.54</v>
      </c>
      <c r="G667" s="36">
        <v>3641.13</v>
      </c>
      <c r="H667" s="36">
        <v>3639.04</v>
      </c>
      <c r="I667" s="37" t="s">
        <v>521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8">
        <v>45919.05195601852</v>
      </c>
      <c r="B668" s="59">
        <v>443584811</v>
      </c>
      <c r="C668" s="38" t="s">
        <v>36</v>
      </c>
      <c r="D668" s="38" t="s">
        <v>38</v>
      </c>
      <c r="E668" s="38" t="s">
        <v>120</v>
      </c>
      <c r="F668" s="35">
        <v>3642.54</v>
      </c>
      <c r="G668" s="35">
        <v>3641.13</v>
      </c>
      <c r="H668" s="35">
        <v>3639.04</v>
      </c>
      <c r="I668" s="38" t="s">
        <v>521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60">
        <v>45919.059710648151</v>
      </c>
      <c r="B669" s="61">
        <v>443585631</v>
      </c>
      <c r="C669" s="37" t="s">
        <v>36</v>
      </c>
      <c r="D669" s="37" t="s">
        <v>38</v>
      </c>
      <c r="E669" s="37" t="s">
        <v>120</v>
      </c>
      <c r="F669" s="36">
        <v>3642</v>
      </c>
      <c r="G669" s="36">
        <v>3639.52</v>
      </c>
      <c r="H669" s="36">
        <v>3636</v>
      </c>
      <c r="I669" s="37" t="s">
        <v>522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8">
        <v>45919.059710648151</v>
      </c>
      <c r="B670" s="59">
        <v>443585632</v>
      </c>
      <c r="C670" s="38" t="s">
        <v>36</v>
      </c>
      <c r="D670" s="38" t="s">
        <v>38</v>
      </c>
      <c r="E670" s="38" t="s">
        <v>120</v>
      </c>
      <c r="F670" s="35">
        <v>3642</v>
      </c>
      <c r="G670" s="35">
        <v>3639.53</v>
      </c>
      <c r="H670" s="38"/>
      <c r="I670" s="38" t="s">
        <v>522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60">
        <v>45919.05982638889</v>
      </c>
      <c r="B671" s="61">
        <v>443585651</v>
      </c>
      <c r="C671" s="37" t="s">
        <v>36</v>
      </c>
      <c r="D671" s="37" t="s">
        <v>38</v>
      </c>
      <c r="E671" s="37" t="s">
        <v>120</v>
      </c>
      <c r="F671" s="36">
        <v>3641.88</v>
      </c>
      <c r="G671" s="36">
        <v>3644.88</v>
      </c>
      <c r="H671" s="36">
        <v>3638.38</v>
      </c>
      <c r="I671" s="37" t="s">
        <v>523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8">
        <v>45919.067465277774</v>
      </c>
      <c r="B672" s="59">
        <v>443586208</v>
      </c>
      <c r="C672" s="38" t="s">
        <v>36</v>
      </c>
      <c r="D672" s="38" t="s">
        <v>37</v>
      </c>
      <c r="E672" s="38" t="s">
        <v>120</v>
      </c>
      <c r="F672" s="35">
        <v>3642.5</v>
      </c>
      <c r="G672" s="35">
        <v>3639.5</v>
      </c>
      <c r="H672" s="38"/>
      <c r="I672" s="38" t="s">
        <v>524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60">
        <v>45919.082048611112</v>
      </c>
      <c r="B673" s="61">
        <v>443587895</v>
      </c>
      <c r="C673" s="37" t="s">
        <v>36</v>
      </c>
      <c r="D673" s="37" t="s">
        <v>38</v>
      </c>
      <c r="E673" s="37" t="s">
        <v>120</v>
      </c>
      <c r="F673" s="36">
        <v>3639.85</v>
      </c>
      <c r="G673" s="36">
        <v>3638.78</v>
      </c>
      <c r="H673" s="37"/>
      <c r="I673" s="37" t="s">
        <v>525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8">
        <v>45919.082048611112</v>
      </c>
      <c r="B674" s="59">
        <v>443587896</v>
      </c>
      <c r="C674" s="38" t="s">
        <v>36</v>
      </c>
      <c r="D674" s="38" t="s">
        <v>38</v>
      </c>
      <c r="E674" s="38" t="s">
        <v>120</v>
      </c>
      <c r="F674" s="35">
        <v>3639.85</v>
      </c>
      <c r="G674" s="35">
        <v>3642.85</v>
      </c>
      <c r="H674" s="38"/>
      <c r="I674" s="38" t="s">
        <v>526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60">
        <v>45919.083321759259</v>
      </c>
      <c r="B675" s="61">
        <v>443587961</v>
      </c>
      <c r="C675" s="37" t="s">
        <v>36</v>
      </c>
      <c r="D675" s="37" t="s">
        <v>38</v>
      </c>
      <c r="E675" s="37" t="s">
        <v>120</v>
      </c>
      <c r="F675" s="36">
        <v>3640.21</v>
      </c>
      <c r="G675" s="36">
        <v>3639.42</v>
      </c>
      <c r="H675" s="36">
        <v>3638.71</v>
      </c>
      <c r="I675" s="37" t="s">
        <v>527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8">
        <v>45919.083321759259</v>
      </c>
      <c r="B676" s="59">
        <v>443587962</v>
      </c>
      <c r="C676" s="38" t="s">
        <v>36</v>
      </c>
      <c r="D676" s="38" t="s">
        <v>38</v>
      </c>
      <c r="E676" s="38" t="s">
        <v>120</v>
      </c>
      <c r="F676" s="35">
        <v>3640.21</v>
      </c>
      <c r="G676" s="35">
        <v>3639.42</v>
      </c>
      <c r="H676" s="35">
        <v>3638.71</v>
      </c>
      <c r="I676" s="38" t="s">
        <v>527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60">
        <v>45919.083321759259</v>
      </c>
      <c r="B677" s="61">
        <v>443587964</v>
      </c>
      <c r="C677" s="37" t="s">
        <v>36</v>
      </c>
      <c r="D677" s="37" t="s">
        <v>38</v>
      </c>
      <c r="E677" s="37" t="s">
        <v>120</v>
      </c>
      <c r="F677" s="36">
        <v>3640.21</v>
      </c>
      <c r="G677" s="36">
        <v>3641.71</v>
      </c>
      <c r="H677" s="36">
        <v>3638.71</v>
      </c>
      <c r="I677" s="37" t="s">
        <v>528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8">
        <v>45919.083668981482</v>
      </c>
      <c r="B678" s="59">
        <v>443588035</v>
      </c>
      <c r="C678" s="38" t="s">
        <v>36</v>
      </c>
      <c r="D678" s="38" t="s">
        <v>38</v>
      </c>
      <c r="E678" s="38" t="s">
        <v>120</v>
      </c>
      <c r="F678" s="35">
        <v>3640.27</v>
      </c>
      <c r="G678" s="35">
        <v>3639.16</v>
      </c>
      <c r="H678" s="35">
        <v>3636.77</v>
      </c>
      <c r="I678" s="38" t="s">
        <v>529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60">
        <v>45919.083668981482</v>
      </c>
      <c r="B679" s="61">
        <v>443588036</v>
      </c>
      <c r="C679" s="37" t="s">
        <v>36</v>
      </c>
      <c r="D679" s="37" t="s">
        <v>38</v>
      </c>
      <c r="E679" s="37" t="s">
        <v>120</v>
      </c>
      <c r="F679" s="36">
        <v>3640.27</v>
      </c>
      <c r="G679" s="36">
        <v>3639.16</v>
      </c>
      <c r="H679" s="36">
        <v>3637.27</v>
      </c>
      <c r="I679" s="37" t="s">
        <v>529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8">
        <v>45919.083668981482</v>
      </c>
      <c r="B680" s="59">
        <v>443588037</v>
      </c>
      <c r="C680" s="38" t="s">
        <v>36</v>
      </c>
      <c r="D680" s="38" t="s">
        <v>38</v>
      </c>
      <c r="E680" s="38" t="s">
        <v>120</v>
      </c>
      <c r="F680" s="35">
        <v>3640.27</v>
      </c>
      <c r="G680" s="35">
        <v>3639.16</v>
      </c>
      <c r="H680" s="35">
        <v>3637.27</v>
      </c>
      <c r="I680" s="38" t="s">
        <v>529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60">
        <v>45919.083784722221</v>
      </c>
      <c r="B681" s="61">
        <v>443588049</v>
      </c>
      <c r="C681" s="37" t="s">
        <v>36</v>
      </c>
      <c r="D681" s="37" t="s">
        <v>38</v>
      </c>
      <c r="E681" s="37" t="s">
        <v>120</v>
      </c>
      <c r="F681" s="36">
        <v>3640.63</v>
      </c>
      <c r="G681" s="36">
        <v>3639.24</v>
      </c>
      <c r="H681" s="36">
        <v>3637.12</v>
      </c>
      <c r="I681" s="37" t="s">
        <v>530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8">
        <v>45919.086215277777</v>
      </c>
      <c r="B682" s="59">
        <v>443588519</v>
      </c>
      <c r="C682" s="38" t="s">
        <v>36</v>
      </c>
      <c r="D682" s="38" t="s">
        <v>38</v>
      </c>
      <c r="E682" s="38" t="s">
        <v>120</v>
      </c>
      <c r="F682" s="35">
        <v>3641.24</v>
      </c>
      <c r="G682" s="35">
        <v>3639.52</v>
      </c>
      <c r="H682" s="35">
        <v>3637.74</v>
      </c>
      <c r="I682" s="38" t="s">
        <v>522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60">
        <v>45919.086215277777</v>
      </c>
      <c r="B683" s="61">
        <v>443588520</v>
      </c>
      <c r="C683" s="37" t="s">
        <v>36</v>
      </c>
      <c r="D683" s="37" t="s">
        <v>38</v>
      </c>
      <c r="E683" s="37" t="s">
        <v>120</v>
      </c>
      <c r="F683" s="36">
        <v>3641.24</v>
      </c>
      <c r="G683" s="36">
        <v>3639.52</v>
      </c>
      <c r="H683" s="36">
        <v>3637.74</v>
      </c>
      <c r="I683" s="37" t="s">
        <v>522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8">
        <v>45919.095243055555</v>
      </c>
      <c r="B684" s="59">
        <v>443589545</v>
      </c>
      <c r="C684" s="38" t="s">
        <v>36</v>
      </c>
      <c r="D684" s="38" t="s">
        <v>38</v>
      </c>
      <c r="E684" s="38" t="s">
        <v>120</v>
      </c>
      <c r="F684" s="35">
        <v>3640.44</v>
      </c>
      <c r="G684" s="35">
        <v>3639.79</v>
      </c>
      <c r="H684" s="35">
        <v>3638.94</v>
      </c>
      <c r="I684" s="38" t="s">
        <v>531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60">
        <v>45919.096539351849</v>
      </c>
      <c r="B685" s="61">
        <v>443590046</v>
      </c>
      <c r="C685" s="37" t="s">
        <v>36</v>
      </c>
      <c r="D685" s="37" t="s">
        <v>38</v>
      </c>
      <c r="E685" s="37" t="s">
        <v>120</v>
      </c>
      <c r="F685" s="36">
        <v>3639.85</v>
      </c>
      <c r="G685" s="36">
        <v>3642.85</v>
      </c>
      <c r="H685" s="36">
        <v>3635.35</v>
      </c>
      <c r="I685" s="37" t="s">
        <v>526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8">
        <v>45919.101840277777</v>
      </c>
      <c r="B686" s="59">
        <v>443590747</v>
      </c>
      <c r="C686" s="38" t="s">
        <v>36</v>
      </c>
      <c r="D686" s="38" t="s">
        <v>38</v>
      </c>
      <c r="E686" s="38" t="s">
        <v>120</v>
      </c>
      <c r="F686" s="35">
        <v>3639.43</v>
      </c>
      <c r="G686" s="35">
        <v>3642.43</v>
      </c>
      <c r="H686" s="35">
        <v>3635.93</v>
      </c>
      <c r="I686" s="38" t="s">
        <v>532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60">
        <v>45919.101956018516</v>
      </c>
      <c r="B687" s="61">
        <v>443590759</v>
      </c>
      <c r="C687" s="37" t="s">
        <v>36</v>
      </c>
      <c r="D687" s="37" t="s">
        <v>38</v>
      </c>
      <c r="E687" s="37" t="s">
        <v>120</v>
      </c>
      <c r="F687" s="36">
        <v>3639.62</v>
      </c>
      <c r="G687" s="36">
        <v>3639.24</v>
      </c>
      <c r="H687" s="36">
        <v>3638.12</v>
      </c>
      <c r="I687" s="37" t="s">
        <v>533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8">
        <v>45919.106354166666</v>
      </c>
      <c r="B688" s="59">
        <v>443591443</v>
      </c>
      <c r="C688" s="38" t="s">
        <v>36</v>
      </c>
      <c r="D688" s="38" t="s">
        <v>38</v>
      </c>
      <c r="E688" s="38" t="s">
        <v>120</v>
      </c>
      <c r="F688" s="35">
        <v>3638.56</v>
      </c>
      <c r="G688" s="35">
        <v>3641.56</v>
      </c>
      <c r="H688" s="38"/>
      <c r="I688" s="38" t="s">
        <v>534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60">
        <v>45919.106354166666</v>
      </c>
      <c r="B689" s="61">
        <v>443591444</v>
      </c>
      <c r="C689" s="37" t="s">
        <v>36</v>
      </c>
      <c r="D689" s="37" t="s">
        <v>38</v>
      </c>
      <c r="E689" s="37" t="s">
        <v>120</v>
      </c>
      <c r="F689" s="36">
        <v>3638.56</v>
      </c>
      <c r="G689" s="36">
        <v>3641.56</v>
      </c>
      <c r="H689" s="36">
        <v>3635.06</v>
      </c>
      <c r="I689" s="37" t="s">
        <v>534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8">
        <v>45919.106469907405</v>
      </c>
      <c r="B690" s="59">
        <v>443591448</v>
      </c>
      <c r="C690" s="38" t="s">
        <v>36</v>
      </c>
      <c r="D690" s="38" t="s">
        <v>38</v>
      </c>
      <c r="E690" s="38" t="s">
        <v>120</v>
      </c>
      <c r="F690" s="35">
        <v>3638.78</v>
      </c>
      <c r="G690" s="35">
        <v>3641.78</v>
      </c>
      <c r="H690" s="35">
        <v>3637.28</v>
      </c>
      <c r="I690" s="38" t="s">
        <v>535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60">
        <v>45919.106469907405</v>
      </c>
      <c r="B691" s="61">
        <v>443591450</v>
      </c>
      <c r="C691" s="37" t="s">
        <v>36</v>
      </c>
      <c r="D691" s="37" t="s">
        <v>38</v>
      </c>
      <c r="E691" s="37" t="s">
        <v>120</v>
      </c>
      <c r="F691" s="36">
        <v>3638.82</v>
      </c>
      <c r="G691" s="36">
        <v>3641.78</v>
      </c>
      <c r="H691" s="36">
        <v>3637.28</v>
      </c>
      <c r="I691" s="37" t="s">
        <v>535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8">
        <v>45919.106469907405</v>
      </c>
      <c r="B692" s="59">
        <v>443591451</v>
      </c>
      <c r="C692" s="38" t="s">
        <v>36</v>
      </c>
      <c r="D692" s="38" t="s">
        <v>38</v>
      </c>
      <c r="E692" s="38" t="s">
        <v>120</v>
      </c>
      <c r="F692" s="35">
        <v>3638.82</v>
      </c>
      <c r="G692" s="35">
        <v>3640.28</v>
      </c>
      <c r="H692" s="35">
        <v>3637.28</v>
      </c>
      <c r="I692" s="38" t="s">
        <v>536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60">
        <v>45919.106585648151</v>
      </c>
      <c r="B693" s="61">
        <v>443591463</v>
      </c>
      <c r="C693" s="37" t="s">
        <v>36</v>
      </c>
      <c r="D693" s="37" t="s">
        <v>38</v>
      </c>
      <c r="E693" s="37" t="s">
        <v>120</v>
      </c>
      <c r="F693" s="36">
        <v>3639</v>
      </c>
      <c r="G693" s="36">
        <v>3641.98</v>
      </c>
      <c r="H693" s="36">
        <v>3635.48</v>
      </c>
      <c r="I693" s="37" t="s">
        <v>537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8">
        <v>45919.106585648151</v>
      </c>
      <c r="B694" s="59">
        <v>443591464</v>
      </c>
      <c r="C694" s="38" t="s">
        <v>36</v>
      </c>
      <c r="D694" s="38" t="s">
        <v>38</v>
      </c>
      <c r="E694" s="38" t="s">
        <v>120</v>
      </c>
      <c r="F694" s="35">
        <v>3639</v>
      </c>
      <c r="G694" s="35">
        <v>3642</v>
      </c>
      <c r="H694" s="35">
        <v>3636</v>
      </c>
      <c r="I694" s="38" t="s">
        <v>537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60">
        <v>45919.106585648151</v>
      </c>
      <c r="B695" s="61">
        <v>443591466</v>
      </c>
      <c r="C695" s="37" t="s">
        <v>36</v>
      </c>
      <c r="D695" s="37" t="s">
        <v>38</v>
      </c>
      <c r="E695" s="37" t="s">
        <v>120</v>
      </c>
      <c r="F695" s="36">
        <v>3639</v>
      </c>
      <c r="G695" s="36">
        <v>3641.5</v>
      </c>
      <c r="H695" s="36">
        <v>3636</v>
      </c>
      <c r="I695" s="37" t="s">
        <v>534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8">
        <v>45919.106817129628</v>
      </c>
      <c r="B696" s="59">
        <v>443591511</v>
      </c>
      <c r="C696" s="38" t="s">
        <v>36</v>
      </c>
      <c r="D696" s="38" t="s">
        <v>38</v>
      </c>
      <c r="E696" s="38" t="s">
        <v>120</v>
      </c>
      <c r="F696" s="35">
        <v>3639.3</v>
      </c>
      <c r="G696" s="35">
        <v>3642.3</v>
      </c>
      <c r="H696" s="35">
        <v>3635.8</v>
      </c>
      <c r="I696" s="38" t="s">
        <v>538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60">
        <v>45919.106817129628</v>
      </c>
      <c r="B697" s="61">
        <v>443591514</v>
      </c>
      <c r="C697" s="37" t="s">
        <v>36</v>
      </c>
      <c r="D697" s="37" t="s">
        <v>38</v>
      </c>
      <c r="E697" s="37" t="s">
        <v>120</v>
      </c>
      <c r="F697" s="36">
        <v>3639.3</v>
      </c>
      <c r="G697" s="36">
        <v>3642.3</v>
      </c>
      <c r="H697" s="36">
        <v>3635.8</v>
      </c>
      <c r="I697" s="37" t="s">
        <v>538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8">
        <v>45919.106932870367</v>
      </c>
      <c r="B698" s="59">
        <v>443591540</v>
      </c>
      <c r="C698" s="38" t="s">
        <v>36</v>
      </c>
      <c r="D698" s="38" t="s">
        <v>38</v>
      </c>
      <c r="E698" s="38" t="s">
        <v>120</v>
      </c>
      <c r="F698" s="35">
        <v>3639.32</v>
      </c>
      <c r="G698" s="35">
        <v>3642.32</v>
      </c>
      <c r="H698" s="38"/>
      <c r="I698" s="38" t="s">
        <v>538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60">
        <v>45919.106944444444</v>
      </c>
      <c r="B699" s="61">
        <v>443591547</v>
      </c>
      <c r="C699" s="37" t="s">
        <v>36</v>
      </c>
      <c r="D699" s="37" t="s">
        <v>38</v>
      </c>
      <c r="E699" s="37" t="s">
        <v>120</v>
      </c>
      <c r="F699" s="36">
        <v>3639.32</v>
      </c>
      <c r="G699" s="36">
        <v>3642.32</v>
      </c>
      <c r="H699" s="36">
        <v>3633.32</v>
      </c>
      <c r="I699" s="37" t="s">
        <v>538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8">
        <v>45919.126493055555</v>
      </c>
      <c r="B700" s="59">
        <v>443593896</v>
      </c>
      <c r="C700" s="38" t="s">
        <v>36</v>
      </c>
      <c r="D700" s="38" t="s">
        <v>37</v>
      </c>
      <c r="E700" s="38" t="s">
        <v>120</v>
      </c>
      <c r="F700" s="35">
        <v>3642.4</v>
      </c>
      <c r="G700" s="35">
        <v>3639.4</v>
      </c>
      <c r="H700" s="35">
        <v>3645.9</v>
      </c>
      <c r="I700" s="38" t="s">
        <v>539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60">
        <v>45919.126493055555</v>
      </c>
      <c r="B701" s="61">
        <v>443593897</v>
      </c>
      <c r="C701" s="37" t="s">
        <v>36</v>
      </c>
      <c r="D701" s="37" t="s">
        <v>37</v>
      </c>
      <c r="E701" s="37" t="s">
        <v>120</v>
      </c>
      <c r="F701" s="36">
        <v>3642.4</v>
      </c>
      <c r="G701" s="36">
        <v>3639.4</v>
      </c>
      <c r="H701" s="37"/>
      <c r="I701" s="37" t="s">
        <v>539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8">
        <v>45919.126493055555</v>
      </c>
      <c r="B702" s="59">
        <v>443593898</v>
      </c>
      <c r="C702" s="38" t="s">
        <v>36</v>
      </c>
      <c r="D702" s="38" t="s">
        <v>37</v>
      </c>
      <c r="E702" s="38" t="s">
        <v>120</v>
      </c>
      <c r="F702" s="35">
        <v>3642.37</v>
      </c>
      <c r="G702" s="35">
        <v>3639.4</v>
      </c>
      <c r="H702" s="38"/>
      <c r="I702" s="38" t="s">
        <v>539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60">
        <v>45919.128576388888</v>
      </c>
      <c r="B703" s="61">
        <v>443594230</v>
      </c>
      <c r="C703" s="37" t="s">
        <v>36</v>
      </c>
      <c r="D703" s="37" t="s">
        <v>37</v>
      </c>
      <c r="E703" s="37" t="s">
        <v>120</v>
      </c>
      <c r="F703" s="36">
        <v>3641.67</v>
      </c>
      <c r="G703" s="36">
        <v>3638.69</v>
      </c>
      <c r="H703" s="36">
        <v>3645.19</v>
      </c>
      <c r="I703" s="37" t="s">
        <v>540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8">
        <v>45919.128576388888</v>
      </c>
      <c r="B704" s="59">
        <v>443594231</v>
      </c>
      <c r="C704" s="38" t="s">
        <v>36</v>
      </c>
      <c r="D704" s="38" t="s">
        <v>37</v>
      </c>
      <c r="E704" s="38" t="s">
        <v>120</v>
      </c>
      <c r="F704" s="35">
        <v>3641.67</v>
      </c>
      <c r="G704" s="35">
        <v>3638.67</v>
      </c>
      <c r="H704" s="35">
        <v>3643.17</v>
      </c>
      <c r="I704" s="38" t="s">
        <v>540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60">
        <v>45919.128576388888</v>
      </c>
      <c r="B705" s="61">
        <v>443594233</v>
      </c>
      <c r="C705" s="37" t="s">
        <v>36</v>
      </c>
      <c r="D705" s="37" t="s">
        <v>37</v>
      </c>
      <c r="E705" s="37" t="s">
        <v>120</v>
      </c>
      <c r="F705" s="36">
        <v>3641.67</v>
      </c>
      <c r="G705" s="36">
        <v>3638.67</v>
      </c>
      <c r="H705" s="36">
        <v>3643.17</v>
      </c>
      <c r="I705" s="37" t="s">
        <v>540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8">
        <v>45919.128587962965</v>
      </c>
      <c r="B706" s="59">
        <v>443594235</v>
      </c>
      <c r="C706" s="38" t="s">
        <v>36</v>
      </c>
      <c r="D706" s="38" t="s">
        <v>37</v>
      </c>
      <c r="E706" s="38" t="s">
        <v>120</v>
      </c>
      <c r="F706" s="35">
        <v>3641.5</v>
      </c>
      <c r="G706" s="35">
        <v>3640.17</v>
      </c>
      <c r="H706" s="35">
        <v>3643.17</v>
      </c>
      <c r="I706" s="38" t="s">
        <v>541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60">
        <v>45919.128587962965</v>
      </c>
      <c r="B707" s="61">
        <v>443594236</v>
      </c>
      <c r="C707" s="37" t="s">
        <v>36</v>
      </c>
      <c r="D707" s="37" t="s">
        <v>37</v>
      </c>
      <c r="E707" s="37" t="s">
        <v>120</v>
      </c>
      <c r="F707" s="36">
        <v>3641.54</v>
      </c>
      <c r="G707" s="36">
        <v>3638.67</v>
      </c>
      <c r="H707" s="36">
        <v>3644.67</v>
      </c>
      <c r="I707" s="37" t="s">
        <v>540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8">
        <v>45919.128587962965</v>
      </c>
      <c r="B708" s="59">
        <v>443594238</v>
      </c>
      <c r="C708" s="38" t="s">
        <v>36</v>
      </c>
      <c r="D708" s="38" t="s">
        <v>37</v>
      </c>
      <c r="E708" s="38" t="s">
        <v>120</v>
      </c>
      <c r="F708" s="35">
        <v>3641.54</v>
      </c>
      <c r="G708" s="35">
        <v>3639.17</v>
      </c>
      <c r="H708" s="35">
        <v>3644.67</v>
      </c>
      <c r="I708" s="38" t="s">
        <v>542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60">
        <v>45919.128587962965</v>
      </c>
      <c r="B709" s="61">
        <v>443594240</v>
      </c>
      <c r="C709" s="37" t="s">
        <v>36</v>
      </c>
      <c r="D709" s="37" t="s">
        <v>37</v>
      </c>
      <c r="E709" s="37" t="s">
        <v>120</v>
      </c>
      <c r="F709" s="36">
        <v>3641.54</v>
      </c>
      <c r="G709" s="36">
        <v>3638.67</v>
      </c>
      <c r="H709" s="36">
        <v>3645.17</v>
      </c>
      <c r="I709" s="37" t="s">
        <v>540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8">
        <v>45919.130543981482</v>
      </c>
      <c r="B710" s="59">
        <v>443594863</v>
      </c>
      <c r="C710" s="38" t="s">
        <v>36</v>
      </c>
      <c r="D710" s="38" t="s">
        <v>38</v>
      </c>
      <c r="E710" s="38" t="s">
        <v>120</v>
      </c>
      <c r="F710" s="35">
        <v>3639.59</v>
      </c>
      <c r="G710" s="35">
        <v>3637.78</v>
      </c>
      <c r="H710" s="35">
        <v>3633.59</v>
      </c>
      <c r="I710" s="38" t="s">
        <v>543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60">
        <v>45919.130543981482</v>
      </c>
      <c r="B711" s="61">
        <v>443594865</v>
      </c>
      <c r="C711" s="37" t="s">
        <v>36</v>
      </c>
      <c r="D711" s="37" t="s">
        <v>38</v>
      </c>
      <c r="E711" s="37" t="s">
        <v>120</v>
      </c>
      <c r="F711" s="36">
        <v>3639.59</v>
      </c>
      <c r="G711" s="36">
        <v>3642.59</v>
      </c>
      <c r="H711" s="37"/>
      <c r="I711" s="37" t="s">
        <v>544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8">
        <v>45919.130555555559</v>
      </c>
      <c r="B712" s="59">
        <v>443594869</v>
      </c>
      <c r="C712" s="38" t="s">
        <v>36</v>
      </c>
      <c r="D712" s="38" t="s">
        <v>38</v>
      </c>
      <c r="E712" s="38" t="s">
        <v>120</v>
      </c>
      <c r="F712" s="35">
        <v>3639.59</v>
      </c>
      <c r="G712" s="35">
        <v>3638.13</v>
      </c>
      <c r="H712" s="35">
        <v>3635.09</v>
      </c>
      <c r="I712" s="38" t="s">
        <v>545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60">
        <v>45919.134594907409</v>
      </c>
      <c r="B713" s="61">
        <v>443595672</v>
      </c>
      <c r="C713" s="37" t="s">
        <v>36</v>
      </c>
      <c r="D713" s="37" t="s">
        <v>38</v>
      </c>
      <c r="E713" s="37" t="s">
        <v>120</v>
      </c>
      <c r="F713" s="36">
        <v>3639.21</v>
      </c>
      <c r="G713" s="36">
        <v>3638.13</v>
      </c>
      <c r="H713" s="37"/>
      <c r="I713" s="37" t="s">
        <v>546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8">
        <v>45919.134594907409</v>
      </c>
      <c r="B714" s="59">
        <v>443595674</v>
      </c>
      <c r="C714" s="38" t="s">
        <v>36</v>
      </c>
      <c r="D714" s="38" t="s">
        <v>38</v>
      </c>
      <c r="E714" s="38" t="s">
        <v>120</v>
      </c>
      <c r="F714" s="35">
        <v>3639.21</v>
      </c>
      <c r="G714" s="35">
        <v>3642.21</v>
      </c>
      <c r="H714" s="35">
        <v>3635.71</v>
      </c>
      <c r="I714" s="38" t="s">
        <v>547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60">
        <v>45919.134594907409</v>
      </c>
      <c r="B715" s="61">
        <v>443595676</v>
      </c>
      <c r="C715" s="37" t="s">
        <v>36</v>
      </c>
      <c r="D715" s="37" t="s">
        <v>38</v>
      </c>
      <c r="E715" s="37" t="s">
        <v>120</v>
      </c>
      <c r="F715" s="36">
        <v>3639.21</v>
      </c>
      <c r="G715" s="36">
        <v>3642.21</v>
      </c>
      <c r="H715" s="37"/>
      <c r="I715" s="37" t="s">
        <v>547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8">
        <v>45919.135520833333</v>
      </c>
      <c r="B716" s="59">
        <v>443595793</v>
      </c>
      <c r="C716" s="38" t="s">
        <v>36</v>
      </c>
      <c r="D716" s="38" t="s">
        <v>38</v>
      </c>
      <c r="E716" s="38" t="s">
        <v>120</v>
      </c>
      <c r="F716" s="35">
        <v>3639.67</v>
      </c>
      <c r="G716" s="35">
        <v>3642.65</v>
      </c>
      <c r="H716" s="35">
        <v>3638.15</v>
      </c>
      <c r="I716" s="38" t="s">
        <v>548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60">
        <v>45919.135520833333</v>
      </c>
      <c r="B717" s="61">
        <v>443595794</v>
      </c>
      <c r="C717" s="37" t="s">
        <v>36</v>
      </c>
      <c r="D717" s="37" t="s">
        <v>38</v>
      </c>
      <c r="E717" s="37" t="s">
        <v>120</v>
      </c>
      <c r="F717" s="36">
        <v>3639.67</v>
      </c>
      <c r="G717" s="36">
        <v>3637.44</v>
      </c>
      <c r="H717" s="36">
        <v>3636.15</v>
      </c>
      <c r="I717" s="37" t="s">
        <v>549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8">
        <v>45919.135520833333</v>
      </c>
      <c r="B718" s="59">
        <v>443595795</v>
      </c>
      <c r="C718" s="38" t="s">
        <v>36</v>
      </c>
      <c r="D718" s="38" t="s">
        <v>38</v>
      </c>
      <c r="E718" s="38" t="s">
        <v>120</v>
      </c>
      <c r="F718" s="35">
        <v>3639.67</v>
      </c>
      <c r="G718" s="35">
        <v>3638.89</v>
      </c>
      <c r="H718" s="35">
        <v>3636.65</v>
      </c>
      <c r="I718" s="38" t="s">
        <v>550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60">
        <v>45919.13553240741</v>
      </c>
      <c r="B719" s="61">
        <v>443595796</v>
      </c>
      <c r="C719" s="37" t="s">
        <v>36</v>
      </c>
      <c r="D719" s="37" t="s">
        <v>38</v>
      </c>
      <c r="E719" s="37" t="s">
        <v>120</v>
      </c>
      <c r="F719" s="36">
        <v>3639.67</v>
      </c>
      <c r="G719" s="36">
        <v>3638.89</v>
      </c>
      <c r="H719" s="36">
        <v>3636.15</v>
      </c>
      <c r="I719" s="37" t="s">
        <v>550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8">
        <v>45919.13553240741</v>
      </c>
      <c r="B720" s="59">
        <v>443595797</v>
      </c>
      <c r="C720" s="38" t="s">
        <v>36</v>
      </c>
      <c r="D720" s="38" t="s">
        <v>38</v>
      </c>
      <c r="E720" s="38" t="s">
        <v>120</v>
      </c>
      <c r="F720" s="35">
        <v>3639.63</v>
      </c>
      <c r="G720" s="35">
        <v>3642.65</v>
      </c>
      <c r="H720" s="35">
        <v>3638.15</v>
      </c>
      <c r="I720" s="38" t="s">
        <v>548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60">
        <v>45919.13553240741</v>
      </c>
      <c r="B721" s="61">
        <v>443595798</v>
      </c>
      <c r="C721" s="37" t="s">
        <v>36</v>
      </c>
      <c r="D721" s="37" t="s">
        <v>38</v>
      </c>
      <c r="E721" s="37" t="s">
        <v>120</v>
      </c>
      <c r="F721" s="36">
        <v>3639.67</v>
      </c>
      <c r="G721" s="36">
        <v>3641.15</v>
      </c>
      <c r="H721" s="36">
        <v>3638.15</v>
      </c>
      <c r="I721" s="37" t="s">
        <v>548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8">
        <v>45919.13553240741</v>
      </c>
      <c r="B722" s="59">
        <v>443595799</v>
      </c>
      <c r="C722" s="38" t="s">
        <v>36</v>
      </c>
      <c r="D722" s="38" t="s">
        <v>38</v>
      </c>
      <c r="E722" s="38" t="s">
        <v>120</v>
      </c>
      <c r="F722" s="35">
        <v>3639.67</v>
      </c>
      <c r="G722" s="35">
        <v>3638.89</v>
      </c>
      <c r="H722" s="35">
        <v>3636.65</v>
      </c>
      <c r="I722" s="38" t="s">
        <v>550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60">
        <v>45919.138993055552</v>
      </c>
      <c r="B723" s="61">
        <v>443596685</v>
      </c>
      <c r="C723" s="37" t="s">
        <v>36</v>
      </c>
      <c r="D723" s="37" t="s">
        <v>38</v>
      </c>
      <c r="E723" s="37" t="s">
        <v>120</v>
      </c>
      <c r="F723" s="36">
        <v>3638.05</v>
      </c>
      <c r="G723" s="36">
        <v>3637.06</v>
      </c>
      <c r="H723" s="37"/>
      <c r="I723" s="37" t="s">
        <v>549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8">
        <v>45919.139340277776</v>
      </c>
      <c r="B724" s="59">
        <v>443596813</v>
      </c>
      <c r="C724" s="38" t="s">
        <v>36</v>
      </c>
      <c r="D724" s="38" t="s">
        <v>38</v>
      </c>
      <c r="E724" s="38" t="s">
        <v>120</v>
      </c>
      <c r="F724" s="35">
        <v>3638.7</v>
      </c>
      <c r="G724" s="35">
        <v>3638.27</v>
      </c>
      <c r="H724" s="35">
        <v>3637.2</v>
      </c>
      <c r="I724" s="38" t="s">
        <v>551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60">
        <v>45919.139340277776</v>
      </c>
      <c r="B725" s="61">
        <v>443596815</v>
      </c>
      <c r="C725" s="37" t="s">
        <v>36</v>
      </c>
      <c r="D725" s="37" t="s">
        <v>38</v>
      </c>
      <c r="E725" s="37" t="s">
        <v>120</v>
      </c>
      <c r="F725" s="36">
        <v>3638.7</v>
      </c>
      <c r="G725" s="36">
        <v>3638.26</v>
      </c>
      <c r="H725" s="36">
        <v>3637.2</v>
      </c>
      <c r="I725" s="37" t="s">
        <v>551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8">
        <v>45919.139340277776</v>
      </c>
      <c r="B726" s="59">
        <v>443596817</v>
      </c>
      <c r="C726" s="38" t="s">
        <v>36</v>
      </c>
      <c r="D726" s="38" t="s">
        <v>38</v>
      </c>
      <c r="E726" s="38" t="s">
        <v>120</v>
      </c>
      <c r="F726" s="35">
        <v>3638.7</v>
      </c>
      <c r="G726" s="35">
        <v>3638.27</v>
      </c>
      <c r="H726" s="35">
        <v>3637.2</v>
      </c>
      <c r="I726" s="38" t="s">
        <v>551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60">
        <v>45919.139351851853</v>
      </c>
      <c r="B727" s="61">
        <v>443596819</v>
      </c>
      <c r="C727" s="37" t="s">
        <v>36</v>
      </c>
      <c r="D727" s="37" t="s">
        <v>38</v>
      </c>
      <c r="E727" s="37" t="s">
        <v>120</v>
      </c>
      <c r="F727" s="36">
        <v>3638.7</v>
      </c>
      <c r="G727" s="36">
        <v>3638.04</v>
      </c>
      <c r="H727" s="36">
        <v>3635.2</v>
      </c>
      <c r="I727" s="37" t="s">
        <v>552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8">
        <v>45919.139351851853</v>
      </c>
      <c r="B728" s="59">
        <v>443596820</v>
      </c>
      <c r="C728" s="38" t="s">
        <v>36</v>
      </c>
      <c r="D728" s="38" t="s">
        <v>38</v>
      </c>
      <c r="E728" s="38" t="s">
        <v>120</v>
      </c>
      <c r="F728" s="35">
        <v>3638.7</v>
      </c>
      <c r="G728" s="35">
        <v>3638.05</v>
      </c>
      <c r="H728" s="35">
        <v>3635.7</v>
      </c>
      <c r="I728" s="38" t="s">
        <v>552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60">
        <v>45919.139351851853</v>
      </c>
      <c r="B729" s="61">
        <v>443596822</v>
      </c>
      <c r="C729" s="37" t="s">
        <v>36</v>
      </c>
      <c r="D729" s="37" t="s">
        <v>38</v>
      </c>
      <c r="E729" s="37" t="s">
        <v>120</v>
      </c>
      <c r="F729" s="36">
        <v>3638.7</v>
      </c>
      <c r="G729" s="36">
        <v>3638.05</v>
      </c>
      <c r="H729" s="36">
        <v>3635.7</v>
      </c>
      <c r="I729" s="37" t="s">
        <v>552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8">
        <v>45919.144895833335</v>
      </c>
      <c r="B730" s="59">
        <v>443597817</v>
      </c>
      <c r="C730" s="38" t="s">
        <v>36</v>
      </c>
      <c r="D730" s="38" t="s">
        <v>38</v>
      </c>
      <c r="E730" s="38" t="s">
        <v>120</v>
      </c>
      <c r="F730" s="35">
        <v>3637.76</v>
      </c>
      <c r="G730" s="35">
        <v>3640.76</v>
      </c>
      <c r="H730" s="35">
        <v>3636.26</v>
      </c>
      <c r="I730" s="38" t="s">
        <v>553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60">
        <v>45919.144895833335</v>
      </c>
      <c r="B731" s="61">
        <v>443597818</v>
      </c>
      <c r="C731" s="37" t="s">
        <v>36</v>
      </c>
      <c r="D731" s="37" t="s">
        <v>38</v>
      </c>
      <c r="E731" s="37" t="s">
        <v>120</v>
      </c>
      <c r="F731" s="36">
        <v>3637.76</v>
      </c>
      <c r="G731" s="36">
        <v>3639.26</v>
      </c>
      <c r="H731" s="36">
        <v>3636.26</v>
      </c>
      <c r="I731" s="37" t="s">
        <v>554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8">
        <v>45919.144895833335</v>
      </c>
      <c r="B732" s="59">
        <v>443597819</v>
      </c>
      <c r="C732" s="38" t="s">
        <v>36</v>
      </c>
      <c r="D732" s="38" t="s">
        <v>38</v>
      </c>
      <c r="E732" s="38" t="s">
        <v>120</v>
      </c>
      <c r="F732" s="35">
        <v>3637.75</v>
      </c>
      <c r="G732" s="35">
        <v>3640.76</v>
      </c>
      <c r="H732" s="35">
        <v>3636.26</v>
      </c>
      <c r="I732" s="38" t="s">
        <v>553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60">
        <v>45919.145127314812</v>
      </c>
      <c r="B733" s="61">
        <v>443597853</v>
      </c>
      <c r="C733" s="37" t="s">
        <v>36</v>
      </c>
      <c r="D733" s="37" t="s">
        <v>38</v>
      </c>
      <c r="E733" s="37" t="s">
        <v>120</v>
      </c>
      <c r="F733" s="36">
        <v>3637.58</v>
      </c>
      <c r="G733" s="36">
        <v>3640.15</v>
      </c>
      <c r="H733" s="36">
        <v>3634.65</v>
      </c>
      <c r="I733" s="37" t="s">
        <v>555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8">
        <v>45919.145127314812</v>
      </c>
      <c r="B734" s="59">
        <v>443597854</v>
      </c>
      <c r="C734" s="38" t="s">
        <v>36</v>
      </c>
      <c r="D734" s="38" t="s">
        <v>38</v>
      </c>
      <c r="E734" s="38" t="s">
        <v>120</v>
      </c>
      <c r="F734" s="35">
        <v>3637.58</v>
      </c>
      <c r="G734" s="35">
        <v>3640.58</v>
      </c>
      <c r="H734" s="35">
        <v>3634.58</v>
      </c>
      <c r="I734" s="38" t="s">
        <v>556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60">
        <v>45919.145127314812</v>
      </c>
      <c r="B735" s="61">
        <v>443597861</v>
      </c>
      <c r="C735" s="37" t="s">
        <v>36</v>
      </c>
      <c r="D735" s="37" t="s">
        <v>38</v>
      </c>
      <c r="E735" s="37" t="s">
        <v>120</v>
      </c>
      <c r="F735" s="36">
        <v>3637.58</v>
      </c>
      <c r="G735" s="36">
        <v>3640.58</v>
      </c>
      <c r="H735" s="36">
        <v>3634.08</v>
      </c>
      <c r="I735" s="37" t="s">
        <v>556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8">
        <v>45919.145474537036</v>
      </c>
      <c r="B736" s="59">
        <v>443597976</v>
      </c>
      <c r="C736" s="38" t="s">
        <v>36</v>
      </c>
      <c r="D736" s="38" t="s">
        <v>38</v>
      </c>
      <c r="E736" s="38" t="s">
        <v>120</v>
      </c>
      <c r="F736" s="35">
        <v>3638.1</v>
      </c>
      <c r="G736" s="35">
        <v>3641.12</v>
      </c>
      <c r="H736" s="35">
        <v>3634.62</v>
      </c>
      <c r="I736" s="38" t="s">
        <v>557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60">
        <v>45919.145474537036</v>
      </c>
      <c r="B737" s="61">
        <v>443597979</v>
      </c>
      <c r="C737" s="37" t="s">
        <v>36</v>
      </c>
      <c r="D737" s="37" t="s">
        <v>38</v>
      </c>
      <c r="E737" s="37" t="s">
        <v>120</v>
      </c>
      <c r="F737" s="36">
        <v>3638.1</v>
      </c>
      <c r="G737" s="36">
        <v>3641.1</v>
      </c>
      <c r="H737" s="36">
        <v>3634.6</v>
      </c>
      <c r="I737" s="37" t="s">
        <v>557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8">
        <v>45919.151608796295</v>
      </c>
      <c r="B738" s="59">
        <v>443599409</v>
      </c>
      <c r="C738" s="38" t="s">
        <v>36</v>
      </c>
      <c r="D738" s="38" t="s">
        <v>38</v>
      </c>
      <c r="E738" s="38" t="s">
        <v>120</v>
      </c>
      <c r="F738" s="35">
        <v>3637.56</v>
      </c>
      <c r="G738" s="35">
        <v>3640.56</v>
      </c>
      <c r="H738" s="35">
        <v>3634.06</v>
      </c>
      <c r="I738" s="38" t="s">
        <v>558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0">
        <v>45919.15415509259</v>
      </c>
      <c r="B739" s="61">
        <v>443600079</v>
      </c>
      <c r="C739" s="37" t="s">
        <v>36</v>
      </c>
      <c r="D739" s="37" t="s">
        <v>38</v>
      </c>
      <c r="E739" s="37" t="s">
        <v>120</v>
      </c>
      <c r="F739" s="36">
        <v>3637.35</v>
      </c>
      <c r="G739" s="36">
        <v>3640.35</v>
      </c>
      <c r="H739" s="36">
        <v>3633.85</v>
      </c>
      <c r="I739" s="37" t="s">
        <v>559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8">
        <v>45919.154270833336</v>
      </c>
      <c r="B740" s="59">
        <v>443600097</v>
      </c>
      <c r="C740" s="38" t="s">
        <v>36</v>
      </c>
      <c r="D740" s="38" t="s">
        <v>38</v>
      </c>
      <c r="E740" s="38" t="s">
        <v>120</v>
      </c>
      <c r="F740" s="35">
        <v>3637.06</v>
      </c>
      <c r="G740" s="35">
        <v>3640.06</v>
      </c>
      <c r="H740" s="38"/>
      <c r="I740" s="38" t="s">
        <v>560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60">
        <v>45919.155555555553</v>
      </c>
      <c r="B741" s="61">
        <v>443600286</v>
      </c>
      <c r="C741" s="37" t="s">
        <v>36</v>
      </c>
      <c r="D741" s="37" t="s">
        <v>38</v>
      </c>
      <c r="E741" s="37" t="s">
        <v>120</v>
      </c>
      <c r="F741" s="36">
        <v>3638.44</v>
      </c>
      <c r="G741" s="36">
        <v>3641.44</v>
      </c>
      <c r="H741" s="36">
        <v>3633.94</v>
      </c>
      <c r="I741" s="37" t="s">
        <v>561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8">
        <v>45919.159710648149</v>
      </c>
      <c r="B742" s="59">
        <v>443600801</v>
      </c>
      <c r="C742" s="38" t="s">
        <v>36</v>
      </c>
      <c r="D742" s="38" t="s">
        <v>38</v>
      </c>
      <c r="E742" s="38" t="s">
        <v>120</v>
      </c>
      <c r="F742" s="35">
        <v>3638.2</v>
      </c>
      <c r="G742" s="35">
        <v>3641.2</v>
      </c>
      <c r="H742" s="35">
        <v>3632.2</v>
      </c>
      <c r="I742" s="38" t="s">
        <v>562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60">
        <v>45919.163993055554</v>
      </c>
      <c r="B743" s="61">
        <v>443601602</v>
      </c>
      <c r="C743" s="37" t="s">
        <v>36</v>
      </c>
      <c r="D743" s="37" t="s">
        <v>37</v>
      </c>
      <c r="E743" s="37" t="s">
        <v>120</v>
      </c>
      <c r="F743" s="36">
        <v>3640.89</v>
      </c>
      <c r="G743" s="36">
        <v>3643.13</v>
      </c>
      <c r="H743" s="37"/>
      <c r="I743" s="37" t="s">
        <v>563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8">
        <v>45919.165497685186</v>
      </c>
      <c r="B744" s="59">
        <v>443601796</v>
      </c>
      <c r="C744" s="38" t="s">
        <v>36</v>
      </c>
      <c r="D744" s="38" t="s">
        <v>37</v>
      </c>
      <c r="E744" s="38" t="s">
        <v>120</v>
      </c>
      <c r="F744" s="35">
        <v>3640.34</v>
      </c>
      <c r="G744" s="35">
        <v>3637.34</v>
      </c>
      <c r="H744" s="35">
        <v>3641.84</v>
      </c>
      <c r="I744" s="38" t="s">
        <v>564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60">
        <v>45919.165497685186</v>
      </c>
      <c r="B745" s="61">
        <v>443601797</v>
      </c>
      <c r="C745" s="37" t="s">
        <v>36</v>
      </c>
      <c r="D745" s="37" t="s">
        <v>37</v>
      </c>
      <c r="E745" s="37" t="s">
        <v>120</v>
      </c>
      <c r="F745" s="36">
        <v>3640.28</v>
      </c>
      <c r="G745" s="36">
        <v>3637.34</v>
      </c>
      <c r="H745" s="36">
        <v>3641.84</v>
      </c>
      <c r="I745" s="37" t="s">
        <v>564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8">
        <v>45919.165497685186</v>
      </c>
      <c r="B746" s="59">
        <v>443601798</v>
      </c>
      <c r="C746" s="38" t="s">
        <v>36</v>
      </c>
      <c r="D746" s="38" t="s">
        <v>37</v>
      </c>
      <c r="E746" s="38" t="s">
        <v>120</v>
      </c>
      <c r="F746" s="35">
        <v>3640.31</v>
      </c>
      <c r="G746" s="35">
        <v>3637.34</v>
      </c>
      <c r="H746" s="35">
        <v>3643.84</v>
      </c>
      <c r="I746" s="38" t="s">
        <v>565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60">
        <v>45919.165509259263</v>
      </c>
      <c r="B747" s="61">
        <v>443601799</v>
      </c>
      <c r="C747" s="37" t="s">
        <v>36</v>
      </c>
      <c r="D747" s="37" t="s">
        <v>37</v>
      </c>
      <c r="E747" s="37" t="s">
        <v>120</v>
      </c>
      <c r="F747" s="36">
        <v>3640.31</v>
      </c>
      <c r="G747" s="36">
        <v>3641.26</v>
      </c>
      <c r="H747" s="36">
        <v>3643.84</v>
      </c>
      <c r="I747" s="37" t="s">
        <v>565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8">
        <v>45919.165509259263</v>
      </c>
      <c r="B748" s="59">
        <v>443601800</v>
      </c>
      <c r="C748" s="38" t="s">
        <v>36</v>
      </c>
      <c r="D748" s="38" t="s">
        <v>37</v>
      </c>
      <c r="E748" s="38" t="s">
        <v>120</v>
      </c>
      <c r="F748" s="35">
        <v>3640.28</v>
      </c>
      <c r="G748" s="35">
        <v>3641.28</v>
      </c>
      <c r="H748" s="35">
        <v>3643.34</v>
      </c>
      <c r="I748" s="38" t="s">
        <v>566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60">
        <v>45919.165509259263</v>
      </c>
      <c r="B749" s="61">
        <v>443601801</v>
      </c>
      <c r="C749" s="37" t="s">
        <v>36</v>
      </c>
      <c r="D749" s="37" t="s">
        <v>37</v>
      </c>
      <c r="E749" s="37" t="s">
        <v>120</v>
      </c>
      <c r="F749" s="36">
        <v>3640.22</v>
      </c>
      <c r="G749" s="36">
        <v>3638.84</v>
      </c>
      <c r="H749" s="36">
        <v>3641.84</v>
      </c>
      <c r="I749" s="37" t="s">
        <v>564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8">
        <v>45919.165509259263</v>
      </c>
      <c r="B750" s="59">
        <v>443601803</v>
      </c>
      <c r="C750" s="38" t="s">
        <v>36</v>
      </c>
      <c r="D750" s="38" t="s">
        <v>37</v>
      </c>
      <c r="E750" s="38" t="s">
        <v>120</v>
      </c>
      <c r="F750" s="35">
        <v>3640.25</v>
      </c>
      <c r="G750" s="35">
        <v>3641.3</v>
      </c>
      <c r="H750" s="35">
        <v>3643.34</v>
      </c>
      <c r="I750" s="38" t="s">
        <v>566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60">
        <v>45919.168391203704</v>
      </c>
      <c r="B751" s="61">
        <v>443602313</v>
      </c>
      <c r="C751" s="37" t="s">
        <v>36</v>
      </c>
      <c r="D751" s="37" t="s">
        <v>37</v>
      </c>
      <c r="E751" s="37" t="s">
        <v>120</v>
      </c>
      <c r="F751" s="36">
        <v>3641.49</v>
      </c>
      <c r="G751" s="36">
        <v>3638.49</v>
      </c>
      <c r="H751" s="36">
        <v>3644.99</v>
      </c>
      <c r="I751" s="37" t="s">
        <v>567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8">
        <v>45919.168391203704</v>
      </c>
      <c r="B752" s="59">
        <v>443602314</v>
      </c>
      <c r="C752" s="38" t="s">
        <v>36</v>
      </c>
      <c r="D752" s="38" t="s">
        <v>37</v>
      </c>
      <c r="E752" s="38" t="s">
        <v>120</v>
      </c>
      <c r="F752" s="35">
        <v>3641.44</v>
      </c>
      <c r="G752" s="35">
        <v>3649.38</v>
      </c>
      <c r="H752" s="38"/>
      <c r="I752" s="38" t="s">
        <v>568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60">
        <v>45919.17082175926</v>
      </c>
      <c r="B753" s="61">
        <v>443602917</v>
      </c>
      <c r="C753" s="37" t="s">
        <v>36</v>
      </c>
      <c r="D753" s="37" t="s">
        <v>37</v>
      </c>
      <c r="E753" s="37" t="s">
        <v>120</v>
      </c>
      <c r="F753" s="36">
        <v>3643.32</v>
      </c>
      <c r="G753" s="36">
        <v>3649.38</v>
      </c>
      <c r="H753" s="37"/>
      <c r="I753" s="37" t="s">
        <v>568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8">
        <v>45919.174409722225</v>
      </c>
      <c r="B754" s="59">
        <v>443605720</v>
      </c>
      <c r="C754" s="38" t="s">
        <v>36</v>
      </c>
      <c r="D754" s="38" t="s">
        <v>37</v>
      </c>
      <c r="E754" s="38" t="s">
        <v>120</v>
      </c>
      <c r="F754" s="35">
        <v>3649.39</v>
      </c>
      <c r="G754" s="35">
        <v>3646.37</v>
      </c>
      <c r="H754" s="38"/>
      <c r="I754" s="38" t="s">
        <v>569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60">
        <v>45919.174409722225</v>
      </c>
      <c r="B755" s="61">
        <v>443605723</v>
      </c>
      <c r="C755" s="37" t="s">
        <v>36</v>
      </c>
      <c r="D755" s="37" t="s">
        <v>37</v>
      </c>
      <c r="E755" s="37" t="s">
        <v>120</v>
      </c>
      <c r="F755" s="36">
        <v>3649.39</v>
      </c>
      <c r="G755" s="36">
        <v>3646.39</v>
      </c>
      <c r="H755" s="36">
        <v>3652.89</v>
      </c>
      <c r="I755" s="37" t="s">
        <v>569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8">
        <v>45919.174409722225</v>
      </c>
      <c r="B756" s="59">
        <v>443605726</v>
      </c>
      <c r="C756" s="38" t="s">
        <v>36</v>
      </c>
      <c r="D756" s="38" t="s">
        <v>37</v>
      </c>
      <c r="E756" s="38" t="s">
        <v>120</v>
      </c>
      <c r="F756" s="35">
        <v>3649.41</v>
      </c>
      <c r="G756" s="35">
        <v>3646.39</v>
      </c>
      <c r="H756" s="38"/>
      <c r="I756" s="38" t="s">
        <v>569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60">
        <v>45919.175219907411</v>
      </c>
      <c r="B757" s="61">
        <v>443606261</v>
      </c>
      <c r="C757" s="37" t="s">
        <v>36</v>
      </c>
      <c r="D757" s="37" t="s">
        <v>37</v>
      </c>
      <c r="E757" s="37" t="s">
        <v>120</v>
      </c>
      <c r="F757" s="36">
        <v>3648.36</v>
      </c>
      <c r="G757" s="36">
        <v>3645.35</v>
      </c>
      <c r="H757" s="36">
        <v>3651.85</v>
      </c>
      <c r="I757" s="37" t="s">
        <v>570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8">
        <v>45919.175219907411</v>
      </c>
      <c r="B758" s="59">
        <v>443606262</v>
      </c>
      <c r="C758" s="38" t="s">
        <v>36</v>
      </c>
      <c r="D758" s="38" t="s">
        <v>37</v>
      </c>
      <c r="E758" s="38" t="s">
        <v>120</v>
      </c>
      <c r="F758" s="35">
        <v>3648.36</v>
      </c>
      <c r="G758" s="35">
        <v>3648.49</v>
      </c>
      <c r="H758" s="35">
        <v>3649.85</v>
      </c>
      <c r="I758" s="38" t="s">
        <v>571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60">
        <v>45919.175219907411</v>
      </c>
      <c r="B759" s="61">
        <v>443606263</v>
      </c>
      <c r="C759" s="37" t="s">
        <v>36</v>
      </c>
      <c r="D759" s="37" t="s">
        <v>37</v>
      </c>
      <c r="E759" s="37" t="s">
        <v>120</v>
      </c>
      <c r="F759" s="36">
        <v>3648.36</v>
      </c>
      <c r="G759" s="36">
        <v>3648.81</v>
      </c>
      <c r="H759" s="36">
        <v>3651.36</v>
      </c>
      <c r="I759" s="37" t="s">
        <v>572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8">
        <v>45919.175219907411</v>
      </c>
      <c r="B760" s="59">
        <v>443606265</v>
      </c>
      <c r="C760" s="38" t="s">
        <v>36</v>
      </c>
      <c r="D760" s="38" t="s">
        <v>37</v>
      </c>
      <c r="E760" s="38" t="s">
        <v>120</v>
      </c>
      <c r="F760" s="35">
        <v>3648.36</v>
      </c>
      <c r="G760" s="35">
        <v>3648.77</v>
      </c>
      <c r="H760" s="35">
        <v>3651.36</v>
      </c>
      <c r="I760" s="38" t="s">
        <v>573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60">
        <v>45919.17523148148</v>
      </c>
      <c r="B761" s="61">
        <v>443606266</v>
      </c>
      <c r="C761" s="37" t="s">
        <v>36</v>
      </c>
      <c r="D761" s="37" t="s">
        <v>37</v>
      </c>
      <c r="E761" s="37" t="s">
        <v>120</v>
      </c>
      <c r="F761" s="36">
        <v>3648.52</v>
      </c>
      <c r="G761" s="36">
        <v>3648.81</v>
      </c>
      <c r="H761" s="36">
        <v>3651.86</v>
      </c>
      <c r="I761" s="37" t="s">
        <v>572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8">
        <v>45919.17523148148</v>
      </c>
      <c r="B762" s="59">
        <v>443606267</v>
      </c>
      <c r="C762" s="38" t="s">
        <v>36</v>
      </c>
      <c r="D762" s="38" t="s">
        <v>37</v>
      </c>
      <c r="E762" s="38" t="s">
        <v>120</v>
      </c>
      <c r="F762" s="35">
        <v>3648.53</v>
      </c>
      <c r="G762" s="35">
        <v>3645.36</v>
      </c>
      <c r="H762" s="35">
        <v>3649.86</v>
      </c>
      <c r="I762" s="38" t="s">
        <v>571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60">
        <v>45919.17523148148</v>
      </c>
      <c r="B763" s="61">
        <v>443606268</v>
      </c>
      <c r="C763" s="37" t="s">
        <v>36</v>
      </c>
      <c r="D763" s="37" t="s">
        <v>37</v>
      </c>
      <c r="E763" s="37" t="s">
        <v>120</v>
      </c>
      <c r="F763" s="36">
        <v>3648.53</v>
      </c>
      <c r="G763" s="36">
        <v>3645.36</v>
      </c>
      <c r="H763" s="36">
        <v>3649.86</v>
      </c>
      <c r="I763" s="37" t="s">
        <v>571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8">
        <v>45919.178229166668</v>
      </c>
      <c r="B764" s="59">
        <v>443607217</v>
      </c>
      <c r="C764" s="38" t="s">
        <v>36</v>
      </c>
      <c r="D764" s="38" t="s">
        <v>37</v>
      </c>
      <c r="E764" s="38" t="s">
        <v>120</v>
      </c>
      <c r="F764" s="35">
        <v>3647.34</v>
      </c>
      <c r="G764" s="35">
        <v>3648.31</v>
      </c>
      <c r="H764" s="35">
        <v>3650.84</v>
      </c>
      <c r="I764" s="38" t="s">
        <v>574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60">
        <v>45919.182858796295</v>
      </c>
      <c r="B765" s="61">
        <v>443608445</v>
      </c>
      <c r="C765" s="37" t="s">
        <v>36</v>
      </c>
      <c r="D765" s="37" t="s">
        <v>37</v>
      </c>
      <c r="E765" s="37" t="s">
        <v>120</v>
      </c>
      <c r="F765" s="36">
        <v>3649</v>
      </c>
      <c r="G765" s="36">
        <v>3647.54</v>
      </c>
      <c r="H765" s="36">
        <v>3650.54</v>
      </c>
      <c r="I765" s="37" t="s">
        <v>575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8">
        <v>45919.182858796295</v>
      </c>
      <c r="B766" s="59">
        <v>443608449</v>
      </c>
      <c r="C766" s="38" t="s">
        <v>36</v>
      </c>
      <c r="D766" s="38" t="s">
        <v>37</v>
      </c>
      <c r="E766" s="38" t="s">
        <v>120</v>
      </c>
      <c r="F766" s="35">
        <v>3648.99</v>
      </c>
      <c r="G766" s="35">
        <v>3646</v>
      </c>
      <c r="H766" s="35">
        <v>3652</v>
      </c>
      <c r="I766" s="38" t="s">
        <v>576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60">
        <v>45919.182858796295</v>
      </c>
      <c r="B767" s="61">
        <v>443608450</v>
      </c>
      <c r="C767" s="37" t="s">
        <v>36</v>
      </c>
      <c r="D767" s="37" t="s">
        <v>37</v>
      </c>
      <c r="E767" s="37" t="s">
        <v>120</v>
      </c>
      <c r="F767" s="36">
        <v>3648.99</v>
      </c>
      <c r="G767" s="36">
        <v>3646</v>
      </c>
      <c r="H767" s="36">
        <v>3650.5</v>
      </c>
      <c r="I767" s="37" t="s">
        <v>576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8">
        <v>45919.182858796295</v>
      </c>
      <c r="B768" s="59">
        <v>443608453</v>
      </c>
      <c r="C768" s="38" t="s">
        <v>36</v>
      </c>
      <c r="D768" s="38" t="s">
        <v>37</v>
      </c>
      <c r="E768" s="38" t="s">
        <v>120</v>
      </c>
      <c r="F768" s="35">
        <v>3648.9</v>
      </c>
      <c r="G768" s="35">
        <v>3646</v>
      </c>
      <c r="H768" s="35">
        <v>3652.5</v>
      </c>
      <c r="I768" s="38" t="s">
        <v>576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60">
        <v>45919.182870370372</v>
      </c>
      <c r="B769" s="61">
        <v>443608455</v>
      </c>
      <c r="C769" s="37" t="s">
        <v>36</v>
      </c>
      <c r="D769" s="37" t="s">
        <v>37</v>
      </c>
      <c r="E769" s="37" t="s">
        <v>120</v>
      </c>
      <c r="F769" s="36">
        <v>3648.9</v>
      </c>
      <c r="G769" s="36">
        <v>3646</v>
      </c>
      <c r="H769" s="36">
        <v>3650.5</v>
      </c>
      <c r="I769" s="37" t="s">
        <v>576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8">
        <v>45919.183206018519</v>
      </c>
      <c r="B770" s="59">
        <v>443608488</v>
      </c>
      <c r="C770" s="38" t="s">
        <v>36</v>
      </c>
      <c r="D770" s="38" t="s">
        <v>37</v>
      </c>
      <c r="E770" s="38" t="s">
        <v>120</v>
      </c>
      <c r="F770" s="35">
        <v>3649</v>
      </c>
      <c r="G770" s="35">
        <v>3646.46</v>
      </c>
      <c r="H770" s="35">
        <v>3651.96</v>
      </c>
      <c r="I770" s="38" t="s">
        <v>577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60">
        <v>45919.184594907405</v>
      </c>
      <c r="B771" s="61">
        <v>443608704</v>
      </c>
      <c r="C771" s="37" t="s">
        <v>36</v>
      </c>
      <c r="D771" s="37" t="s">
        <v>37</v>
      </c>
      <c r="E771" s="37" t="s">
        <v>120</v>
      </c>
      <c r="F771" s="36">
        <v>3648.21</v>
      </c>
      <c r="G771" s="36">
        <v>3645.23</v>
      </c>
      <c r="H771" s="36">
        <v>3651.73</v>
      </c>
      <c r="I771" s="37" t="s">
        <v>578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8">
        <v>45919.191770833335</v>
      </c>
      <c r="B772" s="59">
        <v>443610489</v>
      </c>
      <c r="C772" s="38" t="s">
        <v>36</v>
      </c>
      <c r="D772" s="38" t="s">
        <v>38</v>
      </c>
      <c r="E772" s="38" t="s">
        <v>120</v>
      </c>
      <c r="F772" s="35">
        <v>3646.69</v>
      </c>
      <c r="G772" s="35">
        <v>3644.1</v>
      </c>
      <c r="H772" s="35">
        <v>3643.19</v>
      </c>
      <c r="I772" s="38" t="s">
        <v>579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60">
        <v>45919.191770833335</v>
      </c>
      <c r="B773" s="61">
        <v>443610490</v>
      </c>
      <c r="C773" s="37" t="s">
        <v>36</v>
      </c>
      <c r="D773" s="37" t="s">
        <v>38</v>
      </c>
      <c r="E773" s="37" t="s">
        <v>120</v>
      </c>
      <c r="F773" s="36">
        <v>3646.69</v>
      </c>
      <c r="G773" s="36">
        <v>3645.36</v>
      </c>
      <c r="H773" s="37"/>
      <c r="I773" s="37" t="s">
        <v>580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8">
        <v>45919.191770833335</v>
      </c>
      <c r="B774" s="59">
        <v>443610492</v>
      </c>
      <c r="C774" s="38" t="s">
        <v>36</v>
      </c>
      <c r="D774" s="38" t="s">
        <v>38</v>
      </c>
      <c r="E774" s="38" t="s">
        <v>120</v>
      </c>
      <c r="F774" s="35">
        <v>3646.68</v>
      </c>
      <c r="G774" s="35">
        <v>3635.28</v>
      </c>
      <c r="H774" s="38"/>
      <c r="I774" s="38" t="s">
        <v>581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60">
        <v>45919.195937500001</v>
      </c>
      <c r="B775" s="61">
        <v>443611715</v>
      </c>
      <c r="C775" s="37" t="s">
        <v>36</v>
      </c>
      <c r="D775" s="37" t="s">
        <v>37</v>
      </c>
      <c r="E775" s="37" t="s">
        <v>120</v>
      </c>
      <c r="F775" s="36">
        <v>3646.88</v>
      </c>
      <c r="G775" s="36">
        <v>3643.88</v>
      </c>
      <c r="H775" s="36">
        <v>3650.38</v>
      </c>
      <c r="I775" s="37" t="s">
        <v>582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8">
        <v>45919.199641203704</v>
      </c>
      <c r="B776" s="59">
        <v>443612839</v>
      </c>
      <c r="C776" s="38" t="s">
        <v>36</v>
      </c>
      <c r="D776" s="38" t="s">
        <v>38</v>
      </c>
      <c r="E776" s="38" t="s">
        <v>120</v>
      </c>
      <c r="F776" s="35">
        <v>3645.58</v>
      </c>
      <c r="G776" s="35">
        <v>3635.14</v>
      </c>
      <c r="H776" s="38"/>
      <c r="I776" s="38" t="s">
        <v>581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60">
        <v>45919.203229166669</v>
      </c>
      <c r="B777" s="61">
        <v>443615983</v>
      </c>
      <c r="C777" s="37" t="s">
        <v>36</v>
      </c>
      <c r="D777" s="37" t="s">
        <v>38</v>
      </c>
      <c r="E777" s="37" t="s">
        <v>120</v>
      </c>
      <c r="F777" s="36">
        <v>3636.2</v>
      </c>
      <c r="G777" s="36">
        <v>3639.01</v>
      </c>
      <c r="H777" s="36">
        <v>3632.51</v>
      </c>
      <c r="I777" s="37" t="s">
        <v>583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8">
        <v>45919.203229166669</v>
      </c>
      <c r="B778" s="59">
        <v>443615984</v>
      </c>
      <c r="C778" s="38" t="s">
        <v>36</v>
      </c>
      <c r="D778" s="38" t="s">
        <v>38</v>
      </c>
      <c r="E778" s="38" t="s">
        <v>120</v>
      </c>
      <c r="F778" s="35">
        <v>3636.08</v>
      </c>
      <c r="G778" s="35">
        <v>3639.2</v>
      </c>
      <c r="H778" s="38"/>
      <c r="I778" s="38" t="s">
        <v>584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60">
        <v>45919.203229166669</v>
      </c>
      <c r="B779" s="61">
        <v>443615987</v>
      </c>
      <c r="C779" s="37" t="s">
        <v>36</v>
      </c>
      <c r="D779" s="37" t="s">
        <v>38</v>
      </c>
      <c r="E779" s="37" t="s">
        <v>120</v>
      </c>
      <c r="F779" s="36">
        <v>3636.05</v>
      </c>
      <c r="G779" s="36">
        <v>3639.2</v>
      </c>
      <c r="H779" s="37"/>
      <c r="I779" s="37" t="s">
        <v>584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8">
        <v>45919.20380787037</v>
      </c>
      <c r="B780" s="59">
        <v>443616334</v>
      </c>
      <c r="C780" s="38" t="s">
        <v>36</v>
      </c>
      <c r="D780" s="38" t="s">
        <v>38</v>
      </c>
      <c r="E780" s="38" t="s">
        <v>120</v>
      </c>
      <c r="F780" s="35">
        <v>3639.48</v>
      </c>
      <c r="G780" s="35">
        <v>3642.48</v>
      </c>
      <c r="H780" s="35">
        <v>3635.98</v>
      </c>
      <c r="I780" s="38" t="s">
        <v>585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60">
        <v>45919.20380787037</v>
      </c>
      <c r="B781" s="61">
        <v>443616335</v>
      </c>
      <c r="C781" s="37" t="s">
        <v>36</v>
      </c>
      <c r="D781" s="37" t="s">
        <v>38</v>
      </c>
      <c r="E781" s="37" t="s">
        <v>120</v>
      </c>
      <c r="F781" s="36">
        <v>3639.48</v>
      </c>
      <c r="G781" s="36">
        <v>3642.48</v>
      </c>
      <c r="H781" s="36">
        <v>3636.48</v>
      </c>
      <c r="I781" s="37" t="s">
        <v>585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8">
        <v>45919.20380787037</v>
      </c>
      <c r="B782" s="59">
        <v>443616336</v>
      </c>
      <c r="C782" s="38" t="s">
        <v>36</v>
      </c>
      <c r="D782" s="38" t="s">
        <v>38</v>
      </c>
      <c r="E782" s="38" t="s">
        <v>120</v>
      </c>
      <c r="F782" s="35">
        <v>3639.53</v>
      </c>
      <c r="G782" s="35">
        <v>3639.33</v>
      </c>
      <c r="H782" s="35">
        <v>3637.98</v>
      </c>
      <c r="I782" s="38" t="s">
        <v>586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60">
        <v>45919.20380787037</v>
      </c>
      <c r="B783" s="61">
        <v>443616337</v>
      </c>
      <c r="C783" s="37" t="s">
        <v>36</v>
      </c>
      <c r="D783" s="37" t="s">
        <v>38</v>
      </c>
      <c r="E783" s="37" t="s">
        <v>120</v>
      </c>
      <c r="F783" s="36">
        <v>3639.41</v>
      </c>
      <c r="G783" s="36">
        <v>3641.98</v>
      </c>
      <c r="H783" s="36">
        <v>3636.48</v>
      </c>
      <c r="I783" s="37" t="s">
        <v>587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8">
        <v>45919.203819444447</v>
      </c>
      <c r="B784" s="59">
        <v>443616338</v>
      </c>
      <c r="C784" s="38" t="s">
        <v>36</v>
      </c>
      <c r="D784" s="38" t="s">
        <v>38</v>
      </c>
      <c r="E784" s="38" t="s">
        <v>120</v>
      </c>
      <c r="F784" s="35">
        <v>3639.41</v>
      </c>
      <c r="G784" s="35">
        <v>3642.48</v>
      </c>
      <c r="H784" s="35">
        <v>3637.98</v>
      </c>
      <c r="I784" s="38" t="s">
        <v>585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60">
        <v>45919.203819444447</v>
      </c>
      <c r="B785" s="61">
        <v>443616339</v>
      </c>
      <c r="C785" s="37" t="s">
        <v>36</v>
      </c>
      <c r="D785" s="37" t="s">
        <v>38</v>
      </c>
      <c r="E785" s="37" t="s">
        <v>120</v>
      </c>
      <c r="F785" s="36">
        <v>3639.41</v>
      </c>
      <c r="G785" s="36">
        <v>3642.48</v>
      </c>
      <c r="H785" s="36">
        <v>3635.98</v>
      </c>
      <c r="I785" s="37" t="s">
        <v>585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8">
        <v>45919.203819444447</v>
      </c>
      <c r="B786" s="59">
        <v>443616340</v>
      </c>
      <c r="C786" s="38" t="s">
        <v>36</v>
      </c>
      <c r="D786" s="38" t="s">
        <v>38</v>
      </c>
      <c r="E786" s="38" t="s">
        <v>120</v>
      </c>
      <c r="F786" s="35">
        <v>3639.39</v>
      </c>
      <c r="G786" s="35">
        <v>3640.98</v>
      </c>
      <c r="H786" s="35">
        <v>3637.98</v>
      </c>
      <c r="I786" s="38" t="s">
        <v>588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60">
        <v>45919.204965277779</v>
      </c>
      <c r="B787" s="61">
        <v>443616975</v>
      </c>
      <c r="C787" s="37" t="s">
        <v>36</v>
      </c>
      <c r="D787" s="37" t="s">
        <v>38</v>
      </c>
      <c r="E787" s="37" t="s">
        <v>120</v>
      </c>
      <c r="F787" s="36">
        <v>3639.6</v>
      </c>
      <c r="G787" s="36">
        <v>3641.19</v>
      </c>
      <c r="H787" s="36">
        <v>3638.19</v>
      </c>
      <c r="I787" s="37" t="s">
        <v>589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8">
        <v>45919.205428240741</v>
      </c>
      <c r="B788" s="59">
        <v>443617123</v>
      </c>
      <c r="C788" s="38" t="s">
        <v>36</v>
      </c>
      <c r="D788" s="38" t="s">
        <v>38</v>
      </c>
      <c r="E788" s="38" t="s">
        <v>120</v>
      </c>
      <c r="F788" s="35">
        <v>3639.43</v>
      </c>
      <c r="G788" s="35">
        <v>3642.43</v>
      </c>
      <c r="H788" s="38"/>
      <c r="I788" s="38" t="s">
        <v>585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60">
        <v>45919.205428240741</v>
      </c>
      <c r="B789" s="61">
        <v>443617125</v>
      </c>
      <c r="C789" s="37" t="s">
        <v>36</v>
      </c>
      <c r="D789" s="37" t="s">
        <v>38</v>
      </c>
      <c r="E789" s="37" t="s">
        <v>120</v>
      </c>
      <c r="F789" s="36">
        <v>3639.43</v>
      </c>
      <c r="G789" s="36">
        <v>3642.43</v>
      </c>
      <c r="H789" s="36">
        <v>3635.93</v>
      </c>
      <c r="I789" s="37" t="s">
        <v>590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8">
        <v>45919.205428240741</v>
      </c>
      <c r="B790" s="59">
        <v>443617126</v>
      </c>
      <c r="C790" s="38" t="s">
        <v>36</v>
      </c>
      <c r="D790" s="38" t="s">
        <v>38</v>
      </c>
      <c r="E790" s="38" t="s">
        <v>120</v>
      </c>
      <c r="F790" s="35">
        <v>3639.5</v>
      </c>
      <c r="G790" s="35">
        <v>3639.16</v>
      </c>
      <c r="H790" s="38"/>
      <c r="I790" s="38" t="s">
        <v>586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60">
        <v>45919.207627314812</v>
      </c>
      <c r="B791" s="61">
        <v>443617817</v>
      </c>
      <c r="C791" s="37" t="s">
        <v>36</v>
      </c>
      <c r="D791" s="37" t="s">
        <v>38</v>
      </c>
      <c r="E791" s="37" t="s">
        <v>120</v>
      </c>
      <c r="F791" s="36">
        <v>3639.42</v>
      </c>
      <c r="G791" s="36">
        <v>3640.92</v>
      </c>
      <c r="H791" s="36">
        <v>3637.92</v>
      </c>
      <c r="I791" s="37" t="s">
        <v>591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8">
        <v>45919.207627314812</v>
      </c>
      <c r="B792" s="59">
        <v>443617818</v>
      </c>
      <c r="C792" s="38" t="s">
        <v>36</v>
      </c>
      <c r="D792" s="38" t="s">
        <v>38</v>
      </c>
      <c r="E792" s="38" t="s">
        <v>120</v>
      </c>
      <c r="F792" s="35">
        <v>3639.42</v>
      </c>
      <c r="G792" s="35">
        <v>3642.42</v>
      </c>
      <c r="H792" s="35">
        <v>3637.92</v>
      </c>
      <c r="I792" s="38" t="s">
        <v>590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60">
        <v>45919.210868055554</v>
      </c>
      <c r="B793" s="61">
        <v>443619138</v>
      </c>
      <c r="C793" s="37" t="s">
        <v>36</v>
      </c>
      <c r="D793" s="37" t="s">
        <v>38</v>
      </c>
      <c r="E793" s="37" t="s">
        <v>120</v>
      </c>
      <c r="F793" s="36">
        <v>3640.71</v>
      </c>
      <c r="G793" s="36">
        <v>3643.21</v>
      </c>
      <c r="H793" s="36">
        <v>3637.71</v>
      </c>
      <c r="I793" s="37" t="s">
        <v>592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8">
        <v>45919.216539351852</v>
      </c>
      <c r="B794" s="59">
        <v>443621274</v>
      </c>
      <c r="C794" s="38" t="s">
        <v>36</v>
      </c>
      <c r="D794" s="38" t="s">
        <v>37</v>
      </c>
      <c r="E794" s="38" t="s">
        <v>120</v>
      </c>
      <c r="F794" s="35">
        <v>3643.56</v>
      </c>
      <c r="G794" s="35">
        <v>3645.32</v>
      </c>
      <c r="H794" s="35">
        <v>3647.06</v>
      </c>
      <c r="I794" s="38" t="s">
        <v>593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60">
        <v>45919.216539351852</v>
      </c>
      <c r="B795" s="61">
        <v>443621276</v>
      </c>
      <c r="C795" s="37" t="s">
        <v>36</v>
      </c>
      <c r="D795" s="37" t="s">
        <v>37</v>
      </c>
      <c r="E795" s="37" t="s">
        <v>120</v>
      </c>
      <c r="F795" s="36">
        <v>3643.48</v>
      </c>
      <c r="G795" s="36">
        <v>3645.86</v>
      </c>
      <c r="H795" s="37"/>
      <c r="I795" s="37" t="s">
        <v>594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8">
        <v>45919.216539351852</v>
      </c>
      <c r="B796" s="59">
        <v>443621278</v>
      </c>
      <c r="C796" s="38" t="s">
        <v>36</v>
      </c>
      <c r="D796" s="38" t="s">
        <v>37</v>
      </c>
      <c r="E796" s="38" t="s">
        <v>120</v>
      </c>
      <c r="F796" s="35">
        <v>3643.48</v>
      </c>
      <c r="G796" s="35">
        <v>3645.96</v>
      </c>
      <c r="H796" s="38"/>
      <c r="I796" s="38" t="s">
        <v>595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60">
        <v>45919.218969907408</v>
      </c>
      <c r="B797" s="61">
        <v>443622035</v>
      </c>
      <c r="C797" s="37" t="s">
        <v>36</v>
      </c>
      <c r="D797" s="37" t="s">
        <v>37</v>
      </c>
      <c r="E797" s="37" t="s">
        <v>120</v>
      </c>
      <c r="F797" s="36">
        <v>3646.28</v>
      </c>
      <c r="G797" s="36">
        <v>3643.29</v>
      </c>
      <c r="H797" s="36">
        <v>3649.79</v>
      </c>
      <c r="I797" s="37" t="s">
        <v>596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8">
        <v>45919.219085648147</v>
      </c>
      <c r="B798" s="59">
        <v>443622059</v>
      </c>
      <c r="C798" s="38" t="s">
        <v>36</v>
      </c>
      <c r="D798" s="38" t="s">
        <v>37</v>
      </c>
      <c r="E798" s="38" t="s">
        <v>120</v>
      </c>
      <c r="F798" s="35">
        <v>3646.18</v>
      </c>
      <c r="G798" s="35">
        <v>3646.57</v>
      </c>
      <c r="H798" s="38"/>
      <c r="I798" s="38" t="s">
        <v>597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60">
        <v>45919.219201388885</v>
      </c>
      <c r="B799" s="61">
        <v>443622069</v>
      </c>
      <c r="C799" s="37" t="s">
        <v>36</v>
      </c>
      <c r="D799" s="37" t="s">
        <v>37</v>
      </c>
      <c r="E799" s="37" t="s">
        <v>120</v>
      </c>
      <c r="F799" s="36">
        <v>3646.01</v>
      </c>
      <c r="G799" s="36">
        <v>3648.36</v>
      </c>
      <c r="H799" s="37"/>
      <c r="I799" s="37" t="s">
        <v>598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8">
        <v>45919.220011574071</v>
      </c>
      <c r="B800" s="59">
        <v>443622806</v>
      </c>
      <c r="C800" s="38" t="s">
        <v>36</v>
      </c>
      <c r="D800" s="38" t="s">
        <v>37</v>
      </c>
      <c r="E800" s="38" t="s">
        <v>120</v>
      </c>
      <c r="F800" s="35">
        <v>3644.81</v>
      </c>
      <c r="G800" s="35">
        <v>3645.19</v>
      </c>
      <c r="H800" s="35">
        <v>3647.81</v>
      </c>
      <c r="I800" s="38" t="s">
        <v>599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60">
        <v>45919.220011574071</v>
      </c>
      <c r="B801" s="61">
        <v>443622810</v>
      </c>
      <c r="C801" s="37" t="s">
        <v>36</v>
      </c>
      <c r="D801" s="37" t="s">
        <v>37</v>
      </c>
      <c r="E801" s="37" t="s">
        <v>120</v>
      </c>
      <c r="F801" s="36">
        <v>3644.81</v>
      </c>
      <c r="G801" s="36">
        <v>3645.19</v>
      </c>
      <c r="H801" s="36">
        <v>3647.81</v>
      </c>
      <c r="I801" s="37" t="s">
        <v>599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8">
        <v>45919.220011574071</v>
      </c>
      <c r="B802" s="59">
        <v>443622814</v>
      </c>
      <c r="C802" s="38" t="s">
        <v>36</v>
      </c>
      <c r="D802" s="38" t="s">
        <v>37</v>
      </c>
      <c r="E802" s="38" t="s">
        <v>120</v>
      </c>
      <c r="F802" s="35">
        <v>3644.86</v>
      </c>
      <c r="G802" s="35">
        <v>3645.19</v>
      </c>
      <c r="H802" s="35">
        <v>3646.31</v>
      </c>
      <c r="I802" s="38" t="s">
        <v>600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60">
        <v>45919.220011574071</v>
      </c>
      <c r="B803" s="61">
        <v>443622822</v>
      </c>
      <c r="C803" s="37" t="s">
        <v>36</v>
      </c>
      <c r="D803" s="37" t="s">
        <v>37</v>
      </c>
      <c r="E803" s="37" t="s">
        <v>120</v>
      </c>
      <c r="F803" s="36">
        <v>3644.86</v>
      </c>
      <c r="G803" s="36">
        <v>3645.2</v>
      </c>
      <c r="H803" s="36">
        <v>3648.31</v>
      </c>
      <c r="I803" s="37" t="s">
        <v>599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8">
        <v>45919.220011574071</v>
      </c>
      <c r="B804" s="59">
        <v>443622826</v>
      </c>
      <c r="C804" s="38" t="s">
        <v>36</v>
      </c>
      <c r="D804" s="38" t="s">
        <v>37</v>
      </c>
      <c r="E804" s="38" t="s">
        <v>120</v>
      </c>
      <c r="F804" s="35">
        <v>3644.79</v>
      </c>
      <c r="G804" s="35">
        <v>3645.19</v>
      </c>
      <c r="H804" s="35">
        <v>3646.31</v>
      </c>
      <c r="I804" s="38" t="s">
        <v>600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60">
        <v>45919.220023148147</v>
      </c>
      <c r="B805" s="61">
        <v>443622833</v>
      </c>
      <c r="C805" s="37" t="s">
        <v>36</v>
      </c>
      <c r="D805" s="37" t="s">
        <v>37</v>
      </c>
      <c r="E805" s="37" t="s">
        <v>120</v>
      </c>
      <c r="F805" s="36">
        <v>3644.76</v>
      </c>
      <c r="G805" s="36">
        <v>3645.19</v>
      </c>
      <c r="H805" s="36">
        <v>3646.31</v>
      </c>
      <c r="I805" s="37" t="s">
        <v>600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8">
        <v>45919.220023148147</v>
      </c>
      <c r="B806" s="59">
        <v>443622835</v>
      </c>
      <c r="C806" s="38" t="s">
        <v>36</v>
      </c>
      <c r="D806" s="38" t="s">
        <v>37</v>
      </c>
      <c r="E806" s="38" t="s">
        <v>120</v>
      </c>
      <c r="F806" s="35">
        <v>3644.75</v>
      </c>
      <c r="G806" s="35">
        <v>3646.58</v>
      </c>
      <c r="H806" s="35">
        <v>3648.31</v>
      </c>
      <c r="I806" s="38" t="s">
        <v>601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60">
        <v>45919.227060185185</v>
      </c>
      <c r="B807" s="61">
        <v>443625020</v>
      </c>
      <c r="C807" s="37" t="s">
        <v>36</v>
      </c>
      <c r="D807" s="37" t="s">
        <v>37</v>
      </c>
      <c r="E807" s="37" t="s">
        <v>120</v>
      </c>
      <c r="F807" s="36">
        <v>3645.85</v>
      </c>
      <c r="G807" s="36">
        <v>3642.85</v>
      </c>
      <c r="H807" s="36">
        <v>3647.35</v>
      </c>
      <c r="I807" s="37" t="s">
        <v>602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8">
        <v>45919.227071759262</v>
      </c>
      <c r="B808" s="59">
        <v>443625021</v>
      </c>
      <c r="C808" s="38" t="s">
        <v>36</v>
      </c>
      <c r="D808" s="38" t="s">
        <v>37</v>
      </c>
      <c r="E808" s="38" t="s">
        <v>120</v>
      </c>
      <c r="F808" s="35">
        <v>3645.81</v>
      </c>
      <c r="G808" s="35">
        <v>3642.85</v>
      </c>
      <c r="H808" s="35">
        <v>3647.35</v>
      </c>
      <c r="I808" s="38" t="s">
        <v>602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60">
        <v>45919.227071759262</v>
      </c>
      <c r="B809" s="61">
        <v>443625022</v>
      </c>
      <c r="C809" s="37" t="s">
        <v>36</v>
      </c>
      <c r="D809" s="37" t="s">
        <v>37</v>
      </c>
      <c r="E809" s="37" t="s">
        <v>120</v>
      </c>
      <c r="F809" s="36">
        <v>3645.81</v>
      </c>
      <c r="G809" s="36">
        <v>3644.35</v>
      </c>
      <c r="H809" s="36">
        <v>3647.35</v>
      </c>
      <c r="I809" s="37" t="s">
        <v>603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8">
        <v>45919.227523148147</v>
      </c>
      <c r="B810" s="59">
        <v>443625218</v>
      </c>
      <c r="C810" s="38" t="s">
        <v>36</v>
      </c>
      <c r="D810" s="38" t="s">
        <v>37</v>
      </c>
      <c r="E810" s="38" t="s">
        <v>120</v>
      </c>
      <c r="F810" s="35">
        <v>3645.85</v>
      </c>
      <c r="G810" s="35">
        <v>3646.3</v>
      </c>
      <c r="H810" s="35">
        <v>3648.85</v>
      </c>
      <c r="I810" s="38" t="s">
        <v>604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60">
        <v>45919.227534722224</v>
      </c>
      <c r="B811" s="61">
        <v>443625220</v>
      </c>
      <c r="C811" s="37" t="s">
        <v>36</v>
      </c>
      <c r="D811" s="37" t="s">
        <v>37</v>
      </c>
      <c r="E811" s="37" t="s">
        <v>120</v>
      </c>
      <c r="F811" s="36">
        <v>3645.85</v>
      </c>
      <c r="G811" s="36">
        <v>3646.37</v>
      </c>
      <c r="H811" s="36">
        <v>3649.35</v>
      </c>
      <c r="I811" s="37" t="s">
        <v>605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8">
        <v>45919.227534722224</v>
      </c>
      <c r="B812" s="59">
        <v>443625222</v>
      </c>
      <c r="C812" s="38" t="s">
        <v>36</v>
      </c>
      <c r="D812" s="38" t="s">
        <v>37</v>
      </c>
      <c r="E812" s="38" t="s">
        <v>120</v>
      </c>
      <c r="F812" s="35">
        <v>3645.85</v>
      </c>
      <c r="G812" s="35">
        <v>3646.37</v>
      </c>
      <c r="H812" s="35">
        <v>3648.85</v>
      </c>
      <c r="I812" s="38" t="s">
        <v>605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60">
        <v>45919.237824074073</v>
      </c>
      <c r="B813" s="61">
        <v>443627377</v>
      </c>
      <c r="C813" s="37" t="s">
        <v>36</v>
      </c>
      <c r="D813" s="37" t="s">
        <v>37</v>
      </c>
      <c r="E813" s="37" t="s">
        <v>120</v>
      </c>
      <c r="F813" s="36">
        <v>3647.09</v>
      </c>
      <c r="G813" s="36">
        <v>3648.35</v>
      </c>
      <c r="H813" s="37"/>
      <c r="I813" s="37" t="s">
        <v>598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8">
        <v>45919.238287037035</v>
      </c>
      <c r="B814" s="59">
        <v>443627446</v>
      </c>
      <c r="C814" s="38" t="s">
        <v>36</v>
      </c>
      <c r="D814" s="38" t="s">
        <v>37</v>
      </c>
      <c r="E814" s="38" t="s">
        <v>120</v>
      </c>
      <c r="F814" s="35">
        <v>3646.72</v>
      </c>
      <c r="G814" s="35">
        <v>3643.66</v>
      </c>
      <c r="H814" s="35">
        <v>3648.16</v>
      </c>
      <c r="I814" s="38" t="s">
        <v>601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60">
        <v>45919.239212962966</v>
      </c>
      <c r="B815" s="61">
        <v>443627596</v>
      </c>
      <c r="C815" s="37" t="s">
        <v>36</v>
      </c>
      <c r="D815" s="37" t="s">
        <v>37</v>
      </c>
      <c r="E815" s="37" t="s">
        <v>120</v>
      </c>
      <c r="F815" s="36">
        <v>3646.61</v>
      </c>
      <c r="G815" s="36">
        <v>3647.6</v>
      </c>
      <c r="H815" s="36">
        <v>3649.56</v>
      </c>
      <c r="I815" s="37" t="s">
        <v>596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8">
        <v>45919.239224537036</v>
      </c>
      <c r="B816" s="59">
        <v>443627597</v>
      </c>
      <c r="C816" s="38" t="s">
        <v>36</v>
      </c>
      <c r="D816" s="38" t="s">
        <v>37</v>
      </c>
      <c r="E816" s="38" t="s">
        <v>120</v>
      </c>
      <c r="F816" s="35">
        <v>3646.64</v>
      </c>
      <c r="G816" s="35">
        <v>3643.61</v>
      </c>
      <c r="H816" s="35">
        <v>3650.11</v>
      </c>
      <c r="I816" s="38" t="s">
        <v>606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60">
        <v>45919.239224537036</v>
      </c>
      <c r="B817" s="61">
        <v>443627598</v>
      </c>
      <c r="C817" s="37" t="s">
        <v>36</v>
      </c>
      <c r="D817" s="37" t="s">
        <v>37</v>
      </c>
      <c r="E817" s="37" t="s">
        <v>120</v>
      </c>
      <c r="F817" s="36">
        <v>3646.68</v>
      </c>
      <c r="G817" s="36">
        <v>3647.6</v>
      </c>
      <c r="H817" s="36">
        <v>3650.11</v>
      </c>
      <c r="I817" s="37" t="s">
        <v>606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8">
        <v>45919.239560185182</v>
      </c>
      <c r="B818" s="59">
        <v>443627615</v>
      </c>
      <c r="C818" s="38" t="s">
        <v>36</v>
      </c>
      <c r="D818" s="38" t="s">
        <v>37</v>
      </c>
      <c r="E818" s="38" t="s">
        <v>120</v>
      </c>
      <c r="F818" s="35">
        <v>3646.63</v>
      </c>
      <c r="G818" s="35">
        <v>3647.58</v>
      </c>
      <c r="H818" s="35">
        <v>3649.62</v>
      </c>
      <c r="I818" s="38" t="s">
        <v>596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60">
        <v>45919.242106481484</v>
      </c>
      <c r="B819" s="61">
        <v>443628401</v>
      </c>
      <c r="C819" s="37" t="s">
        <v>36</v>
      </c>
      <c r="D819" s="37" t="s">
        <v>37</v>
      </c>
      <c r="E819" s="37" t="s">
        <v>120</v>
      </c>
      <c r="F819" s="36">
        <v>3647.86</v>
      </c>
      <c r="G819" s="36">
        <v>3644.86</v>
      </c>
      <c r="H819" s="36">
        <v>3651.36</v>
      </c>
      <c r="I819" s="37" t="s">
        <v>607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8">
        <v>45919.242118055554</v>
      </c>
      <c r="B820" s="59">
        <v>443628403</v>
      </c>
      <c r="C820" s="38" t="s">
        <v>36</v>
      </c>
      <c r="D820" s="38" t="s">
        <v>37</v>
      </c>
      <c r="E820" s="38" t="s">
        <v>120</v>
      </c>
      <c r="F820" s="35">
        <v>3647.84</v>
      </c>
      <c r="G820" s="35">
        <v>3644.86</v>
      </c>
      <c r="H820" s="35">
        <v>3651.36</v>
      </c>
      <c r="I820" s="38" t="s">
        <v>607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60">
        <v>45919.242118055554</v>
      </c>
      <c r="B821" s="61">
        <v>443628406</v>
      </c>
      <c r="C821" s="37" t="s">
        <v>36</v>
      </c>
      <c r="D821" s="37" t="s">
        <v>37</v>
      </c>
      <c r="E821" s="37" t="s">
        <v>120</v>
      </c>
      <c r="F821" s="36">
        <v>3648.14</v>
      </c>
      <c r="G821" s="36">
        <v>3645.36</v>
      </c>
      <c r="H821" s="36">
        <v>3650.86</v>
      </c>
      <c r="I821" s="37" t="s">
        <v>608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8">
        <v>45919.242118055554</v>
      </c>
      <c r="B822" s="59">
        <v>443628408</v>
      </c>
      <c r="C822" s="38" t="s">
        <v>36</v>
      </c>
      <c r="D822" s="38" t="s">
        <v>37</v>
      </c>
      <c r="E822" s="38" t="s">
        <v>120</v>
      </c>
      <c r="F822" s="35">
        <v>3648.1</v>
      </c>
      <c r="G822" s="35">
        <v>3644.86</v>
      </c>
      <c r="H822" s="35">
        <v>3649.36</v>
      </c>
      <c r="I822" s="38" t="s">
        <v>607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60">
        <v>45919.242118055554</v>
      </c>
      <c r="B823" s="61">
        <v>443628413</v>
      </c>
      <c r="C823" s="37" t="s">
        <v>36</v>
      </c>
      <c r="D823" s="37" t="s">
        <v>37</v>
      </c>
      <c r="E823" s="37" t="s">
        <v>120</v>
      </c>
      <c r="F823" s="36">
        <v>3648.07</v>
      </c>
      <c r="G823" s="36">
        <v>3644.86</v>
      </c>
      <c r="H823" s="36">
        <v>3649.36</v>
      </c>
      <c r="I823" s="37" t="s">
        <v>607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8">
        <v>45919.242129629631</v>
      </c>
      <c r="B824" s="59">
        <v>443628416</v>
      </c>
      <c r="C824" s="38" t="s">
        <v>36</v>
      </c>
      <c r="D824" s="38" t="s">
        <v>37</v>
      </c>
      <c r="E824" s="38" t="s">
        <v>120</v>
      </c>
      <c r="F824" s="35">
        <v>3648.1</v>
      </c>
      <c r="G824" s="35">
        <v>3644.86</v>
      </c>
      <c r="H824" s="35">
        <v>3650.86</v>
      </c>
      <c r="I824" s="38" t="s">
        <v>607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60">
        <v>45919.242129629631</v>
      </c>
      <c r="B825" s="61">
        <v>443628420</v>
      </c>
      <c r="C825" s="37" t="s">
        <v>36</v>
      </c>
      <c r="D825" s="37" t="s">
        <v>37</v>
      </c>
      <c r="E825" s="37" t="s">
        <v>120</v>
      </c>
      <c r="F825" s="36">
        <v>3648.11</v>
      </c>
      <c r="G825" s="36">
        <v>3646.36</v>
      </c>
      <c r="H825" s="36">
        <v>3649.36</v>
      </c>
      <c r="I825" s="37" t="s">
        <v>609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8">
        <v>45919.2424537037</v>
      </c>
      <c r="B826" s="59">
        <v>443628542</v>
      </c>
      <c r="C826" s="38" t="s">
        <v>36</v>
      </c>
      <c r="D826" s="38" t="s">
        <v>37</v>
      </c>
      <c r="E826" s="38" t="s">
        <v>120</v>
      </c>
      <c r="F826" s="35">
        <v>3647.58</v>
      </c>
      <c r="G826" s="35">
        <v>3644.56</v>
      </c>
      <c r="H826" s="35">
        <v>3651.06</v>
      </c>
      <c r="I826" s="38" t="s">
        <v>607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60">
        <v>45919.244537037041</v>
      </c>
      <c r="B827" s="61">
        <v>443629114</v>
      </c>
      <c r="C827" s="37" t="s">
        <v>36</v>
      </c>
      <c r="D827" s="37" t="s">
        <v>38</v>
      </c>
      <c r="E827" s="37" t="s">
        <v>120</v>
      </c>
      <c r="F827" s="36">
        <v>3646.16</v>
      </c>
      <c r="G827" s="36">
        <v>3649.16</v>
      </c>
      <c r="H827" s="36">
        <v>3642.66</v>
      </c>
      <c r="I827" s="37" t="s">
        <v>610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8">
        <v>45919.24454861111</v>
      </c>
      <c r="B828" s="59">
        <v>443629115</v>
      </c>
      <c r="C828" s="38" t="s">
        <v>36</v>
      </c>
      <c r="D828" s="38" t="s">
        <v>38</v>
      </c>
      <c r="E828" s="38" t="s">
        <v>120</v>
      </c>
      <c r="F828" s="35">
        <v>3646.16</v>
      </c>
      <c r="G828" s="35">
        <v>3649.16</v>
      </c>
      <c r="H828" s="38"/>
      <c r="I828" s="38" t="s">
        <v>610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60">
        <v>45919.24454861111</v>
      </c>
      <c r="B829" s="61">
        <v>443629116</v>
      </c>
      <c r="C829" s="37" t="s">
        <v>36</v>
      </c>
      <c r="D829" s="37" t="s">
        <v>38</v>
      </c>
      <c r="E829" s="37" t="s">
        <v>120</v>
      </c>
      <c r="F829" s="36">
        <v>3646.16</v>
      </c>
      <c r="G829" s="36">
        <v>3649.16</v>
      </c>
      <c r="H829" s="37"/>
      <c r="I829" s="37" t="s">
        <v>610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8">
        <v>45919.245925925927</v>
      </c>
      <c r="B830" s="59">
        <v>443629520</v>
      </c>
      <c r="C830" s="38" t="s">
        <v>36</v>
      </c>
      <c r="D830" s="38" t="s">
        <v>37</v>
      </c>
      <c r="E830" s="38" t="s">
        <v>120</v>
      </c>
      <c r="F830" s="35">
        <v>3646.79</v>
      </c>
      <c r="G830" s="35">
        <v>3648.5</v>
      </c>
      <c r="H830" s="35">
        <v>3650.29</v>
      </c>
      <c r="I830" s="38" t="s">
        <v>611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60">
        <v>45919.26421296296</v>
      </c>
      <c r="B831" s="61">
        <v>443633221</v>
      </c>
      <c r="C831" s="37" t="s">
        <v>36</v>
      </c>
      <c r="D831" s="37" t="s">
        <v>37</v>
      </c>
      <c r="E831" s="37" t="s">
        <v>120</v>
      </c>
      <c r="F831" s="36">
        <v>3649.97</v>
      </c>
      <c r="G831" s="36">
        <v>3651.86</v>
      </c>
      <c r="H831" s="36">
        <v>3653.47</v>
      </c>
      <c r="I831" s="37" t="s">
        <v>612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8">
        <v>45919.264224537037</v>
      </c>
      <c r="B832" s="59">
        <v>443633222</v>
      </c>
      <c r="C832" s="38" t="s">
        <v>36</v>
      </c>
      <c r="D832" s="38" t="s">
        <v>37</v>
      </c>
      <c r="E832" s="38" t="s">
        <v>120</v>
      </c>
      <c r="F832" s="35">
        <v>3649.91</v>
      </c>
      <c r="G832" s="35">
        <v>3653.38</v>
      </c>
      <c r="H832" s="38"/>
      <c r="I832" s="38" t="s">
        <v>613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60">
        <v>45919.264224537037</v>
      </c>
      <c r="B833" s="61">
        <v>443633223</v>
      </c>
      <c r="C833" s="37" t="s">
        <v>36</v>
      </c>
      <c r="D833" s="37" t="s">
        <v>37</v>
      </c>
      <c r="E833" s="37" t="s">
        <v>120</v>
      </c>
      <c r="F833" s="36">
        <v>3649.9</v>
      </c>
      <c r="G833" s="36">
        <v>3653.53</v>
      </c>
      <c r="H833" s="37"/>
      <c r="I833" s="37" t="s">
        <v>614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8">
        <v>45919.267222222225</v>
      </c>
      <c r="B834" s="59">
        <v>443635655</v>
      </c>
      <c r="C834" s="38" t="s">
        <v>36</v>
      </c>
      <c r="D834" s="38" t="s">
        <v>37</v>
      </c>
      <c r="E834" s="38" t="s">
        <v>120</v>
      </c>
      <c r="F834" s="35">
        <v>3653.36</v>
      </c>
      <c r="G834" s="35">
        <v>3653.43</v>
      </c>
      <c r="H834" s="38"/>
      <c r="I834" s="38" t="s">
        <v>615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60">
        <v>45919.267233796294</v>
      </c>
      <c r="B835" s="61">
        <v>443635657</v>
      </c>
      <c r="C835" s="37" t="s">
        <v>36</v>
      </c>
      <c r="D835" s="37" t="s">
        <v>37</v>
      </c>
      <c r="E835" s="37" t="s">
        <v>120</v>
      </c>
      <c r="F835" s="36">
        <v>3653.36</v>
      </c>
      <c r="G835" s="36">
        <v>3658.88</v>
      </c>
      <c r="H835" s="37"/>
      <c r="I835" s="37" t="s">
        <v>616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8">
        <v>45919.267233796294</v>
      </c>
      <c r="B836" s="59">
        <v>443635658</v>
      </c>
      <c r="C836" s="38" t="s">
        <v>36</v>
      </c>
      <c r="D836" s="38" t="s">
        <v>37</v>
      </c>
      <c r="E836" s="38" t="s">
        <v>120</v>
      </c>
      <c r="F836" s="35">
        <v>3653.36</v>
      </c>
      <c r="G836" s="35">
        <v>3655.85</v>
      </c>
      <c r="H836" s="35">
        <v>3656.86</v>
      </c>
      <c r="I836" s="38" t="s">
        <v>617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60">
        <v>45919.268148148149</v>
      </c>
      <c r="B837" s="61">
        <v>443635970</v>
      </c>
      <c r="C837" s="37" t="s">
        <v>36</v>
      </c>
      <c r="D837" s="37" t="s">
        <v>37</v>
      </c>
      <c r="E837" s="37" t="s">
        <v>120</v>
      </c>
      <c r="F837" s="36">
        <v>3652.28</v>
      </c>
      <c r="G837" s="36">
        <v>3654.05</v>
      </c>
      <c r="H837" s="36">
        <v>3655.28</v>
      </c>
      <c r="I837" s="37" t="s">
        <v>618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8">
        <v>45919.268159722225</v>
      </c>
      <c r="B838" s="59">
        <v>443635972</v>
      </c>
      <c r="C838" s="38" t="s">
        <v>36</v>
      </c>
      <c r="D838" s="38" t="s">
        <v>37</v>
      </c>
      <c r="E838" s="38" t="s">
        <v>120</v>
      </c>
      <c r="F838" s="35">
        <v>3652.28</v>
      </c>
      <c r="G838" s="35">
        <v>3649.28</v>
      </c>
      <c r="H838" s="35">
        <v>3653.78</v>
      </c>
      <c r="I838" s="38" t="s">
        <v>619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60">
        <v>45919.268159722225</v>
      </c>
      <c r="B839" s="61">
        <v>443635974</v>
      </c>
      <c r="C839" s="37" t="s">
        <v>36</v>
      </c>
      <c r="D839" s="37" t="s">
        <v>37</v>
      </c>
      <c r="E839" s="37" t="s">
        <v>120</v>
      </c>
      <c r="F839" s="36">
        <v>3652.28</v>
      </c>
      <c r="G839" s="36">
        <v>3654.07</v>
      </c>
      <c r="H839" s="36">
        <v>3655.28</v>
      </c>
      <c r="I839" s="37" t="s">
        <v>618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8">
        <v>45919.268159722225</v>
      </c>
      <c r="B840" s="59">
        <v>443635975</v>
      </c>
      <c r="C840" s="38" t="s">
        <v>36</v>
      </c>
      <c r="D840" s="38" t="s">
        <v>37</v>
      </c>
      <c r="E840" s="38" t="s">
        <v>120</v>
      </c>
      <c r="F840" s="35">
        <v>3652.2</v>
      </c>
      <c r="G840" s="35">
        <v>3654.26</v>
      </c>
      <c r="H840" s="35">
        <v>3655.78</v>
      </c>
      <c r="I840" s="38" t="s">
        <v>620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60">
        <v>45919.268159722225</v>
      </c>
      <c r="B841" s="61">
        <v>443635976</v>
      </c>
      <c r="C841" s="37" t="s">
        <v>36</v>
      </c>
      <c r="D841" s="37" t="s">
        <v>37</v>
      </c>
      <c r="E841" s="37" t="s">
        <v>120</v>
      </c>
      <c r="F841" s="36">
        <v>3652.11</v>
      </c>
      <c r="G841" s="36">
        <v>3654.07</v>
      </c>
      <c r="H841" s="36">
        <v>3655.78</v>
      </c>
      <c r="I841" s="37" t="s">
        <v>618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8">
        <v>45919.268171296295</v>
      </c>
      <c r="B842" s="59">
        <v>443635978</v>
      </c>
      <c r="C842" s="38" t="s">
        <v>36</v>
      </c>
      <c r="D842" s="38" t="s">
        <v>37</v>
      </c>
      <c r="E842" s="38" t="s">
        <v>120</v>
      </c>
      <c r="F842" s="35">
        <v>3652.11</v>
      </c>
      <c r="G842" s="35">
        <v>3649.28</v>
      </c>
      <c r="H842" s="35">
        <v>3653.78</v>
      </c>
      <c r="I842" s="38" t="s">
        <v>619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60">
        <v>45919.268171296295</v>
      </c>
      <c r="B843" s="61">
        <v>443635979</v>
      </c>
      <c r="C843" s="37" t="s">
        <v>36</v>
      </c>
      <c r="D843" s="37" t="s">
        <v>37</v>
      </c>
      <c r="E843" s="37" t="s">
        <v>120</v>
      </c>
      <c r="F843" s="36">
        <v>3652.13</v>
      </c>
      <c r="G843" s="36">
        <v>3650.78</v>
      </c>
      <c r="H843" s="36">
        <v>3653.78</v>
      </c>
      <c r="I843" s="37" t="s">
        <v>619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8">
        <v>45919.270925925928</v>
      </c>
      <c r="B844" s="59">
        <v>443637052</v>
      </c>
      <c r="C844" s="38" t="s">
        <v>36</v>
      </c>
      <c r="D844" s="38" t="s">
        <v>37</v>
      </c>
      <c r="E844" s="38" t="s">
        <v>120</v>
      </c>
      <c r="F844" s="35">
        <v>3654.12</v>
      </c>
      <c r="G844" s="35">
        <v>3655.12</v>
      </c>
      <c r="H844" s="38"/>
      <c r="I844" s="38" t="s">
        <v>621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60">
        <v>45919.272893518515</v>
      </c>
      <c r="B845" s="61">
        <v>443637608</v>
      </c>
      <c r="C845" s="37" t="s">
        <v>36</v>
      </c>
      <c r="D845" s="37" t="s">
        <v>37</v>
      </c>
      <c r="E845" s="37" t="s">
        <v>120</v>
      </c>
      <c r="F845" s="36">
        <v>3654.08</v>
      </c>
      <c r="G845" s="36">
        <v>3651.08</v>
      </c>
      <c r="H845" s="36">
        <v>3655.58</v>
      </c>
      <c r="I845" s="37" t="s">
        <v>622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8">
        <v>45919.272905092592</v>
      </c>
      <c r="B846" s="59">
        <v>443637610</v>
      </c>
      <c r="C846" s="38" t="s">
        <v>36</v>
      </c>
      <c r="D846" s="38" t="s">
        <v>37</v>
      </c>
      <c r="E846" s="38" t="s">
        <v>120</v>
      </c>
      <c r="F846" s="35">
        <v>3654.08</v>
      </c>
      <c r="G846" s="35">
        <v>3651.08</v>
      </c>
      <c r="H846" s="35">
        <v>3655.58</v>
      </c>
      <c r="I846" s="38" t="s">
        <v>622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60">
        <v>45919.272905092592</v>
      </c>
      <c r="B847" s="61">
        <v>443637611</v>
      </c>
      <c r="C847" s="37" t="s">
        <v>36</v>
      </c>
      <c r="D847" s="37" t="s">
        <v>37</v>
      </c>
      <c r="E847" s="37" t="s">
        <v>120</v>
      </c>
      <c r="F847" s="36">
        <v>3654.16</v>
      </c>
      <c r="G847" s="36">
        <v>3652.58</v>
      </c>
      <c r="H847" s="36">
        <v>3655.58</v>
      </c>
      <c r="I847" s="37" t="s">
        <v>622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8">
        <v>45919.276018518518</v>
      </c>
      <c r="B848" s="59">
        <v>443639068</v>
      </c>
      <c r="C848" s="38" t="s">
        <v>36</v>
      </c>
      <c r="D848" s="38" t="s">
        <v>37</v>
      </c>
      <c r="E848" s="38" t="s">
        <v>120</v>
      </c>
      <c r="F848" s="35">
        <v>3653.98</v>
      </c>
      <c r="G848" s="35">
        <v>3654.96</v>
      </c>
      <c r="H848" s="35">
        <v>3657.44</v>
      </c>
      <c r="I848" s="38" t="s">
        <v>623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60">
        <v>45919.276030092595</v>
      </c>
      <c r="B849" s="61">
        <v>443639069</v>
      </c>
      <c r="C849" s="37" t="s">
        <v>36</v>
      </c>
      <c r="D849" s="37" t="s">
        <v>37</v>
      </c>
      <c r="E849" s="37" t="s">
        <v>120</v>
      </c>
      <c r="F849" s="36">
        <v>3653.98</v>
      </c>
      <c r="G849" s="36">
        <v>3654.99</v>
      </c>
      <c r="H849" s="36">
        <v>3657.48</v>
      </c>
      <c r="I849" s="37" t="s">
        <v>623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8">
        <v>45919.27648148148</v>
      </c>
      <c r="B850" s="59">
        <v>443639367</v>
      </c>
      <c r="C850" s="38" t="s">
        <v>36</v>
      </c>
      <c r="D850" s="38" t="s">
        <v>37</v>
      </c>
      <c r="E850" s="38" t="s">
        <v>120</v>
      </c>
      <c r="F850" s="35">
        <v>3654.37</v>
      </c>
      <c r="G850" s="35">
        <v>3655.08</v>
      </c>
      <c r="H850" s="35">
        <v>3657.81</v>
      </c>
      <c r="I850" s="38" t="s">
        <v>624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60">
        <v>45919.27648148148</v>
      </c>
      <c r="B851" s="61">
        <v>443639369</v>
      </c>
      <c r="C851" s="37" t="s">
        <v>36</v>
      </c>
      <c r="D851" s="37" t="s">
        <v>37</v>
      </c>
      <c r="E851" s="37" t="s">
        <v>120</v>
      </c>
      <c r="F851" s="36">
        <v>3654.34</v>
      </c>
      <c r="G851" s="36">
        <v>3655.07</v>
      </c>
      <c r="H851" s="36">
        <v>3657.37</v>
      </c>
      <c r="I851" s="37" t="s">
        <v>624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8">
        <v>45919.276493055557</v>
      </c>
      <c r="B852" s="59">
        <v>443639371</v>
      </c>
      <c r="C852" s="38" t="s">
        <v>36</v>
      </c>
      <c r="D852" s="38" t="s">
        <v>37</v>
      </c>
      <c r="E852" s="38" t="s">
        <v>120</v>
      </c>
      <c r="F852" s="35">
        <v>3654.34</v>
      </c>
      <c r="G852" s="35">
        <v>3655.05</v>
      </c>
      <c r="H852" s="35">
        <v>3657.37</v>
      </c>
      <c r="I852" s="38" t="s">
        <v>624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60">
        <v>45919.282731481479</v>
      </c>
      <c r="B853" s="61">
        <v>443642223</v>
      </c>
      <c r="C853" s="37" t="s">
        <v>36</v>
      </c>
      <c r="D853" s="37" t="s">
        <v>37</v>
      </c>
      <c r="E853" s="37" t="s">
        <v>120</v>
      </c>
      <c r="F853" s="36">
        <v>3655.27</v>
      </c>
      <c r="G853" s="36">
        <v>3652.25</v>
      </c>
      <c r="H853" s="36">
        <v>3656.75</v>
      </c>
      <c r="I853" s="37" t="s">
        <v>625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8">
        <v>45919.282731481479</v>
      </c>
      <c r="B854" s="59">
        <v>443642224</v>
      </c>
      <c r="C854" s="38" t="s">
        <v>36</v>
      </c>
      <c r="D854" s="38" t="s">
        <v>37</v>
      </c>
      <c r="E854" s="38" t="s">
        <v>120</v>
      </c>
      <c r="F854" s="35">
        <v>3655.24</v>
      </c>
      <c r="G854" s="35">
        <v>3653.77</v>
      </c>
      <c r="H854" s="35">
        <v>3656.77</v>
      </c>
      <c r="I854" s="38" t="s">
        <v>626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60">
        <v>45919.282743055555</v>
      </c>
      <c r="B855" s="61">
        <v>443642226</v>
      </c>
      <c r="C855" s="37" t="s">
        <v>36</v>
      </c>
      <c r="D855" s="37" t="s">
        <v>37</v>
      </c>
      <c r="E855" s="37" t="s">
        <v>120</v>
      </c>
      <c r="F855" s="36">
        <v>3655.24</v>
      </c>
      <c r="G855" s="36">
        <v>3652.27</v>
      </c>
      <c r="H855" s="36">
        <v>3656.77</v>
      </c>
      <c r="I855" s="37" t="s">
        <v>625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8">
        <v>45919.282743055555</v>
      </c>
      <c r="B856" s="59">
        <v>443642227</v>
      </c>
      <c r="C856" s="38" t="s">
        <v>36</v>
      </c>
      <c r="D856" s="38" t="s">
        <v>37</v>
      </c>
      <c r="E856" s="38" t="s">
        <v>120</v>
      </c>
      <c r="F856" s="35">
        <v>3655.28</v>
      </c>
      <c r="G856" s="35">
        <v>3658.87</v>
      </c>
      <c r="H856" s="38"/>
      <c r="I856" s="38" t="s">
        <v>616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60">
        <v>45919.282743055555</v>
      </c>
      <c r="B857" s="61">
        <v>443642228</v>
      </c>
      <c r="C857" s="37" t="s">
        <v>36</v>
      </c>
      <c r="D857" s="37" t="s">
        <v>37</v>
      </c>
      <c r="E857" s="37" t="s">
        <v>120</v>
      </c>
      <c r="F857" s="36">
        <v>3655.5</v>
      </c>
      <c r="G857" s="36">
        <v>3652.27</v>
      </c>
      <c r="H857" s="36">
        <v>3658.77</v>
      </c>
      <c r="I857" s="37" t="s">
        <v>627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8">
        <v>45919.297777777778</v>
      </c>
      <c r="B858" s="59">
        <v>443649806</v>
      </c>
      <c r="C858" s="38" t="s">
        <v>36</v>
      </c>
      <c r="D858" s="38" t="s">
        <v>37</v>
      </c>
      <c r="E858" s="38" t="s">
        <v>120</v>
      </c>
      <c r="F858" s="35">
        <v>3658.8</v>
      </c>
      <c r="G858" s="35">
        <v>3655.79</v>
      </c>
      <c r="H858" s="35">
        <v>3662.29</v>
      </c>
      <c r="I858" s="38" t="s">
        <v>628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60">
        <v>45919.299398148149</v>
      </c>
      <c r="B859" s="61">
        <v>443650304</v>
      </c>
      <c r="C859" s="37" t="s">
        <v>36</v>
      </c>
      <c r="D859" s="37" t="s">
        <v>37</v>
      </c>
      <c r="E859" s="37" t="s">
        <v>120</v>
      </c>
      <c r="F859" s="36">
        <v>3659.13</v>
      </c>
      <c r="G859" s="36">
        <v>3660.11</v>
      </c>
      <c r="H859" s="37"/>
      <c r="I859" s="37" t="s">
        <v>629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8">
        <v>45919.299409722225</v>
      </c>
      <c r="B860" s="59">
        <v>443650305</v>
      </c>
      <c r="C860" s="38" t="s">
        <v>36</v>
      </c>
      <c r="D860" s="38" t="s">
        <v>37</v>
      </c>
      <c r="E860" s="38" t="s">
        <v>120</v>
      </c>
      <c r="F860" s="35">
        <v>3659.15</v>
      </c>
      <c r="G860" s="35">
        <v>3656.13</v>
      </c>
      <c r="H860" s="38"/>
      <c r="I860" s="38" t="s">
        <v>630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60">
        <v>45919.300555555557</v>
      </c>
      <c r="B861" s="61">
        <v>443650916</v>
      </c>
      <c r="C861" s="37" t="s">
        <v>36</v>
      </c>
      <c r="D861" s="37" t="s">
        <v>37</v>
      </c>
      <c r="E861" s="37" t="s">
        <v>120</v>
      </c>
      <c r="F861" s="36">
        <v>3658.93</v>
      </c>
      <c r="G861" s="36">
        <v>3655.95</v>
      </c>
      <c r="H861" s="36">
        <v>3662.45</v>
      </c>
      <c r="I861" s="37" t="s">
        <v>631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8">
        <v>45919.300555555557</v>
      </c>
      <c r="B862" s="59">
        <v>443650920</v>
      </c>
      <c r="C862" s="38" t="s">
        <v>36</v>
      </c>
      <c r="D862" s="38" t="s">
        <v>37</v>
      </c>
      <c r="E862" s="38" t="s">
        <v>120</v>
      </c>
      <c r="F862" s="35">
        <v>3658.92</v>
      </c>
      <c r="G862" s="35">
        <v>3657.43</v>
      </c>
      <c r="H862" s="35">
        <v>3660.43</v>
      </c>
      <c r="I862" s="38" t="s">
        <v>632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60">
        <v>45919.300567129627</v>
      </c>
      <c r="B863" s="61">
        <v>443650922</v>
      </c>
      <c r="C863" s="37" t="s">
        <v>36</v>
      </c>
      <c r="D863" s="37" t="s">
        <v>37</v>
      </c>
      <c r="E863" s="37" t="s">
        <v>120</v>
      </c>
      <c r="F863" s="36">
        <v>3658.93</v>
      </c>
      <c r="G863" s="36">
        <v>3659.6</v>
      </c>
      <c r="H863" s="36">
        <v>3661.93</v>
      </c>
      <c r="I863" s="37" t="s">
        <v>633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8">
        <v>45919.300567129627</v>
      </c>
      <c r="B864" s="59">
        <v>443650924</v>
      </c>
      <c r="C864" s="38" t="s">
        <v>36</v>
      </c>
      <c r="D864" s="38" t="s">
        <v>37</v>
      </c>
      <c r="E864" s="38" t="s">
        <v>120</v>
      </c>
      <c r="F864" s="35">
        <v>3658.93</v>
      </c>
      <c r="G864" s="35">
        <v>3655.93</v>
      </c>
      <c r="H864" s="35">
        <v>3660.43</v>
      </c>
      <c r="I864" s="38" t="s">
        <v>634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60">
        <v>45919.300567129627</v>
      </c>
      <c r="B865" s="61">
        <v>443650927</v>
      </c>
      <c r="C865" s="37" t="s">
        <v>36</v>
      </c>
      <c r="D865" s="37" t="s">
        <v>37</v>
      </c>
      <c r="E865" s="37" t="s">
        <v>120</v>
      </c>
      <c r="F865" s="36">
        <v>3658.93</v>
      </c>
      <c r="G865" s="36">
        <v>3659.61</v>
      </c>
      <c r="H865" s="36">
        <v>3661.93</v>
      </c>
      <c r="I865" s="37" t="s">
        <v>633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8">
        <v>45919.300567129627</v>
      </c>
      <c r="B866" s="59">
        <v>443650928</v>
      </c>
      <c r="C866" s="38" t="s">
        <v>36</v>
      </c>
      <c r="D866" s="38" t="s">
        <v>37</v>
      </c>
      <c r="E866" s="38" t="s">
        <v>120</v>
      </c>
      <c r="F866" s="35">
        <v>3658.92</v>
      </c>
      <c r="G866" s="35">
        <v>3659.61</v>
      </c>
      <c r="H866" s="35">
        <v>3662.43</v>
      </c>
      <c r="I866" s="38" t="s">
        <v>633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60">
        <v>45919.300578703704</v>
      </c>
      <c r="B867" s="61">
        <v>443650929</v>
      </c>
      <c r="C867" s="37" t="s">
        <v>36</v>
      </c>
      <c r="D867" s="37" t="s">
        <v>37</v>
      </c>
      <c r="E867" s="37" t="s">
        <v>120</v>
      </c>
      <c r="F867" s="36">
        <v>3658.92</v>
      </c>
      <c r="G867" s="36">
        <v>3655.93</v>
      </c>
      <c r="H867" s="36">
        <v>3660.43</v>
      </c>
      <c r="I867" s="37" t="s">
        <v>634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8">
        <v>45919.304606481484</v>
      </c>
      <c r="B868" s="59">
        <v>443652949</v>
      </c>
      <c r="C868" s="38" t="s">
        <v>36</v>
      </c>
      <c r="D868" s="38" t="s">
        <v>37</v>
      </c>
      <c r="E868" s="38" t="s">
        <v>120</v>
      </c>
      <c r="F868" s="35">
        <v>3658.33</v>
      </c>
      <c r="G868" s="35">
        <v>3655.34</v>
      </c>
      <c r="H868" s="35">
        <v>3661.84</v>
      </c>
      <c r="I868" s="38" t="s">
        <v>635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60">
        <v>45919.304606481484</v>
      </c>
      <c r="B869" s="61">
        <v>443652950</v>
      </c>
      <c r="C869" s="37" t="s">
        <v>36</v>
      </c>
      <c r="D869" s="37" t="s">
        <v>37</v>
      </c>
      <c r="E869" s="37" t="s">
        <v>120</v>
      </c>
      <c r="F869" s="36">
        <v>3658.33</v>
      </c>
      <c r="G869" s="36">
        <v>3655.33</v>
      </c>
      <c r="H869" s="36">
        <v>3661.83</v>
      </c>
      <c r="I869" s="37" t="s">
        <v>636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8">
        <v>45919.320462962962</v>
      </c>
      <c r="B870" s="59">
        <v>443658600</v>
      </c>
      <c r="C870" s="38" t="s">
        <v>36</v>
      </c>
      <c r="D870" s="38" t="s">
        <v>38</v>
      </c>
      <c r="E870" s="38" t="s">
        <v>120</v>
      </c>
      <c r="F870" s="35">
        <v>3657.86</v>
      </c>
      <c r="G870" s="35">
        <v>3659.36</v>
      </c>
      <c r="H870" s="35">
        <v>3656.36</v>
      </c>
      <c r="I870" s="38" t="s">
        <v>637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60">
        <v>45919.333425925928</v>
      </c>
      <c r="B871" s="61">
        <v>443662606</v>
      </c>
      <c r="C871" s="37" t="s">
        <v>36</v>
      </c>
      <c r="D871" s="37" t="s">
        <v>37</v>
      </c>
      <c r="E871" s="37" t="s">
        <v>120</v>
      </c>
      <c r="F871" s="36">
        <v>3659.04</v>
      </c>
      <c r="G871" s="36">
        <v>3656.03</v>
      </c>
      <c r="H871" s="36">
        <v>3662.53</v>
      </c>
      <c r="I871" s="37" t="s">
        <v>631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8">
        <v>45919.336782407408</v>
      </c>
      <c r="B872" s="59">
        <v>443663710</v>
      </c>
      <c r="C872" s="38" t="s">
        <v>36</v>
      </c>
      <c r="D872" s="38" t="s">
        <v>37</v>
      </c>
      <c r="E872" s="38" t="s">
        <v>120</v>
      </c>
      <c r="F872" s="35">
        <v>3660.29</v>
      </c>
      <c r="G872" s="35">
        <v>3657.29</v>
      </c>
      <c r="H872" s="38"/>
      <c r="I872" s="38" t="s">
        <v>638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60">
        <v>45919.336898148147</v>
      </c>
      <c r="B873" s="61">
        <v>443663732</v>
      </c>
      <c r="C873" s="37" t="s">
        <v>36</v>
      </c>
      <c r="D873" s="37" t="s">
        <v>37</v>
      </c>
      <c r="E873" s="37" t="s">
        <v>120</v>
      </c>
      <c r="F873" s="36">
        <v>3659.89</v>
      </c>
      <c r="G873" s="36">
        <v>3656.85</v>
      </c>
      <c r="H873" s="36">
        <v>3661.35</v>
      </c>
      <c r="I873" s="37" t="s">
        <v>639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8">
        <v>45919.336898148147</v>
      </c>
      <c r="B874" s="59">
        <v>443663733</v>
      </c>
      <c r="C874" s="38" t="s">
        <v>36</v>
      </c>
      <c r="D874" s="38" t="s">
        <v>37</v>
      </c>
      <c r="E874" s="38" t="s">
        <v>120</v>
      </c>
      <c r="F874" s="35">
        <v>3659.89</v>
      </c>
      <c r="G874" s="35">
        <v>3656.89</v>
      </c>
      <c r="H874" s="35">
        <v>3662.89</v>
      </c>
      <c r="I874" s="38" t="s">
        <v>640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60">
        <v>45919.336909722224</v>
      </c>
      <c r="B875" s="61">
        <v>443663734</v>
      </c>
      <c r="C875" s="37" t="s">
        <v>36</v>
      </c>
      <c r="D875" s="37" t="s">
        <v>37</v>
      </c>
      <c r="E875" s="37" t="s">
        <v>120</v>
      </c>
      <c r="F875" s="36">
        <v>3659.92</v>
      </c>
      <c r="G875" s="36">
        <v>3656.89</v>
      </c>
      <c r="H875" s="36">
        <v>3663.39</v>
      </c>
      <c r="I875" s="37" t="s">
        <v>640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8">
        <v>45919.336909722224</v>
      </c>
      <c r="B876" s="59">
        <v>443663736</v>
      </c>
      <c r="C876" s="38" t="s">
        <v>36</v>
      </c>
      <c r="D876" s="38" t="s">
        <v>37</v>
      </c>
      <c r="E876" s="38" t="s">
        <v>120</v>
      </c>
      <c r="F876" s="35">
        <v>3659.92</v>
      </c>
      <c r="G876" s="35">
        <v>3657.39</v>
      </c>
      <c r="H876" s="35">
        <v>3662.89</v>
      </c>
      <c r="I876" s="38" t="s">
        <v>641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60">
        <v>45919.343148148146</v>
      </c>
      <c r="B877" s="61">
        <v>443665859</v>
      </c>
      <c r="C877" s="37" t="s">
        <v>36</v>
      </c>
      <c r="D877" s="37" t="s">
        <v>38</v>
      </c>
      <c r="E877" s="37" t="s">
        <v>120</v>
      </c>
      <c r="F877" s="36">
        <v>3657.73</v>
      </c>
      <c r="G877" s="36">
        <v>3656.94</v>
      </c>
      <c r="H877" s="37"/>
      <c r="I877" s="37" t="s">
        <v>642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8">
        <v>45919.34511574074</v>
      </c>
      <c r="B878" s="59">
        <v>443666212</v>
      </c>
      <c r="C878" s="38" t="s">
        <v>36</v>
      </c>
      <c r="D878" s="38" t="s">
        <v>38</v>
      </c>
      <c r="E878" s="38" t="s">
        <v>120</v>
      </c>
      <c r="F878" s="35">
        <v>3658.08</v>
      </c>
      <c r="G878" s="35">
        <v>3657.94</v>
      </c>
      <c r="H878" s="35">
        <v>3655.08</v>
      </c>
      <c r="I878" s="38" t="s">
        <v>643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60">
        <v>45919.34511574074</v>
      </c>
      <c r="B879" s="61">
        <v>443666213</v>
      </c>
      <c r="C879" s="37" t="s">
        <v>36</v>
      </c>
      <c r="D879" s="37" t="s">
        <v>38</v>
      </c>
      <c r="E879" s="37" t="s">
        <v>120</v>
      </c>
      <c r="F879" s="36">
        <v>3658.08</v>
      </c>
      <c r="G879" s="36">
        <v>3657.94</v>
      </c>
      <c r="H879" s="36">
        <v>3656.58</v>
      </c>
      <c r="I879" s="37" t="s">
        <v>644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8">
        <v>45919.34511574074</v>
      </c>
      <c r="B880" s="59">
        <v>443666214</v>
      </c>
      <c r="C880" s="38" t="s">
        <v>36</v>
      </c>
      <c r="D880" s="38" t="s">
        <v>38</v>
      </c>
      <c r="E880" s="38" t="s">
        <v>120</v>
      </c>
      <c r="F880" s="35">
        <v>3658.08</v>
      </c>
      <c r="G880" s="35">
        <v>3659.58</v>
      </c>
      <c r="H880" s="35">
        <v>3656.58</v>
      </c>
      <c r="I880" s="38" t="s">
        <v>645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60">
        <v>45919.352407407408</v>
      </c>
      <c r="B881" s="61">
        <v>443668525</v>
      </c>
      <c r="C881" s="37" t="s">
        <v>36</v>
      </c>
      <c r="D881" s="37" t="s">
        <v>38</v>
      </c>
      <c r="E881" s="37" t="s">
        <v>120</v>
      </c>
      <c r="F881" s="36">
        <v>3657.6</v>
      </c>
      <c r="G881" s="36">
        <v>3655.93</v>
      </c>
      <c r="H881" s="36">
        <v>3654.01</v>
      </c>
      <c r="I881" s="37" t="s">
        <v>646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8">
        <v>45919.352407407408</v>
      </c>
      <c r="B882" s="59">
        <v>443668529</v>
      </c>
      <c r="C882" s="38" t="s">
        <v>36</v>
      </c>
      <c r="D882" s="38" t="s">
        <v>38</v>
      </c>
      <c r="E882" s="38" t="s">
        <v>120</v>
      </c>
      <c r="F882" s="35">
        <v>3657.69</v>
      </c>
      <c r="G882" s="35">
        <v>3657.89</v>
      </c>
      <c r="H882" s="35">
        <v>3656.1</v>
      </c>
      <c r="I882" s="38" t="s">
        <v>631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60">
        <v>45919.352407407408</v>
      </c>
      <c r="B883" s="61">
        <v>443668531</v>
      </c>
      <c r="C883" s="37" t="s">
        <v>36</v>
      </c>
      <c r="D883" s="37" t="s">
        <v>38</v>
      </c>
      <c r="E883" s="37" t="s">
        <v>120</v>
      </c>
      <c r="F883" s="36">
        <v>3657.67</v>
      </c>
      <c r="G883" s="36">
        <v>3657.89</v>
      </c>
      <c r="H883" s="36">
        <v>3656.1</v>
      </c>
      <c r="I883" s="37" t="s">
        <v>631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8">
        <v>45919.352418981478</v>
      </c>
      <c r="B884" s="59">
        <v>443668532</v>
      </c>
      <c r="C884" s="38" t="s">
        <v>36</v>
      </c>
      <c r="D884" s="38" t="s">
        <v>38</v>
      </c>
      <c r="E884" s="38" t="s">
        <v>120</v>
      </c>
      <c r="F884" s="35">
        <v>3657.67</v>
      </c>
      <c r="G884" s="35">
        <v>3656.34</v>
      </c>
      <c r="H884" s="35">
        <v>3654.6</v>
      </c>
      <c r="I884" s="38" t="s">
        <v>647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60">
        <v>45919.352418981478</v>
      </c>
      <c r="B885" s="61">
        <v>443668534</v>
      </c>
      <c r="C885" s="37" t="s">
        <v>36</v>
      </c>
      <c r="D885" s="37" t="s">
        <v>38</v>
      </c>
      <c r="E885" s="37" t="s">
        <v>120</v>
      </c>
      <c r="F885" s="36">
        <v>3657.67</v>
      </c>
      <c r="G885" s="36">
        <v>3657.89</v>
      </c>
      <c r="H885" s="36">
        <v>3656.1</v>
      </c>
      <c r="I885" s="37" t="s">
        <v>631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8">
        <v>45919.352523148147</v>
      </c>
      <c r="B886" s="59">
        <v>443668566</v>
      </c>
      <c r="C886" s="38" t="s">
        <v>36</v>
      </c>
      <c r="D886" s="38" t="s">
        <v>38</v>
      </c>
      <c r="E886" s="38" t="s">
        <v>120</v>
      </c>
      <c r="F886" s="35">
        <v>3657.57</v>
      </c>
      <c r="G886" s="35">
        <v>3656.3</v>
      </c>
      <c r="H886" s="35">
        <v>3654.56</v>
      </c>
      <c r="I886" s="38" t="s">
        <v>647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60">
        <v>45919.357037037036</v>
      </c>
      <c r="B887" s="61">
        <v>443670571</v>
      </c>
      <c r="C887" s="37" t="s">
        <v>36</v>
      </c>
      <c r="D887" s="37" t="s">
        <v>38</v>
      </c>
      <c r="E887" s="37" t="s">
        <v>120</v>
      </c>
      <c r="F887" s="36">
        <v>3655.7</v>
      </c>
      <c r="G887" s="36">
        <v>3655.02</v>
      </c>
      <c r="H887" s="37"/>
      <c r="I887" s="37" t="s">
        <v>648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8">
        <v>45919.357037037036</v>
      </c>
      <c r="B888" s="59">
        <v>443670575</v>
      </c>
      <c r="C888" s="38" t="s">
        <v>36</v>
      </c>
      <c r="D888" s="38" t="s">
        <v>38</v>
      </c>
      <c r="E888" s="38" t="s">
        <v>120</v>
      </c>
      <c r="F888" s="35">
        <v>3655.67</v>
      </c>
      <c r="G888" s="35">
        <v>3652.83</v>
      </c>
      <c r="H888" s="38"/>
      <c r="I888" s="38" t="s">
        <v>649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60">
        <v>45919.357037037036</v>
      </c>
      <c r="B889" s="61">
        <v>443670579</v>
      </c>
      <c r="C889" s="37" t="s">
        <v>36</v>
      </c>
      <c r="D889" s="37" t="s">
        <v>38</v>
      </c>
      <c r="E889" s="37" t="s">
        <v>120</v>
      </c>
      <c r="F889" s="36">
        <v>3655.67</v>
      </c>
      <c r="G889" s="36">
        <v>3653.5</v>
      </c>
      <c r="H889" s="36">
        <v>3652.2</v>
      </c>
      <c r="I889" s="37" t="s">
        <v>650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8">
        <v>45919.359120370369</v>
      </c>
      <c r="B890" s="59">
        <v>443671221</v>
      </c>
      <c r="C890" s="38" t="s">
        <v>36</v>
      </c>
      <c r="D890" s="38" t="s">
        <v>38</v>
      </c>
      <c r="E890" s="38" t="s">
        <v>120</v>
      </c>
      <c r="F890" s="35">
        <v>3654.75</v>
      </c>
      <c r="G890" s="35">
        <v>3654.33</v>
      </c>
      <c r="H890" s="38"/>
      <c r="I890" s="38" t="s">
        <v>651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60">
        <v>45919.359930555554</v>
      </c>
      <c r="B891" s="61">
        <v>443671727</v>
      </c>
      <c r="C891" s="37" t="s">
        <v>36</v>
      </c>
      <c r="D891" s="37" t="s">
        <v>38</v>
      </c>
      <c r="E891" s="37" t="s">
        <v>120</v>
      </c>
      <c r="F891" s="36">
        <v>3655.52</v>
      </c>
      <c r="G891" s="36">
        <v>3658.5</v>
      </c>
      <c r="H891" s="36">
        <v>3654</v>
      </c>
      <c r="I891" s="37" t="s">
        <v>652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8">
        <v>45919.359930555554</v>
      </c>
      <c r="B892" s="59">
        <v>443671729</v>
      </c>
      <c r="C892" s="38" t="s">
        <v>36</v>
      </c>
      <c r="D892" s="38" t="s">
        <v>38</v>
      </c>
      <c r="E892" s="38" t="s">
        <v>120</v>
      </c>
      <c r="F892" s="35">
        <v>3655.48</v>
      </c>
      <c r="G892" s="35">
        <v>3658.52</v>
      </c>
      <c r="H892" s="35">
        <v>3654.02</v>
      </c>
      <c r="I892" s="38" t="s">
        <v>652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60">
        <v>45919.359930555554</v>
      </c>
      <c r="B893" s="61">
        <v>443671731</v>
      </c>
      <c r="C893" s="37" t="s">
        <v>36</v>
      </c>
      <c r="D893" s="37" t="s">
        <v>38</v>
      </c>
      <c r="E893" s="37" t="s">
        <v>120</v>
      </c>
      <c r="F893" s="36">
        <v>3655.48</v>
      </c>
      <c r="G893" s="36">
        <v>3654.3</v>
      </c>
      <c r="H893" s="36">
        <v>3652.02</v>
      </c>
      <c r="I893" s="37" t="s">
        <v>653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8">
        <v>45919.359942129631</v>
      </c>
      <c r="B894" s="59">
        <v>443671734</v>
      </c>
      <c r="C894" s="38" t="s">
        <v>36</v>
      </c>
      <c r="D894" s="38" t="s">
        <v>38</v>
      </c>
      <c r="E894" s="38" t="s">
        <v>120</v>
      </c>
      <c r="F894" s="35">
        <v>3655.44</v>
      </c>
      <c r="G894" s="35">
        <v>3655.2</v>
      </c>
      <c r="H894" s="35">
        <v>3652.52</v>
      </c>
      <c r="I894" s="38" t="s">
        <v>654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60">
        <v>45919.359942129631</v>
      </c>
      <c r="B895" s="61">
        <v>443671736</v>
      </c>
      <c r="C895" s="37" t="s">
        <v>36</v>
      </c>
      <c r="D895" s="37" t="s">
        <v>38</v>
      </c>
      <c r="E895" s="37" t="s">
        <v>120</v>
      </c>
      <c r="F895" s="36">
        <v>3655.44</v>
      </c>
      <c r="G895" s="36">
        <v>3657.02</v>
      </c>
      <c r="H895" s="36">
        <v>3654.02</v>
      </c>
      <c r="I895" s="37" t="s">
        <v>652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8">
        <v>45919.359942129631</v>
      </c>
      <c r="B896" s="59">
        <v>443671747</v>
      </c>
      <c r="C896" s="38" t="s">
        <v>36</v>
      </c>
      <c r="D896" s="38" t="s">
        <v>38</v>
      </c>
      <c r="E896" s="38" t="s">
        <v>120</v>
      </c>
      <c r="F896" s="35">
        <v>3655.44</v>
      </c>
      <c r="G896" s="35">
        <v>3655.2</v>
      </c>
      <c r="H896" s="35">
        <v>3652.52</v>
      </c>
      <c r="I896" s="38" t="s">
        <v>654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60">
        <v>45919.359942129631</v>
      </c>
      <c r="B897" s="61">
        <v>443671751</v>
      </c>
      <c r="C897" s="37" t="s">
        <v>36</v>
      </c>
      <c r="D897" s="37" t="s">
        <v>38</v>
      </c>
      <c r="E897" s="37" t="s">
        <v>120</v>
      </c>
      <c r="F897" s="36">
        <v>3655.42</v>
      </c>
      <c r="G897" s="36">
        <v>3655.2</v>
      </c>
      <c r="H897" s="36">
        <v>3652.02</v>
      </c>
      <c r="I897" s="37" t="s">
        <v>654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8">
        <v>45919.361550925925</v>
      </c>
      <c r="B898" s="59">
        <v>443672446</v>
      </c>
      <c r="C898" s="38" t="s">
        <v>36</v>
      </c>
      <c r="D898" s="38" t="s">
        <v>38</v>
      </c>
      <c r="E898" s="38" t="s">
        <v>120</v>
      </c>
      <c r="F898" s="35">
        <v>3654.66</v>
      </c>
      <c r="G898" s="35">
        <v>3657.66</v>
      </c>
      <c r="H898" s="35">
        <v>3653.16</v>
      </c>
      <c r="I898" s="38" t="s">
        <v>655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60">
        <v>45919.361550925925</v>
      </c>
      <c r="B899" s="61">
        <v>443672448</v>
      </c>
      <c r="C899" s="37" t="s">
        <v>36</v>
      </c>
      <c r="D899" s="37" t="s">
        <v>38</v>
      </c>
      <c r="E899" s="37" t="s">
        <v>120</v>
      </c>
      <c r="F899" s="36">
        <v>3654.66</v>
      </c>
      <c r="G899" s="36">
        <v>3657.66</v>
      </c>
      <c r="H899" s="36">
        <v>3653.16</v>
      </c>
      <c r="I899" s="37" t="s">
        <v>655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8">
        <v>45919.361550925925</v>
      </c>
      <c r="B900" s="59">
        <v>443672452</v>
      </c>
      <c r="C900" s="38" t="s">
        <v>36</v>
      </c>
      <c r="D900" s="38" t="s">
        <v>38</v>
      </c>
      <c r="E900" s="38" t="s">
        <v>120</v>
      </c>
      <c r="F900" s="35">
        <v>3654.66</v>
      </c>
      <c r="G900" s="35">
        <v>3656.16</v>
      </c>
      <c r="H900" s="35">
        <v>3653.16</v>
      </c>
      <c r="I900" s="38" t="s">
        <v>655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60">
        <v>45919.361666666664</v>
      </c>
      <c r="B901" s="61">
        <v>443672507</v>
      </c>
      <c r="C901" s="37" t="s">
        <v>36</v>
      </c>
      <c r="D901" s="37" t="s">
        <v>38</v>
      </c>
      <c r="E901" s="37" t="s">
        <v>120</v>
      </c>
      <c r="F901" s="36">
        <v>3655.15</v>
      </c>
      <c r="G901" s="36">
        <v>3654.59</v>
      </c>
      <c r="H901" s="36">
        <v>3652.15</v>
      </c>
      <c r="I901" s="37" t="s">
        <v>656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8">
        <v>45919.361666666664</v>
      </c>
      <c r="B902" s="59">
        <v>443672508</v>
      </c>
      <c r="C902" s="38" t="s">
        <v>36</v>
      </c>
      <c r="D902" s="38" t="s">
        <v>38</v>
      </c>
      <c r="E902" s="38" t="s">
        <v>120</v>
      </c>
      <c r="F902" s="35">
        <v>3655.13</v>
      </c>
      <c r="G902" s="35">
        <v>3654.6</v>
      </c>
      <c r="H902" s="35">
        <v>3652.15</v>
      </c>
      <c r="I902" s="38" t="s">
        <v>656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60">
        <v>45919.361666666664</v>
      </c>
      <c r="B903" s="61">
        <v>443672510</v>
      </c>
      <c r="C903" s="37" t="s">
        <v>36</v>
      </c>
      <c r="D903" s="37" t="s">
        <v>38</v>
      </c>
      <c r="E903" s="37" t="s">
        <v>120</v>
      </c>
      <c r="F903" s="36">
        <v>3655.08</v>
      </c>
      <c r="G903" s="36">
        <v>3654.6</v>
      </c>
      <c r="H903" s="36">
        <v>3651.65</v>
      </c>
      <c r="I903" s="37" t="s">
        <v>656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8">
        <v>45919.363287037035</v>
      </c>
      <c r="B904" s="59">
        <v>443673525</v>
      </c>
      <c r="C904" s="38" t="s">
        <v>36</v>
      </c>
      <c r="D904" s="38" t="s">
        <v>38</v>
      </c>
      <c r="E904" s="38" t="s">
        <v>120</v>
      </c>
      <c r="F904" s="35">
        <v>3654.09</v>
      </c>
      <c r="G904" s="35">
        <v>3655.59</v>
      </c>
      <c r="H904" s="35">
        <v>3652.59</v>
      </c>
      <c r="I904" s="38" t="s">
        <v>657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60">
        <v>45919.363287037035</v>
      </c>
      <c r="B905" s="61">
        <v>443673528</v>
      </c>
      <c r="C905" s="37" t="s">
        <v>36</v>
      </c>
      <c r="D905" s="37" t="s">
        <v>38</v>
      </c>
      <c r="E905" s="37" t="s">
        <v>120</v>
      </c>
      <c r="F905" s="36">
        <v>3654.09</v>
      </c>
      <c r="G905" s="36">
        <v>3657.09</v>
      </c>
      <c r="H905" s="36">
        <v>3652.59</v>
      </c>
      <c r="I905" s="37" t="s">
        <v>658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8">
        <v>45919.363287037035</v>
      </c>
      <c r="B906" s="59">
        <v>443673531</v>
      </c>
      <c r="C906" s="38" t="s">
        <v>36</v>
      </c>
      <c r="D906" s="38" t="s">
        <v>38</v>
      </c>
      <c r="E906" s="38" t="s">
        <v>120</v>
      </c>
      <c r="F906" s="35">
        <v>3654.11</v>
      </c>
      <c r="G906" s="35">
        <v>3657.09</v>
      </c>
      <c r="H906" s="35">
        <v>3652.59</v>
      </c>
      <c r="I906" s="38" t="s">
        <v>658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60">
        <v>45919.363518518519</v>
      </c>
      <c r="B907" s="61">
        <v>443673643</v>
      </c>
      <c r="C907" s="37" t="s">
        <v>36</v>
      </c>
      <c r="D907" s="37" t="s">
        <v>38</v>
      </c>
      <c r="E907" s="37" t="s">
        <v>120</v>
      </c>
      <c r="F907" s="36">
        <v>3654.46</v>
      </c>
      <c r="G907" s="36">
        <v>3652.96</v>
      </c>
      <c r="H907" s="36">
        <v>3651.46</v>
      </c>
      <c r="I907" s="37" t="s">
        <v>659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8">
        <v>45919.363518518519</v>
      </c>
      <c r="B908" s="59">
        <v>443673644</v>
      </c>
      <c r="C908" s="38" t="s">
        <v>36</v>
      </c>
      <c r="D908" s="38" t="s">
        <v>38</v>
      </c>
      <c r="E908" s="38" t="s">
        <v>120</v>
      </c>
      <c r="F908" s="35">
        <v>3654.46</v>
      </c>
      <c r="G908" s="35">
        <v>3652.18</v>
      </c>
      <c r="H908" s="35">
        <v>3650.96</v>
      </c>
      <c r="I908" s="38" t="s">
        <v>660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60">
        <v>45919.363518518519</v>
      </c>
      <c r="B909" s="61">
        <v>443673645</v>
      </c>
      <c r="C909" s="37" t="s">
        <v>36</v>
      </c>
      <c r="D909" s="37" t="s">
        <v>38</v>
      </c>
      <c r="E909" s="37" t="s">
        <v>120</v>
      </c>
      <c r="F909" s="36">
        <v>3654.46</v>
      </c>
      <c r="G909" s="36">
        <v>3656.96</v>
      </c>
      <c r="H909" s="36">
        <v>3651.46</v>
      </c>
      <c r="I909" s="37" t="s">
        <v>661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8">
        <v>45919.369537037041</v>
      </c>
      <c r="B910" s="59">
        <v>443675164</v>
      </c>
      <c r="C910" s="38" t="s">
        <v>36</v>
      </c>
      <c r="D910" s="38" t="s">
        <v>37</v>
      </c>
      <c r="E910" s="38" t="s">
        <v>120</v>
      </c>
      <c r="F910" s="35">
        <v>3655.82</v>
      </c>
      <c r="G910" s="35">
        <v>3652.82</v>
      </c>
      <c r="H910" s="38"/>
      <c r="I910" s="38" t="s">
        <v>662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60">
        <v>45919.371851851851</v>
      </c>
      <c r="B911" s="61">
        <v>443676377</v>
      </c>
      <c r="C911" s="37" t="s">
        <v>36</v>
      </c>
      <c r="D911" s="37" t="s">
        <v>38</v>
      </c>
      <c r="E911" s="37" t="s">
        <v>120</v>
      </c>
      <c r="F911" s="36">
        <v>3652.63</v>
      </c>
      <c r="G911" s="36">
        <v>3651.75</v>
      </c>
      <c r="H911" s="37"/>
      <c r="I911" s="37" t="s">
        <v>663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8">
        <v>45919.371851851851</v>
      </c>
      <c r="B912" s="59">
        <v>443676378</v>
      </c>
      <c r="C912" s="38" t="s">
        <v>36</v>
      </c>
      <c r="D912" s="38" t="s">
        <v>38</v>
      </c>
      <c r="E912" s="38" t="s">
        <v>120</v>
      </c>
      <c r="F912" s="35">
        <v>3652.67</v>
      </c>
      <c r="G912" s="35">
        <v>3650.1</v>
      </c>
      <c r="H912" s="35">
        <v>3649.13</v>
      </c>
      <c r="I912" s="38" t="s">
        <v>664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60">
        <v>45919.371851851851</v>
      </c>
      <c r="B913" s="61">
        <v>443676382</v>
      </c>
      <c r="C913" s="37" t="s">
        <v>36</v>
      </c>
      <c r="D913" s="37" t="s">
        <v>38</v>
      </c>
      <c r="E913" s="37" t="s">
        <v>120</v>
      </c>
      <c r="F913" s="36">
        <v>3652.67</v>
      </c>
      <c r="G913" s="36">
        <v>3647.91</v>
      </c>
      <c r="H913" s="37"/>
      <c r="I913" s="37" t="s">
        <v>665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8">
        <v>45919.377754629626</v>
      </c>
      <c r="B914" s="59">
        <v>443678554</v>
      </c>
      <c r="C914" s="38" t="s">
        <v>36</v>
      </c>
      <c r="D914" s="38" t="s">
        <v>38</v>
      </c>
      <c r="E914" s="38" t="s">
        <v>120</v>
      </c>
      <c r="F914" s="35">
        <v>3651.8</v>
      </c>
      <c r="G914" s="35">
        <v>3653.31</v>
      </c>
      <c r="H914" s="35">
        <v>3650.31</v>
      </c>
      <c r="I914" s="38" t="s">
        <v>666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60">
        <v>45919.377754629626</v>
      </c>
      <c r="B915" s="61">
        <v>443678555</v>
      </c>
      <c r="C915" s="37" t="s">
        <v>36</v>
      </c>
      <c r="D915" s="37" t="s">
        <v>38</v>
      </c>
      <c r="E915" s="37" t="s">
        <v>120</v>
      </c>
      <c r="F915" s="36">
        <v>3651.71</v>
      </c>
      <c r="G915" s="36">
        <v>3650.36</v>
      </c>
      <c r="H915" s="36">
        <v>3648.3</v>
      </c>
      <c r="I915" s="37" t="s">
        <v>667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8">
        <v>45919.377754629626</v>
      </c>
      <c r="B916" s="59">
        <v>443678556</v>
      </c>
      <c r="C916" s="38" t="s">
        <v>36</v>
      </c>
      <c r="D916" s="38" t="s">
        <v>38</v>
      </c>
      <c r="E916" s="38" t="s">
        <v>120</v>
      </c>
      <c r="F916" s="35">
        <v>3651.71</v>
      </c>
      <c r="G916" s="35">
        <v>3654.8</v>
      </c>
      <c r="H916" s="35">
        <v>3650.3</v>
      </c>
      <c r="I916" s="38" t="s">
        <v>668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60">
        <v>45919.377766203703</v>
      </c>
      <c r="B917" s="61">
        <v>443678557</v>
      </c>
      <c r="C917" s="37" t="s">
        <v>36</v>
      </c>
      <c r="D917" s="37" t="s">
        <v>38</v>
      </c>
      <c r="E917" s="37" t="s">
        <v>120</v>
      </c>
      <c r="F917" s="36">
        <v>3651.73</v>
      </c>
      <c r="G917" s="36">
        <v>3654.8</v>
      </c>
      <c r="H917" s="36">
        <v>3650.3</v>
      </c>
      <c r="I917" s="37" t="s">
        <v>668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8">
        <v>45919.377766203703</v>
      </c>
      <c r="B918" s="59">
        <v>443678558</v>
      </c>
      <c r="C918" s="38" t="s">
        <v>36</v>
      </c>
      <c r="D918" s="38" t="s">
        <v>38</v>
      </c>
      <c r="E918" s="38" t="s">
        <v>120</v>
      </c>
      <c r="F918" s="35">
        <v>3651.73</v>
      </c>
      <c r="G918" s="35">
        <v>3654.3</v>
      </c>
      <c r="H918" s="35">
        <v>3648.8</v>
      </c>
      <c r="I918" s="38" t="s">
        <v>669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60">
        <v>45919.377766203703</v>
      </c>
      <c r="B919" s="61">
        <v>443678561</v>
      </c>
      <c r="C919" s="37" t="s">
        <v>36</v>
      </c>
      <c r="D919" s="37" t="s">
        <v>38</v>
      </c>
      <c r="E919" s="37" t="s">
        <v>120</v>
      </c>
      <c r="F919" s="36">
        <v>3651.75</v>
      </c>
      <c r="G919" s="36">
        <v>3650.49</v>
      </c>
      <c r="H919" s="36">
        <v>3648.8</v>
      </c>
      <c r="I919" s="37" t="s">
        <v>670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8">
        <v>45919.377766203703</v>
      </c>
      <c r="B920" s="59">
        <v>443678564</v>
      </c>
      <c r="C920" s="38" t="s">
        <v>36</v>
      </c>
      <c r="D920" s="38" t="s">
        <v>38</v>
      </c>
      <c r="E920" s="38" t="s">
        <v>120</v>
      </c>
      <c r="F920" s="35">
        <v>3651.54</v>
      </c>
      <c r="G920" s="35">
        <v>3650.41</v>
      </c>
      <c r="H920" s="35">
        <v>3648.3</v>
      </c>
      <c r="I920" s="38" t="s">
        <v>667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60">
        <v>45919.378217592595</v>
      </c>
      <c r="B921" s="61">
        <v>443678833</v>
      </c>
      <c r="C921" s="37" t="s">
        <v>36</v>
      </c>
      <c r="D921" s="37" t="s">
        <v>38</v>
      </c>
      <c r="E921" s="37" t="s">
        <v>120</v>
      </c>
      <c r="F921" s="36">
        <v>3652.55</v>
      </c>
      <c r="G921" s="36">
        <v>3651.27</v>
      </c>
      <c r="H921" s="36">
        <v>3649.05</v>
      </c>
      <c r="I921" s="37" t="s">
        <v>671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8">
        <v>45919.378217592595</v>
      </c>
      <c r="B922" s="59">
        <v>443678834</v>
      </c>
      <c r="C922" s="38" t="s">
        <v>36</v>
      </c>
      <c r="D922" s="38" t="s">
        <v>38</v>
      </c>
      <c r="E922" s="38" t="s">
        <v>120</v>
      </c>
      <c r="F922" s="35">
        <v>3652.55</v>
      </c>
      <c r="G922" s="35">
        <v>3651.28</v>
      </c>
      <c r="H922" s="35">
        <v>3649.05</v>
      </c>
      <c r="I922" s="38" t="s">
        <v>671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60">
        <v>45919.387013888889</v>
      </c>
      <c r="B923" s="61">
        <v>443682714</v>
      </c>
      <c r="C923" s="37" t="s">
        <v>36</v>
      </c>
      <c r="D923" s="37" t="s">
        <v>38</v>
      </c>
      <c r="E923" s="37" t="s">
        <v>120</v>
      </c>
      <c r="F923" s="36">
        <v>3651.51</v>
      </c>
      <c r="G923" s="36">
        <v>3647.82</v>
      </c>
      <c r="H923" s="37"/>
      <c r="I923" s="37" t="s">
        <v>672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8">
        <v>45919.390486111108</v>
      </c>
      <c r="B924" s="59">
        <v>443684931</v>
      </c>
      <c r="C924" s="38" t="s">
        <v>36</v>
      </c>
      <c r="D924" s="38" t="s">
        <v>38</v>
      </c>
      <c r="E924" s="38" t="s">
        <v>120</v>
      </c>
      <c r="F924" s="35">
        <v>3647.87</v>
      </c>
      <c r="G924" s="35">
        <v>3650.88</v>
      </c>
      <c r="H924" s="35">
        <v>3644.38</v>
      </c>
      <c r="I924" s="38" t="s">
        <v>673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60">
        <v>45919.390833333331</v>
      </c>
      <c r="B925" s="61">
        <v>443685446</v>
      </c>
      <c r="C925" s="37" t="s">
        <v>36</v>
      </c>
      <c r="D925" s="37" t="s">
        <v>38</v>
      </c>
      <c r="E925" s="37" t="s">
        <v>120</v>
      </c>
      <c r="F925" s="36">
        <v>3647.9</v>
      </c>
      <c r="G925" s="36">
        <v>3651</v>
      </c>
      <c r="H925" s="37"/>
      <c r="I925" s="37" t="s">
        <v>674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8">
        <v>45919.390833333331</v>
      </c>
      <c r="B926" s="59">
        <v>443685448</v>
      </c>
      <c r="C926" s="38" t="s">
        <v>36</v>
      </c>
      <c r="D926" s="38" t="s">
        <v>38</v>
      </c>
      <c r="E926" s="38" t="s">
        <v>120</v>
      </c>
      <c r="F926" s="35">
        <v>3647.77</v>
      </c>
      <c r="G926" s="35">
        <v>3650.9</v>
      </c>
      <c r="H926" s="38"/>
      <c r="I926" s="38" t="s">
        <v>673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60">
        <v>45919.391875000001</v>
      </c>
      <c r="B927" s="61">
        <v>443685819</v>
      </c>
      <c r="C927" s="37" t="s">
        <v>36</v>
      </c>
      <c r="D927" s="37" t="s">
        <v>38</v>
      </c>
      <c r="E927" s="37" t="s">
        <v>120</v>
      </c>
      <c r="F927" s="36">
        <v>3648.58</v>
      </c>
      <c r="G927" s="36">
        <v>3649.69</v>
      </c>
      <c r="H927" s="36">
        <v>3647.08</v>
      </c>
      <c r="I927" s="37" t="s">
        <v>675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8">
        <v>45919.391875000001</v>
      </c>
      <c r="B928" s="59">
        <v>443685821</v>
      </c>
      <c r="C928" s="38" t="s">
        <v>36</v>
      </c>
      <c r="D928" s="38" t="s">
        <v>38</v>
      </c>
      <c r="E928" s="38" t="s">
        <v>120</v>
      </c>
      <c r="F928" s="35">
        <v>3648.58</v>
      </c>
      <c r="G928" s="35">
        <v>3650.08</v>
      </c>
      <c r="H928" s="35">
        <v>3647.08</v>
      </c>
      <c r="I928" s="38" t="s">
        <v>676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60">
        <v>45919.391875000001</v>
      </c>
      <c r="B929" s="61">
        <v>443685824</v>
      </c>
      <c r="C929" s="37" t="s">
        <v>36</v>
      </c>
      <c r="D929" s="37" t="s">
        <v>38</v>
      </c>
      <c r="E929" s="37" t="s">
        <v>120</v>
      </c>
      <c r="F929" s="36">
        <v>3648.58</v>
      </c>
      <c r="G929" s="36">
        <v>3651.58</v>
      </c>
      <c r="H929" s="36">
        <v>3645.08</v>
      </c>
      <c r="I929" s="37" t="s">
        <v>677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8">
        <v>45919.391886574071</v>
      </c>
      <c r="B930" s="59">
        <v>443685826</v>
      </c>
      <c r="C930" s="38" t="s">
        <v>36</v>
      </c>
      <c r="D930" s="38" t="s">
        <v>38</v>
      </c>
      <c r="E930" s="38" t="s">
        <v>120</v>
      </c>
      <c r="F930" s="35">
        <v>3648.52</v>
      </c>
      <c r="G930" s="35">
        <v>3651.08</v>
      </c>
      <c r="H930" s="35">
        <v>3645.58</v>
      </c>
      <c r="I930" s="38" t="s">
        <v>678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60">
        <v>45919.391886574071</v>
      </c>
      <c r="B931" s="61">
        <v>443685827</v>
      </c>
      <c r="C931" s="37" t="s">
        <v>36</v>
      </c>
      <c r="D931" s="37" t="s">
        <v>38</v>
      </c>
      <c r="E931" s="37" t="s">
        <v>120</v>
      </c>
      <c r="F931" s="36">
        <v>3648.44</v>
      </c>
      <c r="G931" s="36">
        <v>3647.8</v>
      </c>
      <c r="H931" s="36">
        <v>3645.08</v>
      </c>
      <c r="I931" s="37" t="s">
        <v>677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8">
        <v>45919.391886574071</v>
      </c>
      <c r="B932" s="59">
        <v>443685828</v>
      </c>
      <c r="C932" s="38" t="s">
        <v>36</v>
      </c>
      <c r="D932" s="38" t="s">
        <v>38</v>
      </c>
      <c r="E932" s="38" t="s">
        <v>120</v>
      </c>
      <c r="F932" s="35">
        <v>3648.51</v>
      </c>
      <c r="G932" s="35">
        <v>3649.69</v>
      </c>
      <c r="H932" s="35">
        <v>3647.08</v>
      </c>
      <c r="I932" s="38" t="s">
        <v>675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60">
        <v>45919.391886574071</v>
      </c>
      <c r="B933" s="61">
        <v>443685829</v>
      </c>
      <c r="C933" s="37" t="s">
        <v>36</v>
      </c>
      <c r="D933" s="37" t="s">
        <v>38</v>
      </c>
      <c r="E933" s="37" t="s">
        <v>120</v>
      </c>
      <c r="F933" s="36">
        <v>3648.56</v>
      </c>
      <c r="G933" s="36">
        <v>3648.62</v>
      </c>
      <c r="H933" s="36">
        <v>3645.58</v>
      </c>
      <c r="I933" s="37" t="s">
        <v>679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8">
        <v>45919.392337962963</v>
      </c>
      <c r="B934" s="59">
        <v>443686027</v>
      </c>
      <c r="C934" s="38" t="s">
        <v>36</v>
      </c>
      <c r="D934" s="38" t="s">
        <v>38</v>
      </c>
      <c r="E934" s="38" t="s">
        <v>120</v>
      </c>
      <c r="F934" s="35">
        <v>3649.5</v>
      </c>
      <c r="G934" s="35">
        <v>3649.74</v>
      </c>
      <c r="H934" s="35">
        <v>3646</v>
      </c>
      <c r="I934" s="38" t="s">
        <v>680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60">
        <v>45919.392337962963</v>
      </c>
      <c r="B935" s="61">
        <v>443686028</v>
      </c>
      <c r="C935" s="37" t="s">
        <v>36</v>
      </c>
      <c r="D935" s="37" t="s">
        <v>38</v>
      </c>
      <c r="E935" s="37" t="s">
        <v>120</v>
      </c>
      <c r="F935" s="36">
        <v>3649.5</v>
      </c>
      <c r="G935" s="36">
        <v>3649.74</v>
      </c>
      <c r="H935" s="36">
        <v>3646</v>
      </c>
      <c r="I935" s="37" t="s">
        <v>680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8">
        <v>45919.393958333334</v>
      </c>
      <c r="B936" s="59">
        <v>443686949</v>
      </c>
      <c r="C936" s="38" t="s">
        <v>36</v>
      </c>
      <c r="D936" s="38" t="s">
        <v>37</v>
      </c>
      <c r="E936" s="38" t="s">
        <v>120</v>
      </c>
      <c r="F936" s="35">
        <v>3650.88</v>
      </c>
      <c r="G936" s="35">
        <v>3647.88</v>
      </c>
      <c r="H936" s="38"/>
      <c r="I936" s="38" t="s">
        <v>681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60">
        <v>45919.393958333334</v>
      </c>
      <c r="B937" s="61">
        <v>443686951</v>
      </c>
      <c r="C937" s="37" t="s">
        <v>36</v>
      </c>
      <c r="D937" s="37" t="s">
        <v>37</v>
      </c>
      <c r="E937" s="37" t="s">
        <v>120</v>
      </c>
      <c r="F937" s="36">
        <v>3650.91</v>
      </c>
      <c r="G937" s="36">
        <v>3647.88</v>
      </c>
      <c r="H937" s="36">
        <v>3654.38</v>
      </c>
      <c r="I937" s="37" t="s">
        <v>681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8">
        <v>45919.393958333334</v>
      </c>
      <c r="B938" s="59">
        <v>443686954</v>
      </c>
      <c r="C938" s="38" t="s">
        <v>36</v>
      </c>
      <c r="D938" s="38" t="s">
        <v>37</v>
      </c>
      <c r="E938" s="38" t="s">
        <v>120</v>
      </c>
      <c r="F938" s="35">
        <v>3650.91</v>
      </c>
      <c r="G938" s="35">
        <v>3647.88</v>
      </c>
      <c r="H938" s="38"/>
      <c r="I938" s="38" t="s">
        <v>681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60">
        <v>45919.400902777779</v>
      </c>
      <c r="B939" s="61">
        <v>443691629</v>
      </c>
      <c r="C939" s="37" t="s">
        <v>36</v>
      </c>
      <c r="D939" s="37" t="s">
        <v>38</v>
      </c>
      <c r="E939" s="37" t="s">
        <v>120</v>
      </c>
      <c r="F939" s="36">
        <v>3645.73</v>
      </c>
      <c r="G939" s="36">
        <v>3648.74</v>
      </c>
      <c r="H939" s="37"/>
      <c r="I939" s="37" t="s">
        <v>682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8">
        <v>45919.400902777779</v>
      </c>
      <c r="B940" s="59">
        <v>443691632</v>
      </c>
      <c r="C940" s="38" t="s">
        <v>36</v>
      </c>
      <c r="D940" s="38" t="s">
        <v>38</v>
      </c>
      <c r="E940" s="38" t="s">
        <v>120</v>
      </c>
      <c r="F940" s="35">
        <v>3645.68</v>
      </c>
      <c r="G940" s="35">
        <v>3648.73</v>
      </c>
      <c r="H940" s="38"/>
      <c r="I940" s="38" t="s">
        <v>682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60">
        <v>45919.400902777779</v>
      </c>
      <c r="B941" s="61">
        <v>443691634</v>
      </c>
      <c r="C941" s="37" t="s">
        <v>36</v>
      </c>
      <c r="D941" s="37" t="s">
        <v>38</v>
      </c>
      <c r="E941" s="37" t="s">
        <v>120</v>
      </c>
      <c r="F941" s="36">
        <v>3645.8</v>
      </c>
      <c r="G941" s="36">
        <v>3648.73</v>
      </c>
      <c r="H941" s="36">
        <v>3642.23</v>
      </c>
      <c r="I941" s="37" t="s">
        <v>682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8">
        <v>45919.40148148148</v>
      </c>
      <c r="B942" s="59">
        <v>443691953</v>
      </c>
      <c r="C942" s="38" t="s">
        <v>36</v>
      </c>
      <c r="D942" s="38" t="s">
        <v>38</v>
      </c>
      <c r="E942" s="38" t="s">
        <v>120</v>
      </c>
      <c r="F942" s="35">
        <v>3646.71</v>
      </c>
      <c r="G942" s="35">
        <v>3649.72</v>
      </c>
      <c r="H942" s="35">
        <v>3645.22</v>
      </c>
      <c r="I942" s="38" t="s">
        <v>683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60">
        <v>45919.40148148148</v>
      </c>
      <c r="B943" s="61">
        <v>443691955</v>
      </c>
      <c r="C943" s="37" t="s">
        <v>36</v>
      </c>
      <c r="D943" s="37" t="s">
        <v>38</v>
      </c>
      <c r="E943" s="37" t="s">
        <v>120</v>
      </c>
      <c r="F943" s="36">
        <v>3646.72</v>
      </c>
      <c r="G943" s="36">
        <v>3647.16</v>
      </c>
      <c r="H943" s="36">
        <v>3645.21</v>
      </c>
      <c r="I943" s="37" t="s">
        <v>684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8">
        <v>45919.40148148148</v>
      </c>
      <c r="B944" s="59">
        <v>443691960</v>
      </c>
      <c r="C944" s="38" t="s">
        <v>36</v>
      </c>
      <c r="D944" s="38" t="s">
        <v>38</v>
      </c>
      <c r="E944" s="38" t="s">
        <v>120</v>
      </c>
      <c r="F944" s="35">
        <v>3646.81</v>
      </c>
      <c r="G944" s="35">
        <v>3648.21</v>
      </c>
      <c r="H944" s="35">
        <v>3645.21</v>
      </c>
      <c r="I944" s="38" t="s">
        <v>685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60">
        <v>45919.401493055557</v>
      </c>
      <c r="B945" s="61">
        <v>443691962</v>
      </c>
      <c r="C945" s="37" t="s">
        <v>36</v>
      </c>
      <c r="D945" s="37" t="s">
        <v>38</v>
      </c>
      <c r="E945" s="37" t="s">
        <v>120</v>
      </c>
      <c r="F945" s="36">
        <v>3646.82</v>
      </c>
      <c r="G945" s="36">
        <v>3649.71</v>
      </c>
      <c r="H945" s="36">
        <v>3643.21</v>
      </c>
      <c r="I945" s="37" t="s">
        <v>686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8">
        <v>45919.401493055557</v>
      </c>
      <c r="B946" s="59">
        <v>443691964</v>
      </c>
      <c r="C946" s="38" t="s">
        <v>36</v>
      </c>
      <c r="D946" s="38" t="s">
        <v>38</v>
      </c>
      <c r="E946" s="38" t="s">
        <v>120</v>
      </c>
      <c r="F946" s="35">
        <v>3646.74</v>
      </c>
      <c r="G946" s="35">
        <v>3646.65</v>
      </c>
      <c r="H946" s="35">
        <v>3643.71</v>
      </c>
      <c r="I946" s="38" t="s">
        <v>687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60">
        <v>45919.401493055557</v>
      </c>
      <c r="B947" s="61">
        <v>443691967</v>
      </c>
      <c r="C947" s="37" t="s">
        <v>36</v>
      </c>
      <c r="D947" s="37" t="s">
        <v>38</v>
      </c>
      <c r="E947" s="37" t="s">
        <v>120</v>
      </c>
      <c r="F947" s="36">
        <v>3646.72</v>
      </c>
      <c r="G947" s="36">
        <v>3646.65</v>
      </c>
      <c r="H947" s="36">
        <v>3643.21</v>
      </c>
      <c r="I947" s="37" t="s">
        <v>687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8">
        <v>45919.401493055557</v>
      </c>
      <c r="B948" s="59">
        <v>443691970</v>
      </c>
      <c r="C948" s="38" t="s">
        <v>36</v>
      </c>
      <c r="D948" s="38" t="s">
        <v>38</v>
      </c>
      <c r="E948" s="38" t="s">
        <v>120</v>
      </c>
      <c r="F948" s="35">
        <v>3646.71</v>
      </c>
      <c r="G948" s="35">
        <v>3646.62</v>
      </c>
      <c r="H948" s="35">
        <v>3643.71</v>
      </c>
      <c r="I948" s="38" t="s">
        <v>687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60">
        <v>45919.401828703703</v>
      </c>
      <c r="B949" s="61">
        <v>443692259</v>
      </c>
      <c r="C949" s="37" t="s">
        <v>36</v>
      </c>
      <c r="D949" s="37" t="s">
        <v>38</v>
      </c>
      <c r="E949" s="37" t="s">
        <v>120</v>
      </c>
      <c r="F949" s="36">
        <v>3647.37</v>
      </c>
      <c r="G949" s="36">
        <v>3650.33</v>
      </c>
      <c r="H949" s="36">
        <v>3643.83</v>
      </c>
      <c r="I949" s="37" t="s">
        <v>688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8">
        <v>45919.401828703703</v>
      </c>
      <c r="B950" s="59">
        <v>443692260</v>
      </c>
      <c r="C950" s="38" t="s">
        <v>36</v>
      </c>
      <c r="D950" s="38" t="s">
        <v>38</v>
      </c>
      <c r="E950" s="38" t="s">
        <v>120</v>
      </c>
      <c r="F950" s="35">
        <v>3647.37</v>
      </c>
      <c r="G950" s="35">
        <v>3650.37</v>
      </c>
      <c r="H950" s="35">
        <v>3643.87</v>
      </c>
      <c r="I950" s="38" t="s">
        <v>688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60">
        <v>45919.411435185182</v>
      </c>
      <c r="B951" s="61">
        <v>443696785</v>
      </c>
      <c r="C951" s="37" t="s">
        <v>36</v>
      </c>
      <c r="D951" s="37" t="s">
        <v>38</v>
      </c>
      <c r="E951" s="37" t="s">
        <v>120</v>
      </c>
      <c r="F951" s="36">
        <v>3646.43</v>
      </c>
      <c r="G951" s="36">
        <v>3649.46</v>
      </c>
      <c r="H951" s="36">
        <v>3644.96</v>
      </c>
      <c r="I951" s="37" t="s">
        <v>686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8">
        <v>45919.411435185182</v>
      </c>
      <c r="B952" s="59">
        <v>443696788</v>
      </c>
      <c r="C952" s="38" t="s">
        <v>36</v>
      </c>
      <c r="D952" s="38" t="s">
        <v>38</v>
      </c>
      <c r="E952" s="38" t="s">
        <v>120</v>
      </c>
      <c r="F952" s="35">
        <v>3646.43</v>
      </c>
      <c r="G952" s="35">
        <v>3649.43</v>
      </c>
      <c r="H952" s="35">
        <v>3642.93</v>
      </c>
      <c r="I952" s="38" t="s">
        <v>686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60">
        <v>45919.411435185182</v>
      </c>
      <c r="B953" s="61">
        <v>443696792</v>
      </c>
      <c r="C953" s="37" t="s">
        <v>36</v>
      </c>
      <c r="D953" s="37" t="s">
        <v>38</v>
      </c>
      <c r="E953" s="37" t="s">
        <v>120</v>
      </c>
      <c r="F953" s="36">
        <v>3646.44</v>
      </c>
      <c r="G953" s="36">
        <v>3649.43</v>
      </c>
      <c r="H953" s="36">
        <v>3643.43</v>
      </c>
      <c r="I953" s="37" t="s">
        <v>686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8">
        <v>45919.411446759259</v>
      </c>
      <c r="B954" s="59">
        <v>443696793</v>
      </c>
      <c r="C954" s="38" t="s">
        <v>36</v>
      </c>
      <c r="D954" s="38" t="s">
        <v>38</v>
      </c>
      <c r="E954" s="38" t="s">
        <v>120</v>
      </c>
      <c r="F954" s="35">
        <v>3646.53</v>
      </c>
      <c r="G954" s="35">
        <v>3648.93</v>
      </c>
      <c r="H954" s="35">
        <v>3643.43</v>
      </c>
      <c r="I954" s="38" t="s">
        <v>689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60">
        <v>45919.411550925928</v>
      </c>
      <c r="B955" s="61">
        <v>443696858</v>
      </c>
      <c r="C955" s="37" t="s">
        <v>36</v>
      </c>
      <c r="D955" s="37" t="s">
        <v>38</v>
      </c>
      <c r="E955" s="37" t="s">
        <v>120</v>
      </c>
      <c r="F955" s="36">
        <v>3646.36</v>
      </c>
      <c r="G955" s="36">
        <v>3649.3</v>
      </c>
      <c r="H955" s="36">
        <v>3642.8</v>
      </c>
      <c r="I955" s="37" t="s">
        <v>686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8">
        <v>45919.411550925928</v>
      </c>
      <c r="B956" s="59">
        <v>443696861</v>
      </c>
      <c r="C956" s="38" t="s">
        <v>36</v>
      </c>
      <c r="D956" s="38" t="s">
        <v>38</v>
      </c>
      <c r="E956" s="38" t="s">
        <v>120</v>
      </c>
      <c r="F956" s="35">
        <v>3646.36</v>
      </c>
      <c r="G956" s="35">
        <v>3649.36</v>
      </c>
      <c r="H956" s="38"/>
      <c r="I956" s="38" t="s">
        <v>686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60">
        <v>45919.411550925928</v>
      </c>
      <c r="B957" s="61">
        <v>443696864</v>
      </c>
      <c r="C957" s="37" t="s">
        <v>36</v>
      </c>
      <c r="D957" s="37" t="s">
        <v>38</v>
      </c>
      <c r="E957" s="37" t="s">
        <v>120</v>
      </c>
      <c r="F957" s="36">
        <v>3646.38</v>
      </c>
      <c r="G957" s="36">
        <v>3649.36</v>
      </c>
      <c r="H957" s="37"/>
      <c r="I957" s="37" t="s">
        <v>686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8">
        <v>45919.413981481484</v>
      </c>
      <c r="B958" s="59">
        <v>443698059</v>
      </c>
      <c r="C958" s="38" t="s">
        <v>36</v>
      </c>
      <c r="D958" s="38" t="s">
        <v>38</v>
      </c>
      <c r="E958" s="38" t="s">
        <v>120</v>
      </c>
      <c r="F958" s="35">
        <v>3647.17</v>
      </c>
      <c r="G958" s="35">
        <v>3650.21</v>
      </c>
      <c r="H958" s="35">
        <v>3643.71</v>
      </c>
      <c r="I958" s="38" t="s">
        <v>688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60">
        <v>45919.415370370371</v>
      </c>
      <c r="B959" s="61">
        <v>443698881</v>
      </c>
      <c r="C959" s="37" t="s">
        <v>36</v>
      </c>
      <c r="D959" s="37" t="s">
        <v>38</v>
      </c>
      <c r="E959" s="37" t="s">
        <v>120</v>
      </c>
      <c r="F959" s="36">
        <v>3646.53</v>
      </c>
      <c r="G959" s="36">
        <v>3649.33</v>
      </c>
      <c r="H959" s="37"/>
      <c r="I959" s="37" t="s">
        <v>686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8">
        <v>45919.41814814815</v>
      </c>
      <c r="B960" s="59">
        <v>443701628</v>
      </c>
      <c r="C960" s="38" t="s">
        <v>36</v>
      </c>
      <c r="D960" s="38" t="s">
        <v>37</v>
      </c>
      <c r="E960" s="38" t="s">
        <v>120</v>
      </c>
      <c r="F960" s="35">
        <v>3648.93</v>
      </c>
      <c r="G960" s="35">
        <v>3645.93</v>
      </c>
      <c r="H960" s="38"/>
      <c r="I960" s="38" t="s">
        <v>690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60">
        <v>45919.41814814815</v>
      </c>
      <c r="B961" s="61">
        <v>443701629</v>
      </c>
      <c r="C961" s="37" t="s">
        <v>36</v>
      </c>
      <c r="D961" s="37" t="s">
        <v>37</v>
      </c>
      <c r="E961" s="37" t="s">
        <v>120</v>
      </c>
      <c r="F961" s="36">
        <v>3648.94</v>
      </c>
      <c r="G961" s="36">
        <v>3645.93</v>
      </c>
      <c r="H961" s="37"/>
      <c r="I961" s="37" t="s">
        <v>690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8">
        <v>45919.41814814815</v>
      </c>
      <c r="B962" s="59">
        <v>443701631</v>
      </c>
      <c r="C962" s="38" t="s">
        <v>36</v>
      </c>
      <c r="D962" s="38" t="s">
        <v>37</v>
      </c>
      <c r="E962" s="38" t="s">
        <v>120</v>
      </c>
      <c r="F962" s="35">
        <v>3649.02</v>
      </c>
      <c r="G962" s="35">
        <v>3645.93</v>
      </c>
      <c r="H962" s="35">
        <v>3652.43</v>
      </c>
      <c r="I962" s="38" t="s">
        <v>690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60">
        <v>45919.418842592589</v>
      </c>
      <c r="B963" s="61">
        <v>443702120</v>
      </c>
      <c r="C963" s="37" t="s">
        <v>36</v>
      </c>
      <c r="D963" s="37" t="s">
        <v>38</v>
      </c>
      <c r="E963" s="37" t="s">
        <v>120</v>
      </c>
      <c r="F963" s="36">
        <v>3647.37</v>
      </c>
      <c r="G963" s="36">
        <v>3650.36</v>
      </c>
      <c r="H963" s="36">
        <v>3643.86</v>
      </c>
      <c r="I963" s="37" t="s">
        <v>691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8">
        <v>45919.418842592589</v>
      </c>
      <c r="B964" s="59">
        <v>443702122</v>
      </c>
      <c r="C964" s="38" t="s">
        <v>36</v>
      </c>
      <c r="D964" s="38" t="s">
        <v>38</v>
      </c>
      <c r="E964" s="38" t="s">
        <v>120</v>
      </c>
      <c r="F964" s="35">
        <v>3647.37</v>
      </c>
      <c r="G964" s="35">
        <v>3650.37</v>
      </c>
      <c r="H964" s="35">
        <v>3643.87</v>
      </c>
      <c r="I964" s="38" t="s">
        <v>691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60">
        <v>45919.418842592589</v>
      </c>
      <c r="B965" s="61">
        <v>443702123</v>
      </c>
      <c r="C965" s="37" t="s">
        <v>36</v>
      </c>
      <c r="D965" s="37" t="s">
        <v>38</v>
      </c>
      <c r="E965" s="37" t="s">
        <v>120</v>
      </c>
      <c r="F965" s="36">
        <v>3647.36</v>
      </c>
      <c r="G965" s="36">
        <v>3650.37</v>
      </c>
      <c r="H965" s="36">
        <v>3643.87</v>
      </c>
      <c r="I965" s="37" t="s">
        <v>691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8">
        <v>45919.421620370369</v>
      </c>
      <c r="B966" s="59">
        <v>443703988</v>
      </c>
      <c r="C966" s="38" t="s">
        <v>36</v>
      </c>
      <c r="D966" s="38" t="s">
        <v>38</v>
      </c>
      <c r="E966" s="38" t="s">
        <v>120</v>
      </c>
      <c r="F966" s="35">
        <v>3645.64</v>
      </c>
      <c r="G966" s="35">
        <v>3648.66</v>
      </c>
      <c r="H966" s="38"/>
      <c r="I966" s="38" t="s">
        <v>692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60">
        <v>45919.421620370369</v>
      </c>
      <c r="B967" s="61">
        <v>443703992</v>
      </c>
      <c r="C967" s="37" t="s">
        <v>36</v>
      </c>
      <c r="D967" s="37" t="s">
        <v>38</v>
      </c>
      <c r="E967" s="37" t="s">
        <v>120</v>
      </c>
      <c r="F967" s="36">
        <v>3645.6</v>
      </c>
      <c r="G967" s="36">
        <v>3648.64</v>
      </c>
      <c r="H967" s="37"/>
      <c r="I967" s="37" t="s">
        <v>692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8">
        <v>45919.421620370369</v>
      </c>
      <c r="B968" s="59">
        <v>443703995</v>
      </c>
      <c r="C968" s="38" t="s">
        <v>36</v>
      </c>
      <c r="D968" s="38" t="s">
        <v>38</v>
      </c>
      <c r="E968" s="38" t="s">
        <v>120</v>
      </c>
      <c r="F968" s="35">
        <v>3645.6</v>
      </c>
      <c r="G968" s="35">
        <v>3648.64</v>
      </c>
      <c r="H968" s="35">
        <v>3642.14</v>
      </c>
      <c r="I968" s="38" t="s">
        <v>692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60">
        <v>45919.421620370369</v>
      </c>
      <c r="B969" s="61">
        <v>443703998</v>
      </c>
      <c r="C969" s="37" t="s">
        <v>36</v>
      </c>
      <c r="D969" s="37" t="s">
        <v>38</v>
      </c>
      <c r="E969" s="37" t="s">
        <v>120</v>
      </c>
      <c r="F969" s="36">
        <v>3645.57</v>
      </c>
      <c r="G969" s="36">
        <v>3648.64</v>
      </c>
      <c r="H969" s="37"/>
      <c r="I969" s="37" t="s">
        <v>692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8">
        <v>45919.427060185182</v>
      </c>
      <c r="B970" s="59">
        <v>443706764</v>
      </c>
      <c r="C970" s="38" t="s">
        <v>36</v>
      </c>
      <c r="D970" s="38" t="s">
        <v>37</v>
      </c>
      <c r="E970" s="38" t="s">
        <v>120</v>
      </c>
      <c r="F970" s="35">
        <v>3649.16</v>
      </c>
      <c r="G970" s="35">
        <v>3651.34</v>
      </c>
      <c r="H970" s="35">
        <v>3652.66</v>
      </c>
      <c r="I970" s="38" t="s">
        <v>693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60">
        <v>45919.427060185182</v>
      </c>
      <c r="B971" s="61">
        <v>443706766</v>
      </c>
      <c r="C971" s="37" t="s">
        <v>36</v>
      </c>
      <c r="D971" s="37" t="s">
        <v>37</v>
      </c>
      <c r="E971" s="37" t="s">
        <v>120</v>
      </c>
      <c r="F971" s="36">
        <v>3649.14</v>
      </c>
      <c r="G971" s="36">
        <v>3651.73</v>
      </c>
      <c r="H971" s="37"/>
      <c r="I971" s="37" t="s">
        <v>694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8">
        <v>45919.427060185182</v>
      </c>
      <c r="B972" s="59">
        <v>443706767</v>
      </c>
      <c r="C972" s="38" t="s">
        <v>36</v>
      </c>
      <c r="D972" s="38" t="s">
        <v>37</v>
      </c>
      <c r="E972" s="38" t="s">
        <v>120</v>
      </c>
      <c r="F972" s="35">
        <v>3649.14</v>
      </c>
      <c r="G972" s="35">
        <v>3652.81</v>
      </c>
      <c r="H972" s="38"/>
      <c r="I972" s="38" t="s">
        <v>695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60">
        <v>45919.427870370368</v>
      </c>
      <c r="B973" s="61">
        <v>443707418</v>
      </c>
      <c r="C973" s="37" t="s">
        <v>36</v>
      </c>
      <c r="D973" s="37" t="s">
        <v>37</v>
      </c>
      <c r="E973" s="37" t="s">
        <v>120</v>
      </c>
      <c r="F973" s="36">
        <v>3649.75</v>
      </c>
      <c r="G973" s="36">
        <v>3652.8</v>
      </c>
      <c r="H973" s="37"/>
      <c r="I973" s="37" t="s">
        <v>695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8">
        <v>45919.430879629632</v>
      </c>
      <c r="B974" s="59">
        <v>443709667</v>
      </c>
      <c r="C974" s="38" t="s">
        <v>36</v>
      </c>
      <c r="D974" s="38" t="s">
        <v>37</v>
      </c>
      <c r="E974" s="38" t="s">
        <v>120</v>
      </c>
      <c r="F974" s="35">
        <v>3652.14</v>
      </c>
      <c r="G974" s="35">
        <v>3649.28</v>
      </c>
      <c r="H974" s="35">
        <v>3655.78</v>
      </c>
      <c r="I974" s="38" t="s">
        <v>696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60">
        <v>45919.431111111109</v>
      </c>
      <c r="B975" s="61">
        <v>443709741</v>
      </c>
      <c r="C975" s="37" t="s">
        <v>36</v>
      </c>
      <c r="D975" s="37" t="s">
        <v>37</v>
      </c>
      <c r="E975" s="37" t="s">
        <v>120</v>
      </c>
      <c r="F975" s="36">
        <v>3652.19</v>
      </c>
      <c r="G975" s="36">
        <v>3656.29</v>
      </c>
      <c r="H975" s="37"/>
      <c r="I975" s="37" t="s">
        <v>697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8">
        <v>45919.43377314815</v>
      </c>
      <c r="B976" s="59">
        <v>443710871</v>
      </c>
      <c r="C976" s="38" t="s">
        <v>36</v>
      </c>
      <c r="D976" s="38" t="s">
        <v>37</v>
      </c>
      <c r="E976" s="38" t="s">
        <v>120</v>
      </c>
      <c r="F976" s="35">
        <v>3653.45</v>
      </c>
      <c r="G976" s="35">
        <v>3656.29</v>
      </c>
      <c r="H976" s="38"/>
      <c r="I976" s="38" t="s">
        <v>697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60">
        <v>45919.43377314815</v>
      </c>
      <c r="B977" s="61">
        <v>443710872</v>
      </c>
      <c r="C977" s="37" t="s">
        <v>36</v>
      </c>
      <c r="D977" s="37" t="s">
        <v>37</v>
      </c>
      <c r="E977" s="37" t="s">
        <v>120</v>
      </c>
      <c r="F977" s="36">
        <v>3653.45</v>
      </c>
      <c r="G977" s="36">
        <v>3656.29</v>
      </c>
      <c r="H977" s="37"/>
      <c r="I977" s="37" t="s">
        <v>697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8">
        <v>45919.434814814813</v>
      </c>
      <c r="B978" s="59">
        <v>443711420</v>
      </c>
      <c r="C978" s="38" t="s">
        <v>36</v>
      </c>
      <c r="D978" s="38" t="s">
        <v>37</v>
      </c>
      <c r="E978" s="38" t="s">
        <v>120</v>
      </c>
      <c r="F978" s="35">
        <v>3652.92</v>
      </c>
      <c r="G978" s="35">
        <v>3653.94</v>
      </c>
      <c r="H978" s="35">
        <v>3656.41</v>
      </c>
      <c r="I978" s="38" t="s">
        <v>698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60">
        <v>45919.434814814813</v>
      </c>
      <c r="B979" s="61">
        <v>443711422</v>
      </c>
      <c r="C979" s="37" t="s">
        <v>36</v>
      </c>
      <c r="D979" s="37" t="s">
        <v>37</v>
      </c>
      <c r="E979" s="37" t="s">
        <v>120</v>
      </c>
      <c r="F979" s="36">
        <v>3652.87</v>
      </c>
      <c r="G979" s="36">
        <v>3653.94</v>
      </c>
      <c r="H979" s="36">
        <v>3656.42</v>
      </c>
      <c r="I979" s="37" t="s">
        <v>698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8">
        <v>45919.434814814813</v>
      </c>
      <c r="B980" s="59">
        <v>443711424</v>
      </c>
      <c r="C980" s="38" t="s">
        <v>36</v>
      </c>
      <c r="D980" s="38" t="s">
        <v>37</v>
      </c>
      <c r="E980" s="38" t="s">
        <v>120</v>
      </c>
      <c r="F980" s="35">
        <v>3652.87</v>
      </c>
      <c r="G980" s="35">
        <v>3651.42</v>
      </c>
      <c r="H980" s="35">
        <v>3654.42</v>
      </c>
      <c r="I980" s="38" t="s">
        <v>699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60">
        <v>45919.434814814813</v>
      </c>
      <c r="B981" s="61">
        <v>443711426</v>
      </c>
      <c r="C981" s="37" t="s">
        <v>36</v>
      </c>
      <c r="D981" s="37" t="s">
        <v>37</v>
      </c>
      <c r="E981" s="37" t="s">
        <v>120</v>
      </c>
      <c r="F981" s="36">
        <v>3652.87</v>
      </c>
      <c r="G981" s="36">
        <v>3653.83</v>
      </c>
      <c r="H981" s="36">
        <v>3655.92</v>
      </c>
      <c r="I981" s="37" t="s">
        <v>700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8">
        <v>45919.43482638889</v>
      </c>
      <c r="B982" s="59">
        <v>443711427</v>
      </c>
      <c r="C982" s="38" t="s">
        <v>36</v>
      </c>
      <c r="D982" s="38" t="s">
        <v>37</v>
      </c>
      <c r="E982" s="38" t="s">
        <v>120</v>
      </c>
      <c r="F982" s="35">
        <v>3652.87</v>
      </c>
      <c r="G982" s="35">
        <v>3649.92</v>
      </c>
      <c r="H982" s="35">
        <v>3654.42</v>
      </c>
      <c r="I982" s="38" t="s">
        <v>701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60">
        <v>45919.43482638889</v>
      </c>
      <c r="B983" s="61">
        <v>443711428</v>
      </c>
      <c r="C983" s="37" t="s">
        <v>36</v>
      </c>
      <c r="D983" s="37" t="s">
        <v>37</v>
      </c>
      <c r="E983" s="37" t="s">
        <v>120</v>
      </c>
      <c r="F983" s="36">
        <v>3652.84</v>
      </c>
      <c r="G983" s="36">
        <v>3653.83</v>
      </c>
      <c r="H983" s="36">
        <v>3655.92</v>
      </c>
      <c r="I983" s="37" t="s">
        <v>700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8">
        <v>45919.43482638889</v>
      </c>
      <c r="B984" s="59">
        <v>443711429</v>
      </c>
      <c r="C984" s="38" t="s">
        <v>36</v>
      </c>
      <c r="D984" s="38" t="s">
        <v>37</v>
      </c>
      <c r="E984" s="38" t="s">
        <v>120</v>
      </c>
      <c r="F984" s="35">
        <v>3652.84</v>
      </c>
      <c r="G984" s="35">
        <v>3649.92</v>
      </c>
      <c r="H984" s="35">
        <v>3654.42</v>
      </c>
      <c r="I984" s="38" t="s">
        <v>701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60">
        <v>45919.453333333331</v>
      </c>
      <c r="B985" s="61">
        <v>443721685</v>
      </c>
      <c r="C985" s="37" t="s">
        <v>36</v>
      </c>
      <c r="D985" s="37" t="s">
        <v>37</v>
      </c>
      <c r="E985" s="37" t="s">
        <v>120</v>
      </c>
      <c r="F985" s="36">
        <v>3656.54</v>
      </c>
      <c r="G985" s="36">
        <v>3653.62</v>
      </c>
      <c r="H985" s="36">
        <v>3660.12</v>
      </c>
      <c r="I985" s="37" t="s">
        <v>702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8">
        <v>45919.453449074077</v>
      </c>
      <c r="B986" s="59">
        <v>443721777</v>
      </c>
      <c r="C986" s="38" t="s">
        <v>36</v>
      </c>
      <c r="D986" s="38" t="s">
        <v>37</v>
      </c>
      <c r="E986" s="38" t="s">
        <v>120</v>
      </c>
      <c r="F986" s="35">
        <v>3656.07</v>
      </c>
      <c r="G986" s="35">
        <v>3653.07</v>
      </c>
      <c r="H986" s="38"/>
      <c r="I986" s="38" t="s">
        <v>703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60">
        <v>45919.453449074077</v>
      </c>
      <c r="B987" s="61">
        <v>443721781</v>
      </c>
      <c r="C987" s="37" t="s">
        <v>36</v>
      </c>
      <c r="D987" s="37" t="s">
        <v>37</v>
      </c>
      <c r="E987" s="37" t="s">
        <v>120</v>
      </c>
      <c r="F987" s="36">
        <v>3656.13</v>
      </c>
      <c r="G987" s="36">
        <v>3653.11</v>
      </c>
      <c r="H987" s="37"/>
      <c r="I987" s="37" t="s">
        <v>704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8">
        <v>45919.453449074077</v>
      </c>
      <c r="B988" s="59">
        <v>443721786</v>
      </c>
      <c r="C988" s="38" t="s">
        <v>36</v>
      </c>
      <c r="D988" s="38" t="s">
        <v>37</v>
      </c>
      <c r="E988" s="38" t="s">
        <v>120</v>
      </c>
      <c r="F988" s="35">
        <v>3656.11</v>
      </c>
      <c r="G988" s="35">
        <v>3653.11</v>
      </c>
      <c r="H988" s="38"/>
      <c r="I988" s="38" t="s">
        <v>704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60">
        <v>45919.453796296293</v>
      </c>
      <c r="B989" s="61">
        <v>443722132</v>
      </c>
      <c r="C989" s="37" t="s">
        <v>36</v>
      </c>
      <c r="D989" s="37" t="s">
        <v>37</v>
      </c>
      <c r="E989" s="37" t="s">
        <v>120</v>
      </c>
      <c r="F989" s="36">
        <v>3655.66</v>
      </c>
      <c r="G989" s="36">
        <v>3653.13</v>
      </c>
      <c r="H989" s="36">
        <v>3658.63</v>
      </c>
      <c r="I989" s="37" t="s">
        <v>704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8">
        <v>45919.453796296293</v>
      </c>
      <c r="B990" s="59">
        <v>443722134</v>
      </c>
      <c r="C990" s="38" t="s">
        <v>36</v>
      </c>
      <c r="D990" s="38" t="s">
        <v>37</v>
      </c>
      <c r="E990" s="38" t="s">
        <v>120</v>
      </c>
      <c r="F990" s="35">
        <v>3655.66</v>
      </c>
      <c r="G990" s="35">
        <v>3654.16</v>
      </c>
      <c r="H990" s="35">
        <v>3657.16</v>
      </c>
      <c r="I990" s="38" t="s">
        <v>705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60">
        <v>45919.453796296293</v>
      </c>
      <c r="B991" s="61">
        <v>443722137</v>
      </c>
      <c r="C991" s="37" t="s">
        <v>36</v>
      </c>
      <c r="D991" s="37" t="s">
        <v>37</v>
      </c>
      <c r="E991" s="37" t="s">
        <v>120</v>
      </c>
      <c r="F991" s="36">
        <v>3655.66</v>
      </c>
      <c r="G991" s="36">
        <v>3652.66</v>
      </c>
      <c r="H991" s="36">
        <v>3658.66</v>
      </c>
      <c r="I991" s="37" t="s">
        <v>706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8">
        <v>45919.453796296293</v>
      </c>
      <c r="B992" s="59">
        <v>443722142</v>
      </c>
      <c r="C992" s="38" t="s">
        <v>36</v>
      </c>
      <c r="D992" s="38" t="s">
        <v>37</v>
      </c>
      <c r="E992" s="38" t="s">
        <v>120</v>
      </c>
      <c r="F992" s="35">
        <v>3655.66</v>
      </c>
      <c r="G992" s="35">
        <v>3652.66</v>
      </c>
      <c r="H992" s="35">
        <v>3659.16</v>
      </c>
      <c r="I992" s="38" t="s">
        <v>706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60">
        <v>45919.45380787037</v>
      </c>
      <c r="B993" s="61">
        <v>443722145</v>
      </c>
      <c r="C993" s="37" t="s">
        <v>36</v>
      </c>
      <c r="D993" s="37" t="s">
        <v>37</v>
      </c>
      <c r="E993" s="37" t="s">
        <v>120</v>
      </c>
      <c r="F993" s="36">
        <v>3655.69</v>
      </c>
      <c r="G993" s="36">
        <v>3652.66</v>
      </c>
      <c r="H993" s="36">
        <v>3659.16</v>
      </c>
      <c r="I993" s="37" t="s">
        <v>706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8">
        <v>45919.45380787037</v>
      </c>
      <c r="B994" s="59">
        <v>443722149</v>
      </c>
      <c r="C994" s="38" t="s">
        <v>36</v>
      </c>
      <c r="D994" s="38" t="s">
        <v>37</v>
      </c>
      <c r="E994" s="38" t="s">
        <v>120</v>
      </c>
      <c r="F994" s="35">
        <v>3655.69</v>
      </c>
      <c r="G994" s="35">
        <v>3652.66</v>
      </c>
      <c r="H994" s="35">
        <v>3657.16</v>
      </c>
      <c r="I994" s="38" t="s">
        <v>706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60">
        <v>45919.45380787037</v>
      </c>
      <c r="B995" s="61">
        <v>443722154</v>
      </c>
      <c r="C995" s="37" t="s">
        <v>36</v>
      </c>
      <c r="D995" s="37" t="s">
        <v>37</v>
      </c>
      <c r="E995" s="37" t="s">
        <v>120</v>
      </c>
      <c r="F995" s="36">
        <v>3655.69</v>
      </c>
      <c r="G995" s="36">
        <v>3652.66</v>
      </c>
      <c r="H995" s="36">
        <v>3657.16</v>
      </c>
      <c r="I995" s="37" t="s">
        <v>706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8">
        <v>45919.455648148149</v>
      </c>
      <c r="B996" s="59">
        <v>443722679</v>
      </c>
      <c r="C996" s="38" t="s">
        <v>36</v>
      </c>
      <c r="D996" s="38" t="s">
        <v>37</v>
      </c>
      <c r="E996" s="38" t="s">
        <v>120</v>
      </c>
      <c r="F996" s="35">
        <v>3655.06</v>
      </c>
      <c r="G996" s="35">
        <v>3652.06</v>
      </c>
      <c r="H996" s="35">
        <v>3658.56</v>
      </c>
      <c r="I996" s="38" t="s">
        <v>707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60">
        <v>45919.459120370368</v>
      </c>
      <c r="B997" s="61">
        <v>443724047</v>
      </c>
      <c r="C997" s="37" t="s">
        <v>36</v>
      </c>
      <c r="D997" s="37" t="s">
        <v>38</v>
      </c>
      <c r="E997" s="37" t="s">
        <v>120</v>
      </c>
      <c r="F997" s="36">
        <v>3653.56</v>
      </c>
      <c r="G997" s="36">
        <v>3650.9</v>
      </c>
      <c r="H997" s="36">
        <v>3650.06</v>
      </c>
      <c r="I997" s="37" t="s">
        <v>708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8">
        <v>45919.459814814814</v>
      </c>
      <c r="B998" s="59">
        <v>443724299</v>
      </c>
      <c r="C998" s="38" t="s">
        <v>36</v>
      </c>
      <c r="D998" s="38" t="s">
        <v>38</v>
      </c>
      <c r="E998" s="38" t="s">
        <v>120</v>
      </c>
      <c r="F998" s="35">
        <v>3653.44</v>
      </c>
      <c r="G998" s="35">
        <v>3650.74</v>
      </c>
      <c r="H998" s="38"/>
      <c r="I998" s="38" t="s">
        <v>709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60">
        <v>45919.459814814814</v>
      </c>
      <c r="B999" s="61">
        <v>443724301</v>
      </c>
      <c r="C999" s="37" t="s">
        <v>36</v>
      </c>
      <c r="D999" s="37" t="s">
        <v>38</v>
      </c>
      <c r="E999" s="37" t="s">
        <v>120</v>
      </c>
      <c r="F999" s="36">
        <v>3653.43</v>
      </c>
      <c r="G999" s="36">
        <v>3651.28</v>
      </c>
      <c r="H999" s="37"/>
      <c r="I999" s="37" t="s">
        <v>710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8">
        <v>45919.460625</v>
      </c>
      <c r="B1000" s="59">
        <v>443724814</v>
      </c>
      <c r="C1000" s="38" t="s">
        <v>36</v>
      </c>
      <c r="D1000" s="38" t="s">
        <v>37</v>
      </c>
      <c r="E1000" s="38" t="s">
        <v>120</v>
      </c>
      <c r="F1000" s="35">
        <v>3654.41</v>
      </c>
      <c r="G1000" s="35">
        <v>3651.43</v>
      </c>
      <c r="H1000" s="35">
        <v>3657.93</v>
      </c>
      <c r="I1000" s="38" t="s">
        <v>711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60">
        <v>45919.460625</v>
      </c>
      <c r="B1001" s="61">
        <v>443724815</v>
      </c>
      <c r="C1001" s="37" t="s">
        <v>36</v>
      </c>
      <c r="D1001" s="37" t="s">
        <v>37</v>
      </c>
      <c r="E1001" s="37" t="s">
        <v>120</v>
      </c>
      <c r="F1001" s="36">
        <v>3654.45</v>
      </c>
      <c r="G1001" s="36">
        <v>3651.41</v>
      </c>
      <c r="H1001" s="36">
        <v>3657.91</v>
      </c>
      <c r="I1001" s="37" t="s">
        <v>712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8">
        <v>45919.466990740744</v>
      </c>
      <c r="B1002" s="59">
        <v>443727153</v>
      </c>
      <c r="C1002" s="38" t="s">
        <v>36</v>
      </c>
      <c r="D1002" s="38" t="s">
        <v>38</v>
      </c>
      <c r="E1002" s="38" t="s">
        <v>120</v>
      </c>
      <c r="F1002" s="35">
        <v>3653.07</v>
      </c>
      <c r="G1002" s="35">
        <v>3652.08</v>
      </c>
      <c r="H1002" s="35">
        <v>3649.57</v>
      </c>
      <c r="I1002" s="38" t="s">
        <v>713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60">
        <v>45919.466990740744</v>
      </c>
      <c r="B1003" s="61">
        <v>443727154</v>
      </c>
      <c r="C1003" s="37" t="s">
        <v>36</v>
      </c>
      <c r="D1003" s="37" t="s">
        <v>38</v>
      </c>
      <c r="E1003" s="37" t="s">
        <v>120</v>
      </c>
      <c r="F1003" s="36">
        <v>3653.07</v>
      </c>
      <c r="G1003" s="36">
        <v>3652.08</v>
      </c>
      <c r="H1003" s="36">
        <v>3650.07</v>
      </c>
      <c r="I1003" s="37" t="s">
        <v>713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8">
        <v>45919.466990740744</v>
      </c>
      <c r="B1004" s="59">
        <v>443727155</v>
      </c>
      <c r="C1004" s="38" t="s">
        <v>36</v>
      </c>
      <c r="D1004" s="38" t="s">
        <v>38</v>
      </c>
      <c r="E1004" s="38" t="s">
        <v>120</v>
      </c>
      <c r="F1004" s="35">
        <v>3653.07</v>
      </c>
      <c r="G1004" s="35">
        <v>3652.08</v>
      </c>
      <c r="H1004" s="35">
        <v>3650.07</v>
      </c>
      <c r="I1004" s="38" t="s">
        <v>713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60">
        <v>45919.466990740744</v>
      </c>
      <c r="B1005" s="61">
        <v>443727156</v>
      </c>
      <c r="C1005" s="37" t="s">
        <v>36</v>
      </c>
      <c r="D1005" s="37" t="s">
        <v>38</v>
      </c>
      <c r="E1005" s="37" t="s">
        <v>120</v>
      </c>
      <c r="F1005" s="36">
        <v>3653.07</v>
      </c>
      <c r="G1005" s="36">
        <v>3652.99</v>
      </c>
      <c r="H1005" s="36">
        <v>3651.57</v>
      </c>
      <c r="I1005" s="37" t="s">
        <v>714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8">
        <v>45919.467002314814</v>
      </c>
      <c r="B1006" s="59">
        <v>443727158</v>
      </c>
      <c r="C1006" s="38" t="s">
        <v>36</v>
      </c>
      <c r="D1006" s="38" t="s">
        <v>38</v>
      </c>
      <c r="E1006" s="38" t="s">
        <v>120</v>
      </c>
      <c r="F1006" s="35">
        <v>3653.07</v>
      </c>
      <c r="G1006" s="35">
        <v>3652.99</v>
      </c>
      <c r="H1006" s="35">
        <v>3651.57</v>
      </c>
      <c r="I1006" s="38" t="s">
        <v>714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60">
        <v>45919.467002314814</v>
      </c>
      <c r="B1007" s="61">
        <v>443727160</v>
      </c>
      <c r="C1007" s="37" t="s">
        <v>36</v>
      </c>
      <c r="D1007" s="37" t="s">
        <v>38</v>
      </c>
      <c r="E1007" s="37" t="s">
        <v>120</v>
      </c>
      <c r="F1007" s="36">
        <v>3653.07</v>
      </c>
      <c r="G1007" s="36">
        <v>3651.52</v>
      </c>
      <c r="H1007" s="36">
        <v>3649.57</v>
      </c>
      <c r="I1007" s="37" t="s">
        <v>715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8">
        <v>45919.467002314814</v>
      </c>
      <c r="B1008" s="59">
        <v>443727161</v>
      </c>
      <c r="C1008" s="38" t="s">
        <v>36</v>
      </c>
      <c r="D1008" s="38" t="s">
        <v>38</v>
      </c>
      <c r="E1008" s="38" t="s">
        <v>120</v>
      </c>
      <c r="F1008" s="35">
        <v>3653.03</v>
      </c>
      <c r="G1008" s="35">
        <v>3652.99</v>
      </c>
      <c r="H1008" s="35">
        <v>3651.57</v>
      </c>
      <c r="I1008" s="38" t="s">
        <v>714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60">
        <v>45919.469537037039</v>
      </c>
      <c r="B1009" s="61">
        <v>443728307</v>
      </c>
      <c r="C1009" s="37" t="s">
        <v>36</v>
      </c>
      <c r="D1009" s="37" t="s">
        <v>38</v>
      </c>
      <c r="E1009" s="37" t="s">
        <v>120</v>
      </c>
      <c r="F1009" s="36">
        <v>3651.01</v>
      </c>
      <c r="G1009" s="36">
        <v>3654.01</v>
      </c>
      <c r="H1009" s="37"/>
      <c r="I1009" s="37" t="s">
        <v>716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8">
        <v>45919.469537037039</v>
      </c>
      <c r="B1010" s="59">
        <v>443728309</v>
      </c>
      <c r="C1010" s="38" t="s">
        <v>36</v>
      </c>
      <c r="D1010" s="38" t="s">
        <v>38</v>
      </c>
      <c r="E1010" s="38" t="s">
        <v>120</v>
      </c>
      <c r="F1010" s="35">
        <v>3650.89</v>
      </c>
      <c r="G1010" s="35">
        <v>3654.01</v>
      </c>
      <c r="H1010" s="38"/>
      <c r="I1010" s="38" t="s">
        <v>716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60">
        <v>45919.469768518517</v>
      </c>
      <c r="B1011" s="61">
        <v>443728474</v>
      </c>
      <c r="C1011" s="37" t="s">
        <v>36</v>
      </c>
      <c r="D1011" s="37" t="s">
        <v>38</v>
      </c>
      <c r="E1011" s="37" t="s">
        <v>120</v>
      </c>
      <c r="F1011" s="36">
        <v>3651.83</v>
      </c>
      <c r="G1011" s="36">
        <v>3654.83</v>
      </c>
      <c r="H1011" s="36">
        <v>3650.33</v>
      </c>
      <c r="I1011" s="37" t="s">
        <v>717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8">
        <v>45919.469768518517</v>
      </c>
      <c r="B1012" s="59">
        <v>443728476</v>
      </c>
      <c r="C1012" s="38" t="s">
        <v>36</v>
      </c>
      <c r="D1012" s="38" t="s">
        <v>38</v>
      </c>
      <c r="E1012" s="38" t="s">
        <v>120</v>
      </c>
      <c r="F1012" s="35">
        <v>3651.83</v>
      </c>
      <c r="G1012" s="35">
        <v>3653.33</v>
      </c>
      <c r="H1012" s="35">
        <v>3650.33</v>
      </c>
      <c r="I1012" s="38" t="s">
        <v>717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60">
        <v>45919.469768518517</v>
      </c>
      <c r="B1013" s="61">
        <v>443728480</v>
      </c>
      <c r="C1013" s="37" t="s">
        <v>36</v>
      </c>
      <c r="D1013" s="37" t="s">
        <v>38</v>
      </c>
      <c r="E1013" s="37" t="s">
        <v>120</v>
      </c>
      <c r="F1013" s="36">
        <v>3651.83</v>
      </c>
      <c r="G1013" s="36">
        <v>3654.83</v>
      </c>
      <c r="H1013" s="36">
        <v>3650.33</v>
      </c>
      <c r="I1013" s="37" t="s">
        <v>717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8">
        <v>45919.471620370372</v>
      </c>
      <c r="B1014" s="59">
        <v>443729618</v>
      </c>
      <c r="C1014" s="38" t="s">
        <v>36</v>
      </c>
      <c r="D1014" s="38" t="s">
        <v>38</v>
      </c>
      <c r="E1014" s="38" t="s">
        <v>120</v>
      </c>
      <c r="F1014" s="35">
        <v>3650.3</v>
      </c>
      <c r="G1014" s="35">
        <v>3653.3</v>
      </c>
      <c r="H1014" s="35">
        <v>3646.8</v>
      </c>
      <c r="I1014" s="38" t="s">
        <v>718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60">
        <v>45919.471620370372</v>
      </c>
      <c r="B1015" s="61">
        <v>443729620</v>
      </c>
      <c r="C1015" s="37" t="s">
        <v>36</v>
      </c>
      <c r="D1015" s="37" t="s">
        <v>38</v>
      </c>
      <c r="E1015" s="37" t="s">
        <v>120</v>
      </c>
      <c r="F1015" s="36">
        <v>3650.3</v>
      </c>
      <c r="G1015" s="36">
        <v>3653.3</v>
      </c>
      <c r="H1015" s="37"/>
      <c r="I1015" s="37" t="s">
        <v>718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8">
        <v>45919.473819444444</v>
      </c>
      <c r="B1016" s="59">
        <v>443730957</v>
      </c>
      <c r="C1016" s="38" t="s">
        <v>36</v>
      </c>
      <c r="D1016" s="38" t="s">
        <v>37</v>
      </c>
      <c r="E1016" s="38" t="s">
        <v>120</v>
      </c>
      <c r="F1016" s="35">
        <v>3653.15</v>
      </c>
      <c r="G1016" s="35">
        <v>3655.57</v>
      </c>
      <c r="H1016" s="38"/>
      <c r="I1016" s="38" t="s">
        <v>719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60">
        <v>45919.473819444444</v>
      </c>
      <c r="B1017" s="61">
        <v>443730958</v>
      </c>
      <c r="C1017" s="37" t="s">
        <v>36</v>
      </c>
      <c r="D1017" s="37" t="s">
        <v>37</v>
      </c>
      <c r="E1017" s="37" t="s">
        <v>120</v>
      </c>
      <c r="F1017" s="36">
        <v>3653.12</v>
      </c>
      <c r="G1017" s="36">
        <v>3655.61</v>
      </c>
      <c r="H1017" s="36">
        <v>3656.65</v>
      </c>
      <c r="I1017" s="37" t="s">
        <v>719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8">
        <v>45919.480763888889</v>
      </c>
      <c r="B1018" s="59">
        <v>443733026</v>
      </c>
      <c r="C1018" s="38" t="s">
        <v>36</v>
      </c>
      <c r="D1018" s="38" t="s">
        <v>37</v>
      </c>
      <c r="E1018" s="38" t="s">
        <v>120</v>
      </c>
      <c r="F1018" s="35">
        <v>3654.11</v>
      </c>
      <c r="G1018" s="35">
        <v>3655.03</v>
      </c>
      <c r="H1018" s="38"/>
      <c r="I1018" s="38" t="s">
        <v>720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60">
        <v>45919.480763888889</v>
      </c>
      <c r="B1019" s="61">
        <v>443733027</v>
      </c>
      <c r="C1019" s="37" t="s">
        <v>36</v>
      </c>
      <c r="D1019" s="37" t="s">
        <v>37</v>
      </c>
      <c r="E1019" s="37" t="s">
        <v>120</v>
      </c>
      <c r="F1019" s="36">
        <v>3654.08</v>
      </c>
      <c r="G1019" s="36">
        <v>3655.03</v>
      </c>
      <c r="H1019" s="37"/>
      <c r="I1019" s="37" t="s">
        <v>720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8">
        <v>45919.484467592592</v>
      </c>
      <c r="B1020" s="59">
        <v>443735421</v>
      </c>
      <c r="C1020" s="38" t="s">
        <v>36</v>
      </c>
      <c r="D1020" s="38" t="s">
        <v>37</v>
      </c>
      <c r="E1020" s="38" t="s">
        <v>120</v>
      </c>
      <c r="F1020" s="35">
        <v>3655.17</v>
      </c>
      <c r="G1020" s="35">
        <v>3653.67</v>
      </c>
      <c r="H1020" s="35">
        <v>3656.67</v>
      </c>
      <c r="I1020" s="38" t="s">
        <v>721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60">
        <v>45919.484467592592</v>
      </c>
      <c r="B1021" s="61">
        <v>443735424</v>
      </c>
      <c r="C1021" s="37" t="s">
        <v>36</v>
      </c>
      <c r="D1021" s="37" t="s">
        <v>37</v>
      </c>
      <c r="E1021" s="37" t="s">
        <v>120</v>
      </c>
      <c r="F1021" s="36">
        <v>3655.17</v>
      </c>
      <c r="G1021" s="36">
        <v>3656.76</v>
      </c>
      <c r="H1021" s="36">
        <v>3658.67</v>
      </c>
      <c r="I1021" s="37" t="s">
        <v>722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8">
        <v>45919.484467592592</v>
      </c>
      <c r="B1022" s="59">
        <v>443735425</v>
      </c>
      <c r="C1022" s="38" t="s">
        <v>36</v>
      </c>
      <c r="D1022" s="38" t="s">
        <v>37</v>
      </c>
      <c r="E1022" s="38" t="s">
        <v>120</v>
      </c>
      <c r="F1022" s="35">
        <v>3655.17</v>
      </c>
      <c r="G1022" s="35">
        <v>3652.17</v>
      </c>
      <c r="H1022" s="35">
        <v>3656.67</v>
      </c>
      <c r="I1022" s="38" t="s">
        <v>723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60">
        <v>45919.484467592592</v>
      </c>
      <c r="B1023" s="61">
        <v>443735427</v>
      </c>
      <c r="C1023" s="37" t="s">
        <v>36</v>
      </c>
      <c r="D1023" s="37" t="s">
        <v>37</v>
      </c>
      <c r="E1023" s="37" t="s">
        <v>120</v>
      </c>
      <c r="F1023" s="36">
        <v>3655.17</v>
      </c>
      <c r="G1023" s="36">
        <v>3657.75</v>
      </c>
      <c r="H1023" s="36">
        <v>3658.67</v>
      </c>
      <c r="I1023" s="37" t="s">
        <v>724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8">
        <v>45919.484479166669</v>
      </c>
      <c r="B1024" s="59">
        <v>443735428</v>
      </c>
      <c r="C1024" s="38" t="s">
        <v>36</v>
      </c>
      <c r="D1024" s="38" t="s">
        <v>37</v>
      </c>
      <c r="E1024" s="38" t="s">
        <v>120</v>
      </c>
      <c r="F1024" s="35">
        <v>3655.17</v>
      </c>
      <c r="G1024" s="35">
        <v>3656.8</v>
      </c>
      <c r="H1024" s="38"/>
      <c r="I1024" s="38" t="s">
        <v>725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60">
        <v>45919.484479166669</v>
      </c>
      <c r="B1025" s="61">
        <v>443735429</v>
      </c>
      <c r="C1025" s="37" t="s">
        <v>36</v>
      </c>
      <c r="D1025" s="37" t="s">
        <v>37</v>
      </c>
      <c r="E1025" s="37" t="s">
        <v>120</v>
      </c>
      <c r="F1025" s="36">
        <v>3655.17</v>
      </c>
      <c r="G1025" s="36">
        <v>3656.8</v>
      </c>
      <c r="H1025" s="37"/>
      <c r="I1025" s="37" t="s">
        <v>725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8">
        <v>45919.484479166669</v>
      </c>
      <c r="B1026" s="59">
        <v>443735432</v>
      </c>
      <c r="C1026" s="38" t="s">
        <v>36</v>
      </c>
      <c r="D1026" s="38" t="s">
        <v>37</v>
      </c>
      <c r="E1026" s="38" t="s">
        <v>120</v>
      </c>
      <c r="F1026" s="35">
        <v>3655.17</v>
      </c>
      <c r="G1026" s="35">
        <v>3656.76</v>
      </c>
      <c r="H1026" s="35">
        <v>3658.17</v>
      </c>
      <c r="I1026" s="38" t="s">
        <v>722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60">
        <v>45919.484479166669</v>
      </c>
      <c r="B1027" s="61">
        <v>443735436</v>
      </c>
      <c r="C1027" s="37" t="s">
        <v>36</v>
      </c>
      <c r="D1027" s="37" t="s">
        <v>37</v>
      </c>
      <c r="E1027" s="37" t="s">
        <v>120</v>
      </c>
      <c r="F1027" s="36">
        <v>3655.15</v>
      </c>
      <c r="G1027" s="36">
        <v>3656.77</v>
      </c>
      <c r="H1027" s="36">
        <v>3658.17</v>
      </c>
      <c r="I1027" s="37" t="s">
        <v>722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8">
        <v>45919.484479166669</v>
      </c>
      <c r="B1028" s="59">
        <v>443735438</v>
      </c>
      <c r="C1028" s="38" t="s">
        <v>36</v>
      </c>
      <c r="D1028" s="38" t="s">
        <v>37</v>
      </c>
      <c r="E1028" s="38" t="s">
        <v>120</v>
      </c>
      <c r="F1028" s="35">
        <v>3655.15</v>
      </c>
      <c r="G1028" s="35">
        <v>3652.17</v>
      </c>
      <c r="H1028" s="35">
        <v>3656.67</v>
      </c>
      <c r="I1028" s="38" t="s">
        <v>723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60">
        <v>45919.493483796294</v>
      </c>
      <c r="B1029" s="61">
        <v>443739011</v>
      </c>
      <c r="C1029" s="37" t="s">
        <v>36</v>
      </c>
      <c r="D1029" s="37" t="s">
        <v>37</v>
      </c>
      <c r="E1029" s="37" t="s">
        <v>120</v>
      </c>
      <c r="F1029" s="36">
        <v>3655.55</v>
      </c>
      <c r="G1029" s="36">
        <v>3654.05</v>
      </c>
      <c r="H1029" s="36">
        <v>3657.05</v>
      </c>
      <c r="I1029" s="37" t="s">
        <v>726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8">
        <v>45919.495104166665</v>
      </c>
      <c r="B1030" s="59">
        <v>443739748</v>
      </c>
      <c r="C1030" s="38" t="s">
        <v>36</v>
      </c>
      <c r="D1030" s="38" t="s">
        <v>37</v>
      </c>
      <c r="E1030" s="38" t="s">
        <v>120</v>
      </c>
      <c r="F1030" s="35">
        <v>3655.85</v>
      </c>
      <c r="G1030" s="35">
        <v>3658.31</v>
      </c>
      <c r="H1030" s="35">
        <v>3659.41</v>
      </c>
      <c r="I1030" s="38" t="s">
        <v>1444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60">
        <v>45919.495115740741</v>
      </c>
      <c r="B1031" s="61">
        <v>443739749</v>
      </c>
      <c r="C1031" s="37" t="s">
        <v>36</v>
      </c>
      <c r="D1031" s="37" t="s">
        <v>37</v>
      </c>
      <c r="E1031" s="37" t="s">
        <v>120</v>
      </c>
      <c r="F1031" s="36">
        <v>3655.85</v>
      </c>
      <c r="G1031" s="36">
        <v>3658.31</v>
      </c>
      <c r="H1031" s="37"/>
      <c r="I1031" s="37" t="s">
        <v>1444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8">
        <v>45919.495451388888</v>
      </c>
      <c r="B1032" s="59">
        <v>443739806</v>
      </c>
      <c r="C1032" s="38" t="s">
        <v>36</v>
      </c>
      <c r="D1032" s="38" t="s">
        <v>37</v>
      </c>
      <c r="E1032" s="38" t="s">
        <v>120</v>
      </c>
      <c r="F1032" s="35">
        <v>3655.59</v>
      </c>
      <c r="G1032" s="35">
        <v>3657.05</v>
      </c>
      <c r="H1032" s="35">
        <v>3659.09</v>
      </c>
      <c r="I1032" s="38" t="s">
        <v>727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60">
        <v>45919.495462962965</v>
      </c>
      <c r="B1033" s="61">
        <v>443739807</v>
      </c>
      <c r="C1033" s="37" t="s">
        <v>36</v>
      </c>
      <c r="D1033" s="37" t="s">
        <v>37</v>
      </c>
      <c r="E1033" s="37" t="s">
        <v>120</v>
      </c>
      <c r="F1033" s="36">
        <v>3655.59</v>
      </c>
      <c r="G1033" s="36">
        <v>3657.05</v>
      </c>
      <c r="H1033" s="36">
        <v>3659.09</v>
      </c>
      <c r="I1033" s="37" t="s">
        <v>727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8">
        <v>45919.496145833335</v>
      </c>
      <c r="B1034" s="59">
        <v>443739923</v>
      </c>
      <c r="C1034" s="38" t="s">
        <v>36</v>
      </c>
      <c r="D1034" s="38" t="s">
        <v>37</v>
      </c>
      <c r="E1034" s="38" t="s">
        <v>120</v>
      </c>
      <c r="F1034" s="35">
        <v>3655.74</v>
      </c>
      <c r="G1034" s="35">
        <v>3657.24</v>
      </c>
      <c r="H1034" s="35">
        <v>3659.23</v>
      </c>
      <c r="I1034" s="38" t="s">
        <v>1445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60">
        <v>45919.504826388889</v>
      </c>
      <c r="B1035" s="61">
        <v>443742514</v>
      </c>
      <c r="C1035" s="37" t="s">
        <v>36</v>
      </c>
      <c r="D1035" s="37" t="s">
        <v>37</v>
      </c>
      <c r="E1035" s="37" t="s">
        <v>120</v>
      </c>
      <c r="F1035" s="36">
        <v>3657.05</v>
      </c>
      <c r="G1035" s="36">
        <v>3657.91</v>
      </c>
      <c r="H1035" s="37"/>
      <c r="I1035" s="37" t="s">
        <v>728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8">
        <v>45919.504837962966</v>
      </c>
      <c r="B1036" s="59">
        <v>443742516</v>
      </c>
      <c r="C1036" s="38" t="s">
        <v>36</v>
      </c>
      <c r="D1036" s="38" t="s">
        <v>37</v>
      </c>
      <c r="E1036" s="38" t="s">
        <v>120</v>
      </c>
      <c r="F1036" s="35">
        <v>3657.09</v>
      </c>
      <c r="G1036" s="35">
        <v>3657.91</v>
      </c>
      <c r="H1036" s="38"/>
      <c r="I1036" s="38" t="s">
        <v>728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60">
        <v>45919.505752314813</v>
      </c>
      <c r="B1037" s="61">
        <v>443742699</v>
      </c>
      <c r="C1037" s="37" t="s">
        <v>36</v>
      </c>
      <c r="D1037" s="37" t="s">
        <v>37</v>
      </c>
      <c r="E1037" s="37" t="s">
        <v>120</v>
      </c>
      <c r="F1037" s="36">
        <v>3656.98</v>
      </c>
      <c r="G1037" s="36">
        <v>3657.74</v>
      </c>
      <c r="H1037" s="36">
        <v>3658.61</v>
      </c>
      <c r="I1037" s="37" t="s">
        <v>724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8">
        <v>45919.50576388889</v>
      </c>
      <c r="B1038" s="59">
        <v>443742701</v>
      </c>
      <c r="C1038" s="38" t="s">
        <v>36</v>
      </c>
      <c r="D1038" s="38" t="s">
        <v>37</v>
      </c>
      <c r="E1038" s="38" t="s">
        <v>120</v>
      </c>
      <c r="F1038" s="35">
        <v>3656.97</v>
      </c>
      <c r="G1038" s="35">
        <v>3657.35</v>
      </c>
      <c r="H1038" s="35">
        <v>3658.48</v>
      </c>
      <c r="I1038" s="38" t="s">
        <v>729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60">
        <v>45919.50576388889</v>
      </c>
      <c r="B1039" s="61">
        <v>443742702</v>
      </c>
      <c r="C1039" s="37" t="s">
        <v>36</v>
      </c>
      <c r="D1039" s="37" t="s">
        <v>37</v>
      </c>
      <c r="E1039" s="37" t="s">
        <v>120</v>
      </c>
      <c r="F1039" s="36">
        <v>3656.97</v>
      </c>
      <c r="G1039" s="36">
        <v>3657.35</v>
      </c>
      <c r="H1039" s="36">
        <v>3658.48</v>
      </c>
      <c r="I1039" s="37" t="s">
        <v>729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8">
        <v>45919.510497685187</v>
      </c>
      <c r="B1040" s="59">
        <v>443745029</v>
      </c>
      <c r="C1040" s="38" t="s">
        <v>36</v>
      </c>
      <c r="D1040" s="38" t="s">
        <v>37</v>
      </c>
      <c r="E1040" s="38" t="s">
        <v>120</v>
      </c>
      <c r="F1040" s="35">
        <v>3657.15</v>
      </c>
      <c r="G1040" s="35">
        <v>3657.69</v>
      </c>
      <c r="H1040" s="35">
        <v>3660.15</v>
      </c>
      <c r="I1040" s="38" t="s">
        <v>1446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60">
        <v>45919.510509259257</v>
      </c>
      <c r="B1041" s="61">
        <v>443745031</v>
      </c>
      <c r="C1041" s="37" t="s">
        <v>36</v>
      </c>
      <c r="D1041" s="37" t="s">
        <v>37</v>
      </c>
      <c r="E1041" s="37" t="s">
        <v>120</v>
      </c>
      <c r="F1041" s="36">
        <v>3657.22</v>
      </c>
      <c r="G1041" s="36">
        <v>3657.54</v>
      </c>
      <c r="H1041" s="36">
        <v>3660.15</v>
      </c>
      <c r="I1041" s="37" t="s">
        <v>1447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8">
        <v>45919.510509259257</v>
      </c>
      <c r="B1042" s="59">
        <v>443745034</v>
      </c>
      <c r="C1042" s="38" t="s">
        <v>36</v>
      </c>
      <c r="D1042" s="38" t="s">
        <v>37</v>
      </c>
      <c r="E1042" s="38" t="s">
        <v>120</v>
      </c>
      <c r="F1042" s="35">
        <v>3657.26</v>
      </c>
      <c r="G1042" s="35">
        <v>3657.54</v>
      </c>
      <c r="H1042" s="35">
        <v>3660.65</v>
      </c>
      <c r="I1042" s="38" t="s">
        <v>1447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60">
        <v>45919.514664351853</v>
      </c>
      <c r="B1043" s="61">
        <v>443747847</v>
      </c>
      <c r="C1043" s="37" t="s">
        <v>36</v>
      </c>
      <c r="D1043" s="37" t="s">
        <v>37</v>
      </c>
      <c r="E1043" s="37" t="s">
        <v>120</v>
      </c>
      <c r="F1043" s="36">
        <v>3658.33</v>
      </c>
      <c r="G1043" s="36">
        <v>3656.83</v>
      </c>
      <c r="H1043" s="36">
        <v>3659.83</v>
      </c>
      <c r="I1043" s="37" t="s">
        <v>730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8">
        <v>45919.514675925922</v>
      </c>
      <c r="B1044" s="59">
        <v>443747849</v>
      </c>
      <c r="C1044" s="38" t="s">
        <v>36</v>
      </c>
      <c r="D1044" s="38" t="s">
        <v>37</v>
      </c>
      <c r="E1044" s="38" t="s">
        <v>120</v>
      </c>
      <c r="F1044" s="35">
        <v>3658.34</v>
      </c>
      <c r="G1044" s="35">
        <v>3655.33</v>
      </c>
      <c r="H1044" s="35">
        <v>3659.83</v>
      </c>
      <c r="I1044" s="38" t="s">
        <v>1448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60">
        <v>45919.517210648148</v>
      </c>
      <c r="B1045" s="61">
        <v>443749030</v>
      </c>
      <c r="C1045" s="37" t="s">
        <v>36</v>
      </c>
      <c r="D1045" s="37" t="s">
        <v>37</v>
      </c>
      <c r="E1045" s="37" t="s">
        <v>120</v>
      </c>
      <c r="F1045" s="36">
        <v>3658.39</v>
      </c>
      <c r="G1045" s="36">
        <v>3655.43</v>
      </c>
      <c r="H1045" s="36">
        <v>3659.93</v>
      </c>
      <c r="I1045" s="37" t="s">
        <v>1449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8">
        <v>45919.517222222225</v>
      </c>
      <c r="B1046" s="59">
        <v>443749033</v>
      </c>
      <c r="C1046" s="38" t="s">
        <v>36</v>
      </c>
      <c r="D1046" s="38" t="s">
        <v>37</v>
      </c>
      <c r="E1046" s="38" t="s">
        <v>120</v>
      </c>
      <c r="F1046" s="35">
        <v>3658.41</v>
      </c>
      <c r="G1046" s="35">
        <v>3655.39</v>
      </c>
      <c r="H1046" s="35">
        <v>3661.89</v>
      </c>
      <c r="I1046" s="38" t="s">
        <v>1449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60">
        <v>45919.517442129632</v>
      </c>
      <c r="B1047" s="61">
        <v>443749084</v>
      </c>
      <c r="C1047" s="37" t="s">
        <v>36</v>
      </c>
      <c r="D1047" s="37" t="s">
        <v>37</v>
      </c>
      <c r="E1047" s="37" t="s">
        <v>120</v>
      </c>
      <c r="F1047" s="36">
        <v>3658.27</v>
      </c>
      <c r="G1047" s="36">
        <v>3655.27</v>
      </c>
      <c r="H1047" s="37"/>
      <c r="I1047" s="37" t="s">
        <v>1450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8">
        <v>45919.517453703702</v>
      </c>
      <c r="B1048" s="59">
        <v>443749085</v>
      </c>
      <c r="C1048" s="38" t="s">
        <v>36</v>
      </c>
      <c r="D1048" s="38" t="s">
        <v>37</v>
      </c>
      <c r="E1048" s="38" t="s">
        <v>120</v>
      </c>
      <c r="F1048" s="35">
        <v>3658.25</v>
      </c>
      <c r="G1048" s="35">
        <v>3655.27</v>
      </c>
      <c r="H1048" s="38"/>
      <c r="I1048" s="38" t="s">
        <v>1450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60">
        <v>45919.521724537037</v>
      </c>
      <c r="B1049" s="61">
        <v>443751353</v>
      </c>
      <c r="C1049" s="37" t="s">
        <v>36</v>
      </c>
      <c r="D1049" s="37" t="s">
        <v>37</v>
      </c>
      <c r="E1049" s="37" t="s">
        <v>120</v>
      </c>
      <c r="F1049" s="36">
        <v>3657.55</v>
      </c>
      <c r="G1049" s="36">
        <v>3654.55</v>
      </c>
      <c r="H1049" s="36">
        <v>3661.05</v>
      </c>
      <c r="I1049" s="37" t="s">
        <v>1451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8">
        <v>45919.521736111114</v>
      </c>
      <c r="B1050" s="59">
        <v>443751355</v>
      </c>
      <c r="C1050" s="38" t="s">
        <v>36</v>
      </c>
      <c r="D1050" s="38" t="s">
        <v>37</v>
      </c>
      <c r="E1050" s="38" t="s">
        <v>120</v>
      </c>
      <c r="F1050" s="35">
        <v>3657.55</v>
      </c>
      <c r="G1050" s="35">
        <v>3654.55</v>
      </c>
      <c r="H1050" s="35">
        <v>3661.05</v>
      </c>
      <c r="I1050" s="38" t="s">
        <v>1451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60">
        <v>45919.535844907405</v>
      </c>
      <c r="B1051" s="61">
        <v>443757826</v>
      </c>
      <c r="C1051" s="37" t="s">
        <v>36</v>
      </c>
      <c r="D1051" s="37" t="s">
        <v>38</v>
      </c>
      <c r="E1051" s="37" t="s">
        <v>120</v>
      </c>
      <c r="F1051" s="36">
        <v>3656.31</v>
      </c>
      <c r="G1051" s="36">
        <v>3657.81</v>
      </c>
      <c r="H1051" s="36">
        <v>3654.81</v>
      </c>
      <c r="I1051" s="37" t="s">
        <v>1452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8">
        <v>45919.542094907411</v>
      </c>
      <c r="B1052" s="59">
        <v>443759767</v>
      </c>
      <c r="C1052" s="38" t="s">
        <v>36</v>
      </c>
      <c r="D1052" s="38" t="s">
        <v>37</v>
      </c>
      <c r="E1052" s="38" t="s">
        <v>120</v>
      </c>
      <c r="F1052" s="35">
        <v>3658.23</v>
      </c>
      <c r="G1052" s="35">
        <v>3656.68</v>
      </c>
      <c r="H1052" s="35">
        <v>3659.68</v>
      </c>
      <c r="I1052" s="38" t="s">
        <v>1453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60">
        <v>45919.542326388888</v>
      </c>
      <c r="B1053" s="61">
        <v>443759864</v>
      </c>
      <c r="C1053" s="37" t="s">
        <v>36</v>
      </c>
      <c r="D1053" s="37" t="s">
        <v>37</v>
      </c>
      <c r="E1053" s="37" t="s">
        <v>120</v>
      </c>
      <c r="F1053" s="36">
        <v>3658.1</v>
      </c>
      <c r="G1053" s="36">
        <v>3655.61</v>
      </c>
      <c r="H1053" s="36">
        <v>3661.11</v>
      </c>
      <c r="I1053" s="37" t="s">
        <v>1454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8">
        <v>45919.554247685184</v>
      </c>
      <c r="B1054" s="59">
        <v>443762697</v>
      </c>
      <c r="C1054" s="38" t="s">
        <v>36</v>
      </c>
      <c r="D1054" s="38" t="s">
        <v>37</v>
      </c>
      <c r="E1054" s="38" t="s">
        <v>120</v>
      </c>
      <c r="F1054" s="35">
        <v>3658.32</v>
      </c>
      <c r="G1054" s="35">
        <v>3655.32</v>
      </c>
      <c r="H1054" s="35">
        <v>3661.32</v>
      </c>
      <c r="I1054" s="38" t="s">
        <v>1450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60">
        <v>45919.554247685184</v>
      </c>
      <c r="B1055" s="61">
        <v>443762698</v>
      </c>
      <c r="C1055" s="37" t="s">
        <v>36</v>
      </c>
      <c r="D1055" s="37" t="s">
        <v>37</v>
      </c>
      <c r="E1055" s="37" t="s">
        <v>120</v>
      </c>
      <c r="F1055" s="36">
        <v>3658.32</v>
      </c>
      <c r="G1055" s="36">
        <v>3655.32</v>
      </c>
      <c r="H1055" s="36">
        <v>3661.82</v>
      </c>
      <c r="I1055" s="37" t="s">
        <v>1450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8">
        <v>45919.557025462964</v>
      </c>
      <c r="B1056" s="59">
        <v>443763623</v>
      </c>
      <c r="C1056" s="38" t="s">
        <v>36</v>
      </c>
      <c r="D1056" s="38" t="s">
        <v>37</v>
      </c>
      <c r="E1056" s="38" t="s">
        <v>120</v>
      </c>
      <c r="F1056" s="35">
        <v>3658.98</v>
      </c>
      <c r="G1056" s="35">
        <v>3655.98</v>
      </c>
      <c r="H1056" s="35">
        <v>3662.48</v>
      </c>
      <c r="I1056" s="38" t="s">
        <v>1455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60">
        <v>45919.557025462964</v>
      </c>
      <c r="B1057" s="61">
        <v>443763624</v>
      </c>
      <c r="C1057" s="37" t="s">
        <v>36</v>
      </c>
      <c r="D1057" s="37" t="s">
        <v>37</v>
      </c>
      <c r="E1057" s="37" t="s">
        <v>120</v>
      </c>
      <c r="F1057" s="36">
        <v>3658.96</v>
      </c>
      <c r="G1057" s="36">
        <v>3655.98</v>
      </c>
      <c r="H1057" s="37"/>
      <c r="I1057" s="37" t="s">
        <v>1455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8">
        <v>45919.567442129628</v>
      </c>
      <c r="B1058" s="59">
        <v>443766695</v>
      </c>
      <c r="C1058" s="38" t="s">
        <v>36</v>
      </c>
      <c r="D1058" s="38" t="s">
        <v>38</v>
      </c>
      <c r="E1058" s="38" t="s">
        <v>120</v>
      </c>
      <c r="F1058" s="35">
        <v>3655.79</v>
      </c>
      <c r="G1058" s="35">
        <v>3653.13</v>
      </c>
      <c r="H1058" s="38"/>
      <c r="I1058" s="38" t="s">
        <v>1456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60">
        <v>45919.567442129628</v>
      </c>
      <c r="B1059" s="61">
        <v>443766696</v>
      </c>
      <c r="C1059" s="37" t="s">
        <v>36</v>
      </c>
      <c r="D1059" s="37" t="s">
        <v>38</v>
      </c>
      <c r="E1059" s="37" t="s">
        <v>120</v>
      </c>
      <c r="F1059" s="36">
        <v>3655.79</v>
      </c>
      <c r="G1059" s="36">
        <v>3654.42</v>
      </c>
      <c r="H1059" s="37"/>
      <c r="I1059" s="37" t="s">
        <v>1457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8">
        <v>45919.567453703705</v>
      </c>
      <c r="B1060" s="59">
        <v>443766697</v>
      </c>
      <c r="C1060" s="38" t="s">
        <v>36</v>
      </c>
      <c r="D1060" s="38" t="s">
        <v>38</v>
      </c>
      <c r="E1060" s="38" t="s">
        <v>120</v>
      </c>
      <c r="F1060" s="35">
        <v>3655.79</v>
      </c>
      <c r="G1060" s="35">
        <v>3654.42</v>
      </c>
      <c r="H1060" s="38"/>
      <c r="I1060" s="38" t="s">
        <v>1457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60">
        <v>45919.567453703705</v>
      </c>
      <c r="B1061" s="61">
        <v>443766701</v>
      </c>
      <c r="C1061" s="37" t="s">
        <v>36</v>
      </c>
      <c r="D1061" s="37" t="s">
        <v>38</v>
      </c>
      <c r="E1061" s="37" t="s">
        <v>120</v>
      </c>
      <c r="F1061" s="36">
        <v>3655.79</v>
      </c>
      <c r="G1061" s="36">
        <v>3653.14</v>
      </c>
      <c r="H1061" s="36">
        <v>3652.29</v>
      </c>
      <c r="I1061" s="37" t="s">
        <v>1456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8">
        <v>45919.568136574075</v>
      </c>
      <c r="B1062" s="59">
        <v>443767172</v>
      </c>
      <c r="C1062" s="38" t="s">
        <v>36</v>
      </c>
      <c r="D1062" s="38" t="s">
        <v>38</v>
      </c>
      <c r="E1062" s="38" t="s">
        <v>120</v>
      </c>
      <c r="F1062" s="35">
        <v>3656.12</v>
      </c>
      <c r="G1062" s="35">
        <v>3657.63</v>
      </c>
      <c r="H1062" s="35">
        <v>3654.63</v>
      </c>
      <c r="I1062" s="38" t="s">
        <v>1458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60">
        <v>45919.568136574075</v>
      </c>
      <c r="B1063" s="61">
        <v>443767176</v>
      </c>
      <c r="C1063" s="37" t="s">
        <v>36</v>
      </c>
      <c r="D1063" s="37" t="s">
        <v>38</v>
      </c>
      <c r="E1063" s="37" t="s">
        <v>120</v>
      </c>
      <c r="F1063" s="36">
        <v>3656.12</v>
      </c>
      <c r="G1063" s="36">
        <v>3654.22</v>
      </c>
      <c r="H1063" s="36">
        <v>3652.62</v>
      </c>
      <c r="I1063" s="37" t="s">
        <v>1459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8">
        <v>45919.568148148152</v>
      </c>
      <c r="B1064" s="59">
        <v>443767179</v>
      </c>
      <c r="C1064" s="38" t="s">
        <v>36</v>
      </c>
      <c r="D1064" s="38" t="s">
        <v>38</v>
      </c>
      <c r="E1064" s="38" t="s">
        <v>120</v>
      </c>
      <c r="F1064" s="35">
        <v>3656.11</v>
      </c>
      <c r="G1064" s="35">
        <v>3659.12</v>
      </c>
      <c r="H1064" s="35">
        <v>3654.62</v>
      </c>
      <c r="I1064" s="38" t="s">
        <v>1460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60">
        <v>45919.568148148152</v>
      </c>
      <c r="B1065" s="61">
        <v>443767180</v>
      </c>
      <c r="C1065" s="37" t="s">
        <v>36</v>
      </c>
      <c r="D1065" s="37" t="s">
        <v>38</v>
      </c>
      <c r="E1065" s="37" t="s">
        <v>120</v>
      </c>
      <c r="F1065" s="36">
        <v>3656.11</v>
      </c>
      <c r="G1065" s="36">
        <v>3655.5</v>
      </c>
      <c r="H1065" s="36">
        <v>3653.12</v>
      </c>
      <c r="I1065" s="37" t="s">
        <v>1461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8">
        <v>45919.568148148152</v>
      </c>
      <c r="B1066" s="59">
        <v>443767181</v>
      </c>
      <c r="C1066" s="38" t="s">
        <v>36</v>
      </c>
      <c r="D1066" s="38" t="s">
        <v>38</v>
      </c>
      <c r="E1066" s="38" t="s">
        <v>120</v>
      </c>
      <c r="F1066" s="35">
        <v>3656.11</v>
      </c>
      <c r="G1066" s="35">
        <v>3659.12</v>
      </c>
      <c r="H1066" s="35">
        <v>3654.62</v>
      </c>
      <c r="I1066" s="38" t="s">
        <v>1460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60">
        <v>45919.568148148152</v>
      </c>
      <c r="B1067" s="61">
        <v>443767182</v>
      </c>
      <c r="C1067" s="37" t="s">
        <v>36</v>
      </c>
      <c r="D1067" s="37" t="s">
        <v>38</v>
      </c>
      <c r="E1067" s="37" t="s">
        <v>120</v>
      </c>
      <c r="F1067" s="36">
        <v>3656.11</v>
      </c>
      <c r="G1067" s="36">
        <v>3655.5</v>
      </c>
      <c r="H1067" s="36">
        <v>3652.62</v>
      </c>
      <c r="I1067" s="37" t="s">
        <v>1461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8">
        <v>45919.568159722221</v>
      </c>
      <c r="B1068" s="59">
        <v>443767183</v>
      </c>
      <c r="C1068" s="38" t="s">
        <v>36</v>
      </c>
      <c r="D1068" s="38" t="s">
        <v>38</v>
      </c>
      <c r="E1068" s="38" t="s">
        <v>120</v>
      </c>
      <c r="F1068" s="35">
        <v>3656.11</v>
      </c>
      <c r="G1068" s="35">
        <v>3655.5</v>
      </c>
      <c r="H1068" s="35">
        <v>3653.12</v>
      </c>
      <c r="I1068" s="38" t="s">
        <v>1461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60">
        <v>45919.582025462965</v>
      </c>
      <c r="B1069" s="61">
        <v>443772563</v>
      </c>
      <c r="C1069" s="37" t="s">
        <v>36</v>
      </c>
      <c r="D1069" s="37" t="s">
        <v>38</v>
      </c>
      <c r="E1069" s="37" t="s">
        <v>120</v>
      </c>
      <c r="F1069" s="36">
        <v>3655.79</v>
      </c>
      <c r="G1069" s="36">
        <v>3657.29</v>
      </c>
      <c r="H1069" s="36">
        <v>3654.29</v>
      </c>
      <c r="I1069" s="37" t="s">
        <v>1462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8">
        <v>45919.585497685184</v>
      </c>
      <c r="B1070" s="59">
        <v>443774359</v>
      </c>
      <c r="C1070" s="38" t="s">
        <v>36</v>
      </c>
      <c r="D1070" s="38" t="s">
        <v>38</v>
      </c>
      <c r="E1070" s="38" t="s">
        <v>120</v>
      </c>
      <c r="F1070" s="35">
        <v>3655.42</v>
      </c>
      <c r="G1070" s="35">
        <v>3658.43</v>
      </c>
      <c r="H1070" s="35">
        <v>3653.93</v>
      </c>
      <c r="I1070" s="38" t="s">
        <v>1463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60">
        <v>45919.588391203702</v>
      </c>
      <c r="B1071" s="61">
        <v>443775756</v>
      </c>
      <c r="C1071" s="37" t="s">
        <v>36</v>
      </c>
      <c r="D1071" s="37" t="s">
        <v>38</v>
      </c>
      <c r="E1071" s="37" t="s">
        <v>120</v>
      </c>
      <c r="F1071" s="36">
        <v>3655.22</v>
      </c>
      <c r="G1071" s="36">
        <v>3653.48</v>
      </c>
      <c r="H1071" s="36">
        <v>3652.22</v>
      </c>
      <c r="I1071" s="37" t="s">
        <v>1464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8">
        <v>45919.588391203702</v>
      </c>
      <c r="B1072" s="59">
        <v>443775758</v>
      </c>
      <c r="C1072" s="38" t="s">
        <v>36</v>
      </c>
      <c r="D1072" s="38" t="s">
        <v>38</v>
      </c>
      <c r="E1072" s="38" t="s">
        <v>120</v>
      </c>
      <c r="F1072" s="35">
        <v>3655.25</v>
      </c>
      <c r="G1072" s="35">
        <v>3653.5</v>
      </c>
      <c r="H1072" s="35">
        <v>3651.72</v>
      </c>
      <c r="I1072" s="38" t="s">
        <v>1465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60">
        <v>45919.588402777779</v>
      </c>
      <c r="B1073" s="61">
        <v>443775759</v>
      </c>
      <c r="C1073" s="37" t="s">
        <v>36</v>
      </c>
      <c r="D1073" s="37" t="s">
        <v>38</v>
      </c>
      <c r="E1073" s="37" t="s">
        <v>120</v>
      </c>
      <c r="F1073" s="36">
        <v>3655.25</v>
      </c>
      <c r="G1073" s="36">
        <v>3653.5</v>
      </c>
      <c r="H1073" s="36">
        <v>3652.22</v>
      </c>
      <c r="I1073" s="37" t="s">
        <v>1465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8">
        <v>45919.591400462959</v>
      </c>
      <c r="B1074" s="59">
        <v>443777386</v>
      </c>
      <c r="C1074" s="38" t="s">
        <v>36</v>
      </c>
      <c r="D1074" s="38" t="s">
        <v>38</v>
      </c>
      <c r="E1074" s="38" t="s">
        <v>120</v>
      </c>
      <c r="F1074" s="35">
        <v>3654.08</v>
      </c>
      <c r="G1074" s="35">
        <v>3653.14</v>
      </c>
      <c r="H1074" s="38"/>
      <c r="I1074" s="38" t="s">
        <v>1456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60">
        <v>45919.591400462959</v>
      </c>
      <c r="B1075" s="61">
        <v>443777390</v>
      </c>
      <c r="C1075" s="37" t="s">
        <v>36</v>
      </c>
      <c r="D1075" s="37" t="s">
        <v>38</v>
      </c>
      <c r="E1075" s="37" t="s">
        <v>120</v>
      </c>
      <c r="F1075" s="36">
        <v>3654.07</v>
      </c>
      <c r="G1075" s="36">
        <v>3653.14</v>
      </c>
      <c r="H1075" s="37"/>
      <c r="I1075" s="37" t="s">
        <v>1456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8">
        <v>45919.591863425929</v>
      </c>
      <c r="B1076" s="59">
        <v>443777652</v>
      </c>
      <c r="C1076" s="38" t="s">
        <v>36</v>
      </c>
      <c r="D1076" s="38" t="s">
        <v>38</v>
      </c>
      <c r="E1076" s="38" t="s">
        <v>120</v>
      </c>
      <c r="F1076" s="35">
        <v>3654.35</v>
      </c>
      <c r="G1076" s="35">
        <v>3655.84</v>
      </c>
      <c r="H1076" s="35">
        <v>3652.84</v>
      </c>
      <c r="I1076" s="38" t="s">
        <v>1466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60">
        <v>45919.591863425929</v>
      </c>
      <c r="B1077" s="61">
        <v>443777653</v>
      </c>
      <c r="C1077" s="37" t="s">
        <v>36</v>
      </c>
      <c r="D1077" s="37" t="s">
        <v>38</v>
      </c>
      <c r="E1077" s="37" t="s">
        <v>120</v>
      </c>
      <c r="F1077" s="36">
        <v>3654.35</v>
      </c>
      <c r="G1077" s="36">
        <v>3657.35</v>
      </c>
      <c r="H1077" s="36">
        <v>3652.85</v>
      </c>
      <c r="I1077" s="37" t="s">
        <v>1466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8">
        <v>45919.591874999998</v>
      </c>
      <c r="B1078" s="59">
        <v>443777654</v>
      </c>
      <c r="C1078" s="38" t="s">
        <v>36</v>
      </c>
      <c r="D1078" s="38" t="s">
        <v>38</v>
      </c>
      <c r="E1078" s="38" t="s">
        <v>120</v>
      </c>
      <c r="F1078" s="35">
        <v>3654.35</v>
      </c>
      <c r="G1078" s="35">
        <v>3657.35</v>
      </c>
      <c r="H1078" s="35">
        <v>3652.85</v>
      </c>
      <c r="I1078" s="38" t="s">
        <v>1466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60">
        <v>45919.593831018516</v>
      </c>
      <c r="B1079" s="61">
        <v>443779271</v>
      </c>
      <c r="C1079" s="37" t="s">
        <v>36</v>
      </c>
      <c r="D1079" s="37" t="s">
        <v>38</v>
      </c>
      <c r="E1079" s="37" t="s">
        <v>120</v>
      </c>
      <c r="F1079" s="36">
        <v>3652.83</v>
      </c>
      <c r="G1079" s="36">
        <v>3650.48</v>
      </c>
      <c r="H1079" s="36">
        <v>3649.33</v>
      </c>
      <c r="I1079" s="37" t="s">
        <v>1467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8">
        <v>45919.593831018516</v>
      </c>
      <c r="B1080" s="59">
        <v>443779273</v>
      </c>
      <c r="C1080" s="38" t="s">
        <v>36</v>
      </c>
      <c r="D1080" s="38" t="s">
        <v>38</v>
      </c>
      <c r="E1080" s="38" t="s">
        <v>120</v>
      </c>
      <c r="F1080" s="35">
        <v>3652.83</v>
      </c>
      <c r="G1080" s="35">
        <v>3651.65</v>
      </c>
      <c r="H1080" s="38"/>
      <c r="I1080" s="38" t="s">
        <v>1468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60">
        <v>45919.593842592592</v>
      </c>
      <c r="B1081" s="61">
        <v>443779274</v>
      </c>
      <c r="C1081" s="37" t="s">
        <v>36</v>
      </c>
      <c r="D1081" s="37" t="s">
        <v>38</v>
      </c>
      <c r="E1081" s="37" t="s">
        <v>120</v>
      </c>
      <c r="F1081" s="36">
        <v>3652.83</v>
      </c>
      <c r="G1081" s="36">
        <v>3651.65</v>
      </c>
      <c r="H1081" s="37"/>
      <c r="I1081" s="37" t="s">
        <v>1468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8">
        <v>45919.593842592592</v>
      </c>
      <c r="B1082" s="59">
        <v>443779275</v>
      </c>
      <c r="C1082" s="38" t="s">
        <v>36</v>
      </c>
      <c r="D1082" s="38" t="s">
        <v>38</v>
      </c>
      <c r="E1082" s="38" t="s">
        <v>120</v>
      </c>
      <c r="F1082" s="35">
        <v>3652.8</v>
      </c>
      <c r="G1082" s="35">
        <v>3650.51</v>
      </c>
      <c r="H1082" s="38"/>
      <c r="I1082" s="38" t="s">
        <v>1467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60">
        <v>45919.595219907409</v>
      </c>
      <c r="B1083" s="61">
        <v>443779796</v>
      </c>
      <c r="C1083" s="37" t="s">
        <v>36</v>
      </c>
      <c r="D1083" s="37" t="s">
        <v>38</v>
      </c>
      <c r="E1083" s="37" t="s">
        <v>120</v>
      </c>
      <c r="F1083" s="36">
        <v>3653.02</v>
      </c>
      <c r="G1083" s="36">
        <v>3652.63</v>
      </c>
      <c r="H1083" s="36">
        <v>3651.53</v>
      </c>
      <c r="I1083" s="37" t="s">
        <v>1469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8">
        <v>45919.595219907409</v>
      </c>
      <c r="B1084" s="59">
        <v>443779797</v>
      </c>
      <c r="C1084" s="38" t="s">
        <v>36</v>
      </c>
      <c r="D1084" s="38" t="s">
        <v>38</v>
      </c>
      <c r="E1084" s="38" t="s">
        <v>120</v>
      </c>
      <c r="F1084" s="35">
        <v>3653.02</v>
      </c>
      <c r="G1084" s="35">
        <v>3652.63</v>
      </c>
      <c r="H1084" s="35">
        <v>3651.52</v>
      </c>
      <c r="I1084" s="38" t="s">
        <v>1469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60">
        <v>45919.595231481479</v>
      </c>
      <c r="B1085" s="61">
        <v>443779800</v>
      </c>
      <c r="C1085" s="37" t="s">
        <v>36</v>
      </c>
      <c r="D1085" s="37" t="s">
        <v>38</v>
      </c>
      <c r="E1085" s="37" t="s">
        <v>120</v>
      </c>
      <c r="F1085" s="36">
        <v>3653.13</v>
      </c>
      <c r="G1085" s="36">
        <v>3652.64</v>
      </c>
      <c r="H1085" s="36">
        <v>3651.52</v>
      </c>
      <c r="I1085" s="37" t="s">
        <v>1469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8">
        <v>45919.595231481479</v>
      </c>
      <c r="B1086" s="59">
        <v>443779803</v>
      </c>
      <c r="C1086" s="38" t="s">
        <v>36</v>
      </c>
      <c r="D1086" s="38" t="s">
        <v>38</v>
      </c>
      <c r="E1086" s="38" t="s">
        <v>120</v>
      </c>
      <c r="F1086" s="35">
        <v>3653.16</v>
      </c>
      <c r="G1086" s="35">
        <v>3650.73</v>
      </c>
      <c r="H1086" s="35">
        <v>3649.52</v>
      </c>
      <c r="I1086" s="38" t="s">
        <v>1470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60">
        <v>45919.59579861111</v>
      </c>
      <c r="B1087" s="61">
        <v>443779994</v>
      </c>
      <c r="C1087" s="37" t="s">
        <v>36</v>
      </c>
      <c r="D1087" s="37" t="s">
        <v>38</v>
      </c>
      <c r="E1087" s="37" t="s">
        <v>120</v>
      </c>
      <c r="F1087" s="36">
        <v>3653.13</v>
      </c>
      <c r="G1087" s="36">
        <v>3651.91</v>
      </c>
      <c r="H1087" s="36">
        <v>3650.13</v>
      </c>
      <c r="I1087" s="37" t="s">
        <v>1471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8">
        <v>45919.596145833333</v>
      </c>
      <c r="B1088" s="59">
        <v>443780094</v>
      </c>
      <c r="C1088" s="38" t="s">
        <v>36</v>
      </c>
      <c r="D1088" s="38" t="s">
        <v>38</v>
      </c>
      <c r="E1088" s="38" t="s">
        <v>120</v>
      </c>
      <c r="F1088" s="35">
        <v>3653.45</v>
      </c>
      <c r="G1088" s="35">
        <v>3653.28</v>
      </c>
      <c r="H1088" s="35">
        <v>3649.78</v>
      </c>
      <c r="I1088" s="38" t="s">
        <v>1472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60">
        <v>45919.596145833333</v>
      </c>
      <c r="B1089" s="61">
        <v>443780098</v>
      </c>
      <c r="C1089" s="37" t="s">
        <v>36</v>
      </c>
      <c r="D1089" s="37" t="s">
        <v>38</v>
      </c>
      <c r="E1089" s="37" t="s">
        <v>120</v>
      </c>
      <c r="F1089" s="36">
        <v>3653.45</v>
      </c>
      <c r="G1089" s="36">
        <v>3653.28</v>
      </c>
      <c r="H1089" s="36">
        <v>3650.45</v>
      </c>
      <c r="I1089" s="37" t="s">
        <v>1472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8">
        <v>45919.597650462965</v>
      </c>
      <c r="B1090" s="59">
        <v>443781512</v>
      </c>
      <c r="C1090" s="38" t="s">
        <v>36</v>
      </c>
      <c r="D1090" s="38" t="s">
        <v>38</v>
      </c>
      <c r="E1090" s="38" t="s">
        <v>120</v>
      </c>
      <c r="F1090" s="35">
        <v>3652.97</v>
      </c>
      <c r="G1090" s="35">
        <v>3651.91</v>
      </c>
      <c r="H1090" s="35">
        <v>3649.47</v>
      </c>
      <c r="I1090" s="38" t="s">
        <v>1471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60">
        <v>45919.597650462965</v>
      </c>
      <c r="B1091" s="61">
        <v>443781513</v>
      </c>
      <c r="C1091" s="37" t="s">
        <v>36</v>
      </c>
      <c r="D1091" s="37" t="s">
        <v>38</v>
      </c>
      <c r="E1091" s="37" t="s">
        <v>120</v>
      </c>
      <c r="F1091" s="36">
        <v>3653.01</v>
      </c>
      <c r="G1091" s="36">
        <v>3651.95</v>
      </c>
      <c r="H1091" s="36">
        <v>3649.97</v>
      </c>
      <c r="I1091" s="37" t="s">
        <v>1471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8">
        <v>45919.602164351854</v>
      </c>
      <c r="B1092" s="59">
        <v>443783469</v>
      </c>
      <c r="C1092" s="38" t="s">
        <v>36</v>
      </c>
      <c r="D1092" s="38" t="s">
        <v>38</v>
      </c>
      <c r="E1092" s="38" t="s">
        <v>120</v>
      </c>
      <c r="F1092" s="35">
        <v>3651.23</v>
      </c>
      <c r="G1092" s="35">
        <v>3650.47</v>
      </c>
      <c r="H1092" s="38"/>
      <c r="I1092" s="38" t="s">
        <v>1467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60">
        <v>45919.602164351854</v>
      </c>
      <c r="B1093" s="61">
        <v>443783474</v>
      </c>
      <c r="C1093" s="37" t="s">
        <v>36</v>
      </c>
      <c r="D1093" s="37" t="s">
        <v>38</v>
      </c>
      <c r="E1093" s="37" t="s">
        <v>120</v>
      </c>
      <c r="F1093" s="36">
        <v>3651.23</v>
      </c>
      <c r="G1093" s="36">
        <v>3650.47</v>
      </c>
      <c r="H1093" s="37"/>
      <c r="I1093" s="37" t="s">
        <v>1467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8">
        <v>45919.602858796294</v>
      </c>
      <c r="B1094" s="59">
        <v>443783795</v>
      </c>
      <c r="C1094" s="38" t="s">
        <v>36</v>
      </c>
      <c r="D1094" s="38" t="s">
        <v>38</v>
      </c>
      <c r="E1094" s="38" t="s">
        <v>120</v>
      </c>
      <c r="F1094" s="35">
        <v>3651.47</v>
      </c>
      <c r="G1094" s="35">
        <v>3654.46</v>
      </c>
      <c r="H1094" s="35">
        <v>3649.96</v>
      </c>
      <c r="I1094" s="38" t="s">
        <v>1473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60">
        <v>45919.602858796294</v>
      </c>
      <c r="B1095" s="61">
        <v>443783796</v>
      </c>
      <c r="C1095" s="37" t="s">
        <v>36</v>
      </c>
      <c r="D1095" s="37" t="s">
        <v>38</v>
      </c>
      <c r="E1095" s="37" t="s">
        <v>120</v>
      </c>
      <c r="F1095" s="36">
        <v>3651.47</v>
      </c>
      <c r="G1095" s="36">
        <v>3652.97</v>
      </c>
      <c r="H1095" s="36">
        <v>3649.97</v>
      </c>
      <c r="I1095" s="37" t="s">
        <v>1473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8">
        <v>45919.602858796294</v>
      </c>
      <c r="B1096" s="59">
        <v>443783798</v>
      </c>
      <c r="C1096" s="38" t="s">
        <v>36</v>
      </c>
      <c r="D1096" s="38" t="s">
        <v>38</v>
      </c>
      <c r="E1096" s="38" t="s">
        <v>120</v>
      </c>
      <c r="F1096" s="35">
        <v>3651.49</v>
      </c>
      <c r="G1096" s="35">
        <v>3654.47</v>
      </c>
      <c r="H1096" s="35">
        <v>3649.97</v>
      </c>
      <c r="I1096" s="38" t="s">
        <v>1473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60">
        <v>45919.603090277778</v>
      </c>
      <c r="B1097" s="61">
        <v>443783897</v>
      </c>
      <c r="C1097" s="37" t="s">
        <v>36</v>
      </c>
      <c r="D1097" s="37" t="s">
        <v>38</v>
      </c>
      <c r="E1097" s="37" t="s">
        <v>120</v>
      </c>
      <c r="F1097" s="36">
        <v>3651.59</v>
      </c>
      <c r="G1097" s="36">
        <v>3650.46</v>
      </c>
      <c r="H1097" s="36">
        <v>3648.07</v>
      </c>
      <c r="I1097" s="37" t="s">
        <v>1474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8">
        <v>45919.603090277778</v>
      </c>
      <c r="B1098" s="59">
        <v>443783899</v>
      </c>
      <c r="C1098" s="38" t="s">
        <v>36</v>
      </c>
      <c r="D1098" s="38" t="s">
        <v>38</v>
      </c>
      <c r="E1098" s="38" t="s">
        <v>120</v>
      </c>
      <c r="F1098" s="35">
        <v>3651.59</v>
      </c>
      <c r="G1098" s="35">
        <v>3650.47</v>
      </c>
      <c r="H1098" s="35">
        <v>3648.59</v>
      </c>
      <c r="I1098" s="38" t="s">
        <v>1474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60">
        <v>45919.603090277778</v>
      </c>
      <c r="B1099" s="61">
        <v>443783900</v>
      </c>
      <c r="C1099" s="37" t="s">
        <v>36</v>
      </c>
      <c r="D1099" s="37" t="s">
        <v>38</v>
      </c>
      <c r="E1099" s="37" t="s">
        <v>120</v>
      </c>
      <c r="F1099" s="36">
        <v>3651.44</v>
      </c>
      <c r="G1099" s="36">
        <v>3650.71</v>
      </c>
      <c r="H1099" s="36">
        <v>3648.59</v>
      </c>
      <c r="I1099" s="37" t="s">
        <v>1475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8">
        <v>45919.607141203705</v>
      </c>
      <c r="B1100" s="59">
        <v>443786674</v>
      </c>
      <c r="C1100" s="38" t="s">
        <v>36</v>
      </c>
      <c r="D1100" s="38" t="s">
        <v>38</v>
      </c>
      <c r="E1100" s="38" t="s">
        <v>120</v>
      </c>
      <c r="F1100" s="35">
        <v>3650.31</v>
      </c>
      <c r="G1100" s="35">
        <v>3651.88</v>
      </c>
      <c r="H1100" s="35">
        <v>3648.88</v>
      </c>
      <c r="I1100" s="38" t="s">
        <v>1476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60">
        <v>45919.607141203705</v>
      </c>
      <c r="B1101" s="61">
        <v>443786675</v>
      </c>
      <c r="C1101" s="37" t="s">
        <v>36</v>
      </c>
      <c r="D1101" s="37" t="s">
        <v>38</v>
      </c>
      <c r="E1101" s="37" t="s">
        <v>120</v>
      </c>
      <c r="F1101" s="36">
        <v>3650.26</v>
      </c>
      <c r="G1101" s="36">
        <v>3653.31</v>
      </c>
      <c r="H1101" s="36">
        <v>3648.81</v>
      </c>
      <c r="I1101" s="37" t="s">
        <v>1477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8">
        <v>45919.607141203705</v>
      </c>
      <c r="B1102" s="59">
        <v>443786678</v>
      </c>
      <c r="C1102" s="38" t="s">
        <v>36</v>
      </c>
      <c r="D1102" s="38" t="s">
        <v>38</v>
      </c>
      <c r="E1102" s="38" t="s">
        <v>120</v>
      </c>
      <c r="F1102" s="35">
        <v>3650.36</v>
      </c>
      <c r="G1102" s="35">
        <v>3648.49</v>
      </c>
      <c r="H1102" s="35">
        <v>3646.81</v>
      </c>
      <c r="I1102" s="38" t="s">
        <v>1524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60">
        <v>45919.607152777775</v>
      </c>
      <c r="B1103" s="61">
        <v>443786679</v>
      </c>
      <c r="C1103" s="37" t="s">
        <v>36</v>
      </c>
      <c r="D1103" s="37" t="s">
        <v>38</v>
      </c>
      <c r="E1103" s="37" t="s">
        <v>120</v>
      </c>
      <c r="F1103" s="36">
        <v>3650.37</v>
      </c>
      <c r="G1103" s="36">
        <v>3650.34</v>
      </c>
      <c r="H1103" s="36">
        <v>3648.81</v>
      </c>
      <c r="I1103" s="37" t="s">
        <v>1477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8">
        <v>45919.607152777775</v>
      </c>
      <c r="B1104" s="59">
        <v>443786680</v>
      </c>
      <c r="C1104" s="38" t="s">
        <v>36</v>
      </c>
      <c r="D1104" s="38" t="s">
        <v>38</v>
      </c>
      <c r="E1104" s="38" t="s">
        <v>120</v>
      </c>
      <c r="F1104" s="35">
        <v>3650.37</v>
      </c>
      <c r="G1104" s="35">
        <v>3648.65</v>
      </c>
      <c r="H1104" s="35">
        <v>3646.81</v>
      </c>
      <c r="I1104" s="38" t="s">
        <v>1478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60">
        <v>45919.607152777775</v>
      </c>
      <c r="B1105" s="61">
        <v>443786681</v>
      </c>
      <c r="C1105" s="37" t="s">
        <v>36</v>
      </c>
      <c r="D1105" s="37" t="s">
        <v>38</v>
      </c>
      <c r="E1105" s="37" t="s">
        <v>120</v>
      </c>
      <c r="F1105" s="36">
        <v>3650.38</v>
      </c>
      <c r="G1105" s="36">
        <v>3648.65</v>
      </c>
      <c r="H1105" s="36">
        <v>3647.31</v>
      </c>
      <c r="I1105" s="37" t="s">
        <v>1478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8">
        <v>45919.607256944444</v>
      </c>
      <c r="B1106" s="59">
        <v>443786767</v>
      </c>
      <c r="C1106" s="38" t="s">
        <v>36</v>
      </c>
      <c r="D1106" s="38" t="s">
        <v>38</v>
      </c>
      <c r="E1106" s="38" t="s">
        <v>120</v>
      </c>
      <c r="F1106" s="35">
        <v>3650.73</v>
      </c>
      <c r="G1106" s="35">
        <v>3648.95</v>
      </c>
      <c r="H1106" s="35">
        <v>3647.23</v>
      </c>
      <c r="I1106" s="38" t="s">
        <v>1479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60">
        <v>45919.607256944444</v>
      </c>
      <c r="B1107" s="61">
        <v>443786771</v>
      </c>
      <c r="C1107" s="37" t="s">
        <v>36</v>
      </c>
      <c r="D1107" s="37" t="s">
        <v>38</v>
      </c>
      <c r="E1107" s="37" t="s">
        <v>120</v>
      </c>
      <c r="F1107" s="36">
        <v>3650.73</v>
      </c>
      <c r="G1107" s="36">
        <v>3648.95</v>
      </c>
      <c r="H1107" s="36">
        <v>3647.23</v>
      </c>
      <c r="I1107" s="37" t="s">
        <v>1479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8">
        <v>45919.607951388891</v>
      </c>
      <c r="B1108" s="59">
        <v>443787298</v>
      </c>
      <c r="C1108" s="38" t="s">
        <v>36</v>
      </c>
      <c r="D1108" s="38" t="s">
        <v>38</v>
      </c>
      <c r="E1108" s="38" t="s">
        <v>120</v>
      </c>
      <c r="F1108" s="35">
        <v>3650.75</v>
      </c>
      <c r="G1108" s="35">
        <v>3649.48</v>
      </c>
      <c r="H1108" s="35">
        <v>3647.75</v>
      </c>
      <c r="I1108" s="38" t="s">
        <v>1480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60">
        <v>45919.611307870371</v>
      </c>
      <c r="B1109" s="61">
        <v>443788714</v>
      </c>
      <c r="C1109" s="37" t="s">
        <v>36</v>
      </c>
      <c r="D1109" s="37" t="s">
        <v>38</v>
      </c>
      <c r="E1109" s="37" t="s">
        <v>120</v>
      </c>
      <c r="F1109" s="36">
        <v>3650.24</v>
      </c>
      <c r="G1109" s="36">
        <v>3646.7</v>
      </c>
      <c r="H1109" s="37"/>
      <c r="I1109" s="37" t="s">
        <v>1525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8">
        <v>45919.611307870371</v>
      </c>
      <c r="B1110" s="59">
        <v>443788717</v>
      </c>
      <c r="C1110" s="38" t="s">
        <v>36</v>
      </c>
      <c r="D1110" s="38" t="s">
        <v>38</v>
      </c>
      <c r="E1110" s="38" t="s">
        <v>120</v>
      </c>
      <c r="F1110" s="35">
        <v>3650.26</v>
      </c>
      <c r="G1110" s="35">
        <v>3648.36</v>
      </c>
      <c r="H1110" s="38"/>
      <c r="I1110" s="38" t="s">
        <v>1481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60">
        <v>45919.611319444448</v>
      </c>
      <c r="B1111" s="61">
        <v>443788718</v>
      </c>
      <c r="C1111" s="37" t="s">
        <v>36</v>
      </c>
      <c r="D1111" s="37" t="s">
        <v>38</v>
      </c>
      <c r="E1111" s="37" t="s">
        <v>120</v>
      </c>
      <c r="F1111" s="36">
        <v>3650.26</v>
      </c>
      <c r="G1111" s="36">
        <v>3648.34</v>
      </c>
      <c r="H1111" s="37"/>
      <c r="I1111" s="37" t="s">
        <v>1481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8">
        <v>45919.611319444448</v>
      </c>
      <c r="B1112" s="59">
        <v>443788719</v>
      </c>
      <c r="C1112" s="38" t="s">
        <v>36</v>
      </c>
      <c r="D1112" s="38" t="s">
        <v>38</v>
      </c>
      <c r="E1112" s="38" t="s">
        <v>120</v>
      </c>
      <c r="F1112" s="35">
        <v>3650.26</v>
      </c>
      <c r="G1112" s="35">
        <v>3647.61</v>
      </c>
      <c r="H1112" s="35">
        <v>3646.74</v>
      </c>
      <c r="I1112" s="38" t="s">
        <v>1526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60">
        <v>45919.614895833336</v>
      </c>
      <c r="B1113" s="61">
        <v>443790861</v>
      </c>
      <c r="C1113" s="37" t="s">
        <v>36</v>
      </c>
      <c r="D1113" s="37" t="s">
        <v>38</v>
      </c>
      <c r="E1113" s="37" t="s">
        <v>120</v>
      </c>
      <c r="F1113" s="36">
        <v>3648.52</v>
      </c>
      <c r="G1113" s="36">
        <v>3646.87</v>
      </c>
      <c r="H1113" s="37"/>
      <c r="I1113" s="37" t="s">
        <v>1527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8">
        <v>45919.614895833336</v>
      </c>
      <c r="B1114" s="59">
        <v>443790863</v>
      </c>
      <c r="C1114" s="38" t="s">
        <v>36</v>
      </c>
      <c r="D1114" s="38" t="s">
        <v>38</v>
      </c>
      <c r="E1114" s="38" t="s">
        <v>120</v>
      </c>
      <c r="F1114" s="35">
        <v>3648.49</v>
      </c>
      <c r="G1114" s="35">
        <v>3646.81</v>
      </c>
      <c r="H1114" s="38"/>
      <c r="I1114" s="38" t="s">
        <v>1527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60">
        <v>45919.615358796298</v>
      </c>
      <c r="B1115" s="61">
        <v>443791234</v>
      </c>
      <c r="C1115" s="37" t="s">
        <v>36</v>
      </c>
      <c r="D1115" s="37" t="s">
        <v>38</v>
      </c>
      <c r="E1115" s="37" t="s">
        <v>120</v>
      </c>
      <c r="F1115" s="36">
        <v>3648.42</v>
      </c>
      <c r="G1115" s="36">
        <v>3651.42</v>
      </c>
      <c r="H1115" s="36">
        <v>3646.92</v>
      </c>
      <c r="I1115" s="37" t="s">
        <v>1528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8">
        <v>45919.615358796298</v>
      </c>
      <c r="B1116" s="59">
        <v>443791237</v>
      </c>
      <c r="C1116" s="38" t="s">
        <v>36</v>
      </c>
      <c r="D1116" s="38" t="s">
        <v>38</v>
      </c>
      <c r="E1116" s="38" t="s">
        <v>120</v>
      </c>
      <c r="F1116" s="35">
        <v>3648.43</v>
      </c>
      <c r="G1116" s="35">
        <v>3651.42</v>
      </c>
      <c r="H1116" s="35">
        <v>3646.92</v>
      </c>
      <c r="I1116" s="38" t="s">
        <v>1528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60">
        <v>45919.615358796298</v>
      </c>
      <c r="B1117" s="61">
        <v>443791239</v>
      </c>
      <c r="C1117" s="37" t="s">
        <v>36</v>
      </c>
      <c r="D1117" s="37" t="s">
        <v>38</v>
      </c>
      <c r="E1117" s="37" t="s">
        <v>120</v>
      </c>
      <c r="F1117" s="36">
        <v>3648.45</v>
      </c>
      <c r="G1117" s="36">
        <v>3649.92</v>
      </c>
      <c r="H1117" s="36">
        <v>3646.92</v>
      </c>
      <c r="I1117" s="37" t="s">
        <v>1528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8">
        <v>45919.615370370368</v>
      </c>
      <c r="B1118" s="59">
        <v>443791241</v>
      </c>
      <c r="C1118" s="38" t="s">
        <v>36</v>
      </c>
      <c r="D1118" s="38" t="s">
        <v>38</v>
      </c>
      <c r="E1118" s="38" t="s">
        <v>120</v>
      </c>
      <c r="F1118" s="35">
        <v>3648.47</v>
      </c>
      <c r="G1118" s="35">
        <v>3647.36</v>
      </c>
      <c r="H1118" s="35">
        <v>3645.42</v>
      </c>
      <c r="I1118" s="38" t="s">
        <v>1529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60">
        <v>45919.616979166669</v>
      </c>
      <c r="B1119" s="61">
        <v>443791877</v>
      </c>
      <c r="C1119" s="37" t="s">
        <v>36</v>
      </c>
      <c r="D1119" s="37" t="s">
        <v>38</v>
      </c>
      <c r="E1119" s="37" t="s">
        <v>120</v>
      </c>
      <c r="F1119" s="36">
        <v>3648.57</v>
      </c>
      <c r="G1119" s="36">
        <v>3647.36</v>
      </c>
      <c r="H1119" s="36">
        <v>3645.07</v>
      </c>
      <c r="I1119" s="37" t="s">
        <v>1529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8">
        <v>45919.616979166669</v>
      </c>
      <c r="B1120" s="59">
        <v>443791886</v>
      </c>
      <c r="C1120" s="38" t="s">
        <v>36</v>
      </c>
      <c r="D1120" s="38" t="s">
        <v>38</v>
      </c>
      <c r="E1120" s="38" t="s">
        <v>120</v>
      </c>
      <c r="F1120" s="35">
        <v>3648.56</v>
      </c>
      <c r="G1120" s="35">
        <v>3647.36</v>
      </c>
      <c r="H1120" s="35">
        <v>3645.57</v>
      </c>
      <c r="I1120" s="38" t="s">
        <v>1529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60">
        <v>45919.617094907408</v>
      </c>
      <c r="B1121" s="61">
        <v>443791982</v>
      </c>
      <c r="C1121" s="37" t="s">
        <v>36</v>
      </c>
      <c r="D1121" s="37" t="s">
        <v>38</v>
      </c>
      <c r="E1121" s="37" t="s">
        <v>120</v>
      </c>
      <c r="F1121" s="36">
        <v>3648.77</v>
      </c>
      <c r="G1121" s="36">
        <v>3651.73</v>
      </c>
      <c r="H1121" s="36">
        <v>3645.23</v>
      </c>
      <c r="I1121" s="37" t="s">
        <v>1559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8">
        <v>45919.617094907408</v>
      </c>
      <c r="B1122" s="59">
        <v>443791984</v>
      </c>
      <c r="C1122" s="38" t="s">
        <v>36</v>
      </c>
      <c r="D1122" s="38" t="s">
        <v>38</v>
      </c>
      <c r="E1122" s="38" t="s">
        <v>120</v>
      </c>
      <c r="F1122" s="35">
        <v>3648.77</v>
      </c>
      <c r="G1122" s="35">
        <v>3651.77</v>
      </c>
      <c r="H1122" s="35">
        <v>3645.27</v>
      </c>
      <c r="I1122" s="38" t="s">
        <v>1560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60">
        <v>45919.617094907408</v>
      </c>
      <c r="B1123" s="61">
        <v>443791987</v>
      </c>
      <c r="C1123" s="37" t="s">
        <v>36</v>
      </c>
      <c r="D1123" s="37" t="s">
        <v>38</v>
      </c>
      <c r="E1123" s="37" t="s">
        <v>120</v>
      </c>
      <c r="F1123" s="36">
        <v>3648.83</v>
      </c>
      <c r="G1123" s="36">
        <v>3647.84</v>
      </c>
      <c r="H1123" s="36">
        <v>3645.27</v>
      </c>
      <c r="I1123" s="37" t="s">
        <v>1530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8">
        <v>45919.622418981482</v>
      </c>
      <c r="B1124" s="59">
        <v>443796391</v>
      </c>
      <c r="C1124" s="38" t="s">
        <v>36</v>
      </c>
      <c r="D1124" s="38" t="s">
        <v>38</v>
      </c>
      <c r="E1124" s="38" t="s">
        <v>120</v>
      </c>
      <c r="F1124" s="35">
        <v>3646.35</v>
      </c>
      <c r="G1124" s="35">
        <v>3649.39</v>
      </c>
      <c r="H1124" s="35">
        <v>3642.89</v>
      </c>
      <c r="I1124" s="38" t="s">
        <v>1541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60">
        <v>45919.622418981482</v>
      </c>
      <c r="B1125" s="61">
        <v>443796395</v>
      </c>
      <c r="C1125" s="37" t="s">
        <v>36</v>
      </c>
      <c r="D1125" s="37" t="s">
        <v>38</v>
      </c>
      <c r="E1125" s="37" t="s">
        <v>120</v>
      </c>
      <c r="F1125" s="36">
        <v>3646.39</v>
      </c>
      <c r="G1125" s="36">
        <v>3649.35</v>
      </c>
      <c r="H1125" s="37"/>
      <c r="I1125" s="37" t="s">
        <v>1541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8">
        <v>45919.622997685183</v>
      </c>
      <c r="B1126" s="59">
        <v>443796918</v>
      </c>
      <c r="C1126" s="38" t="s">
        <v>36</v>
      </c>
      <c r="D1126" s="38" t="s">
        <v>38</v>
      </c>
      <c r="E1126" s="38" t="s">
        <v>120</v>
      </c>
      <c r="F1126" s="35">
        <v>3646.57</v>
      </c>
      <c r="G1126" s="35">
        <v>3649.61</v>
      </c>
      <c r="H1126" s="38"/>
      <c r="I1126" s="38" t="s">
        <v>1542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60">
        <v>45919.622997685183</v>
      </c>
      <c r="B1127" s="61">
        <v>443797018</v>
      </c>
      <c r="C1127" s="37" t="s">
        <v>36</v>
      </c>
      <c r="D1127" s="37" t="s">
        <v>38</v>
      </c>
      <c r="E1127" s="37" t="s">
        <v>120</v>
      </c>
      <c r="F1127" s="36">
        <v>3646.57</v>
      </c>
      <c r="G1127" s="36">
        <v>3649.57</v>
      </c>
      <c r="H1127" s="37"/>
      <c r="I1127" s="37" t="s">
        <v>1543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8">
        <v>45919.623460648145</v>
      </c>
      <c r="B1128" s="59">
        <v>443797549</v>
      </c>
      <c r="C1128" s="38" t="s">
        <v>36</v>
      </c>
      <c r="D1128" s="38" t="s">
        <v>38</v>
      </c>
      <c r="E1128" s="38" t="s">
        <v>120</v>
      </c>
      <c r="F1128" s="35">
        <v>3646.83</v>
      </c>
      <c r="G1128" s="35">
        <v>3649.94</v>
      </c>
      <c r="H1128" s="35">
        <v>3645.44</v>
      </c>
      <c r="I1128" s="38" t="s">
        <v>1544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60">
        <v>45919.623692129629</v>
      </c>
      <c r="B1129" s="61">
        <v>443797752</v>
      </c>
      <c r="C1129" s="37" t="s">
        <v>36</v>
      </c>
      <c r="D1129" s="37" t="s">
        <v>38</v>
      </c>
      <c r="E1129" s="37" t="s">
        <v>120</v>
      </c>
      <c r="F1129" s="36">
        <v>3647.3</v>
      </c>
      <c r="G1129" s="36">
        <v>3650.3</v>
      </c>
      <c r="H1129" s="36">
        <v>3643.8</v>
      </c>
      <c r="I1129" s="37" t="s">
        <v>1545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8">
        <v>45919.623692129629</v>
      </c>
      <c r="B1130" s="59">
        <v>443797753</v>
      </c>
      <c r="C1130" s="38" t="s">
        <v>36</v>
      </c>
      <c r="D1130" s="38" t="s">
        <v>38</v>
      </c>
      <c r="E1130" s="38" t="s">
        <v>120</v>
      </c>
      <c r="F1130" s="35">
        <v>3647.3</v>
      </c>
      <c r="G1130" s="35">
        <v>3648.8</v>
      </c>
      <c r="H1130" s="35">
        <v>3645.8</v>
      </c>
      <c r="I1130" s="38" t="s">
        <v>1531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60">
        <v>45919.623692129629</v>
      </c>
      <c r="B1131" s="61">
        <v>443797755</v>
      </c>
      <c r="C1131" s="37" t="s">
        <v>36</v>
      </c>
      <c r="D1131" s="37" t="s">
        <v>38</v>
      </c>
      <c r="E1131" s="37" t="s">
        <v>120</v>
      </c>
      <c r="F1131" s="36">
        <v>3647.3</v>
      </c>
      <c r="G1131" s="36">
        <v>3650.3</v>
      </c>
      <c r="H1131" s="36">
        <v>3645.8</v>
      </c>
      <c r="I1131" s="37" t="s">
        <v>1545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8">
        <v>45919.623703703706</v>
      </c>
      <c r="B1132" s="59">
        <v>443797756</v>
      </c>
      <c r="C1132" s="38" t="s">
        <v>36</v>
      </c>
      <c r="D1132" s="38" t="s">
        <v>38</v>
      </c>
      <c r="E1132" s="38" t="s">
        <v>120</v>
      </c>
      <c r="F1132" s="35">
        <v>3647.3</v>
      </c>
      <c r="G1132" s="35">
        <v>3649.8</v>
      </c>
      <c r="H1132" s="35">
        <v>3644.3</v>
      </c>
      <c r="I1132" s="38" t="s">
        <v>1546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60">
        <v>45919.623703703706</v>
      </c>
      <c r="B1133" s="61">
        <v>443797758</v>
      </c>
      <c r="C1133" s="37" t="s">
        <v>36</v>
      </c>
      <c r="D1133" s="37" t="s">
        <v>38</v>
      </c>
      <c r="E1133" s="37" t="s">
        <v>120</v>
      </c>
      <c r="F1133" s="36">
        <v>3647.3</v>
      </c>
      <c r="G1133" s="36">
        <v>3650.3</v>
      </c>
      <c r="H1133" s="36">
        <v>3643.8</v>
      </c>
      <c r="I1133" s="37" t="s">
        <v>1545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8">
        <v>45919.623703703706</v>
      </c>
      <c r="B1134" s="59">
        <v>443797759</v>
      </c>
      <c r="C1134" s="38" t="s">
        <v>36</v>
      </c>
      <c r="D1134" s="38" t="s">
        <v>38</v>
      </c>
      <c r="E1134" s="38" t="s">
        <v>120</v>
      </c>
      <c r="F1134" s="35">
        <v>3647.25</v>
      </c>
      <c r="G1134" s="35">
        <v>3650.3</v>
      </c>
      <c r="H1134" s="35">
        <v>3644.3</v>
      </c>
      <c r="I1134" s="38" t="s">
        <v>1545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60">
        <v>45919.624502314815</v>
      </c>
      <c r="B1135" s="61">
        <v>443799154</v>
      </c>
      <c r="C1135" s="37" t="s">
        <v>36</v>
      </c>
      <c r="D1135" s="37" t="s">
        <v>38</v>
      </c>
      <c r="E1135" s="37" t="s">
        <v>120</v>
      </c>
      <c r="F1135" s="36">
        <v>3647.81</v>
      </c>
      <c r="G1135" s="36">
        <v>3650.81</v>
      </c>
      <c r="H1135" s="36">
        <v>3644.31</v>
      </c>
      <c r="I1135" s="37" t="s">
        <v>1547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8">
        <v>45919.625011574077</v>
      </c>
      <c r="B1136" s="59">
        <v>443800144</v>
      </c>
      <c r="C1136" s="38" t="s">
        <v>36</v>
      </c>
      <c r="D1136" s="38" t="s">
        <v>38</v>
      </c>
      <c r="E1136" s="38" t="s">
        <v>120</v>
      </c>
      <c r="F1136" s="35">
        <v>3648.5</v>
      </c>
      <c r="G1136" s="35">
        <v>3651.51</v>
      </c>
      <c r="H1136" s="35">
        <v>3642.51</v>
      </c>
      <c r="I1136" s="38" t="s">
        <v>1561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60">
        <v>45919.625011574077</v>
      </c>
      <c r="B1137" s="61">
        <v>443800148</v>
      </c>
      <c r="C1137" s="37" t="s">
        <v>36</v>
      </c>
      <c r="D1137" s="37" t="s">
        <v>38</v>
      </c>
      <c r="E1137" s="37" t="s">
        <v>120</v>
      </c>
      <c r="F1137" s="36">
        <v>3648.51</v>
      </c>
      <c r="G1137" s="36">
        <v>3651.5</v>
      </c>
      <c r="H1137" s="37"/>
      <c r="I1137" s="37" t="s">
        <v>1561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8">
        <v>45919.625162037039</v>
      </c>
      <c r="B1138" s="59">
        <v>443800311</v>
      </c>
      <c r="C1138" s="38" t="s">
        <v>36</v>
      </c>
      <c r="D1138" s="38" t="s">
        <v>38</v>
      </c>
      <c r="E1138" s="38" t="s">
        <v>120</v>
      </c>
      <c r="F1138" s="35">
        <v>3648.4</v>
      </c>
      <c r="G1138" s="35">
        <v>3651.43</v>
      </c>
      <c r="H1138" s="35">
        <v>3643.93</v>
      </c>
      <c r="I1138" s="38" t="s">
        <v>1561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60">
        <v>45919.62809027778</v>
      </c>
      <c r="B1139" s="61">
        <v>443803156</v>
      </c>
      <c r="C1139" s="37" t="s">
        <v>36</v>
      </c>
      <c r="D1139" s="37" t="s">
        <v>37</v>
      </c>
      <c r="E1139" s="37" t="s">
        <v>120</v>
      </c>
      <c r="F1139" s="36">
        <v>3650.34</v>
      </c>
      <c r="G1139" s="36">
        <v>3647.41</v>
      </c>
      <c r="H1139" s="37"/>
      <c r="I1139" s="37" t="s">
        <v>1548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8">
        <v>45919.62809027778</v>
      </c>
      <c r="B1140" s="59">
        <v>443803158</v>
      </c>
      <c r="C1140" s="38" t="s">
        <v>36</v>
      </c>
      <c r="D1140" s="38" t="s">
        <v>37</v>
      </c>
      <c r="E1140" s="38" t="s">
        <v>120</v>
      </c>
      <c r="F1140" s="35">
        <v>3650.34</v>
      </c>
      <c r="G1140" s="35">
        <v>3647.34</v>
      </c>
      <c r="H1140" s="35">
        <v>3653.84</v>
      </c>
      <c r="I1140" s="38" t="s">
        <v>1548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60">
        <v>45919.62809027778</v>
      </c>
      <c r="B1141" s="61">
        <v>443803159</v>
      </c>
      <c r="C1141" s="37" t="s">
        <v>36</v>
      </c>
      <c r="D1141" s="37" t="s">
        <v>37</v>
      </c>
      <c r="E1141" s="37" t="s">
        <v>120</v>
      </c>
      <c r="F1141" s="36">
        <v>3650.23</v>
      </c>
      <c r="G1141" s="36">
        <v>3647.34</v>
      </c>
      <c r="H1141" s="37"/>
      <c r="I1141" s="37" t="s">
        <v>1548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8">
        <v>45919.629131944443</v>
      </c>
      <c r="B1142" s="59">
        <v>443804341</v>
      </c>
      <c r="C1142" s="38" t="s">
        <v>36</v>
      </c>
      <c r="D1142" s="38" t="s">
        <v>38</v>
      </c>
      <c r="E1142" s="38" t="s">
        <v>120</v>
      </c>
      <c r="F1142" s="35">
        <v>3648.76</v>
      </c>
      <c r="G1142" s="35">
        <v>3651.74</v>
      </c>
      <c r="H1142" s="35">
        <v>3645.24</v>
      </c>
      <c r="I1142" s="38" t="s">
        <v>1560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60">
        <v>45919.63422453704</v>
      </c>
      <c r="B1143" s="61">
        <v>443807476</v>
      </c>
      <c r="C1143" s="37" t="s">
        <v>36</v>
      </c>
      <c r="D1143" s="37" t="s">
        <v>37</v>
      </c>
      <c r="E1143" s="37" t="s">
        <v>120</v>
      </c>
      <c r="F1143" s="36">
        <v>3650.6</v>
      </c>
      <c r="G1143" s="36">
        <v>3647.6</v>
      </c>
      <c r="H1143" s="37"/>
      <c r="I1143" s="37" t="s">
        <v>1562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8">
        <v>45919.63422453704</v>
      </c>
      <c r="B1144" s="59">
        <v>443807477</v>
      </c>
      <c r="C1144" s="38" t="s">
        <v>36</v>
      </c>
      <c r="D1144" s="38" t="s">
        <v>37</v>
      </c>
      <c r="E1144" s="38" t="s">
        <v>120</v>
      </c>
      <c r="F1144" s="35">
        <v>3650.6</v>
      </c>
      <c r="G1144" s="35">
        <v>3647.6</v>
      </c>
      <c r="H1144" s="38"/>
      <c r="I1144" s="38" t="s">
        <v>1562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60">
        <v>45919.63422453704</v>
      </c>
      <c r="B1145" s="61">
        <v>443807478</v>
      </c>
      <c r="C1145" s="37" t="s">
        <v>36</v>
      </c>
      <c r="D1145" s="37" t="s">
        <v>37</v>
      </c>
      <c r="E1145" s="37" t="s">
        <v>120</v>
      </c>
      <c r="F1145" s="36">
        <v>3650.6</v>
      </c>
      <c r="G1145" s="36">
        <v>3647.6</v>
      </c>
      <c r="H1145" s="36">
        <v>3654.1</v>
      </c>
      <c r="I1145" s="37" t="s">
        <v>1562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8">
        <v>45919.636886574073</v>
      </c>
      <c r="B1146" s="59">
        <v>443809581</v>
      </c>
      <c r="C1146" s="38" t="s">
        <v>36</v>
      </c>
      <c r="D1146" s="38" t="s">
        <v>37</v>
      </c>
      <c r="E1146" s="38" t="s">
        <v>120</v>
      </c>
      <c r="F1146" s="35">
        <v>3651.4</v>
      </c>
      <c r="G1146" s="35">
        <v>3648.38</v>
      </c>
      <c r="H1146" s="38"/>
      <c r="I1146" s="38" t="s">
        <v>1563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60">
        <v>45919.637465277781</v>
      </c>
      <c r="B1147" s="61">
        <v>443809883</v>
      </c>
      <c r="C1147" s="37" t="s">
        <v>36</v>
      </c>
      <c r="D1147" s="37" t="s">
        <v>37</v>
      </c>
      <c r="E1147" s="37" t="s">
        <v>120</v>
      </c>
      <c r="F1147" s="36">
        <v>3650.88</v>
      </c>
      <c r="G1147" s="36">
        <v>3648.44</v>
      </c>
      <c r="H1147" s="36">
        <v>3653.94</v>
      </c>
      <c r="I1147" s="37" t="s">
        <v>1564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8">
        <v>45919.637465277781</v>
      </c>
      <c r="B1148" s="59">
        <v>443809885</v>
      </c>
      <c r="C1148" s="38" t="s">
        <v>36</v>
      </c>
      <c r="D1148" s="38" t="s">
        <v>37</v>
      </c>
      <c r="E1148" s="38" t="s">
        <v>120</v>
      </c>
      <c r="F1148" s="35">
        <v>3650.85</v>
      </c>
      <c r="G1148" s="35">
        <v>3647.88</v>
      </c>
      <c r="H1148" s="35">
        <v>3654.38</v>
      </c>
      <c r="I1148" s="38" t="s">
        <v>1565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60">
        <v>45919.637465277781</v>
      </c>
      <c r="B1149" s="61">
        <v>443809888</v>
      </c>
      <c r="C1149" s="37" t="s">
        <v>36</v>
      </c>
      <c r="D1149" s="37" t="s">
        <v>37</v>
      </c>
      <c r="E1149" s="37" t="s">
        <v>120</v>
      </c>
      <c r="F1149" s="36">
        <v>3650.92</v>
      </c>
      <c r="G1149" s="36">
        <v>3647.88</v>
      </c>
      <c r="H1149" s="36">
        <v>3652.38</v>
      </c>
      <c r="I1149" s="37" t="s">
        <v>1565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8">
        <v>45919.637476851851</v>
      </c>
      <c r="B1150" s="59">
        <v>443809889</v>
      </c>
      <c r="C1150" s="38" t="s">
        <v>36</v>
      </c>
      <c r="D1150" s="38" t="s">
        <v>37</v>
      </c>
      <c r="E1150" s="38" t="s">
        <v>120</v>
      </c>
      <c r="F1150" s="35">
        <v>3651.03</v>
      </c>
      <c r="G1150" s="35">
        <v>3647.88</v>
      </c>
      <c r="H1150" s="35">
        <v>3653.88</v>
      </c>
      <c r="I1150" s="38" t="s">
        <v>1565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60">
        <v>45919.637476851851</v>
      </c>
      <c r="B1151" s="61">
        <v>443809896</v>
      </c>
      <c r="C1151" s="37" t="s">
        <v>36</v>
      </c>
      <c r="D1151" s="37" t="s">
        <v>37</v>
      </c>
      <c r="E1151" s="37" t="s">
        <v>120</v>
      </c>
      <c r="F1151" s="36">
        <v>3651.03</v>
      </c>
      <c r="G1151" s="36">
        <v>3647.88</v>
      </c>
      <c r="H1151" s="36">
        <v>3652.38</v>
      </c>
      <c r="I1151" s="37" t="s">
        <v>1565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8">
        <v>45919.637476851851</v>
      </c>
      <c r="B1152" s="59">
        <v>443809898</v>
      </c>
      <c r="C1152" s="38" t="s">
        <v>36</v>
      </c>
      <c r="D1152" s="38" t="s">
        <v>37</v>
      </c>
      <c r="E1152" s="38" t="s">
        <v>120</v>
      </c>
      <c r="F1152" s="35">
        <v>3651.03</v>
      </c>
      <c r="G1152" s="35">
        <v>3647.88</v>
      </c>
      <c r="H1152" s="35">
        <v>3654.38</v>
      </c>
      <c r="I1152" s="38" t="s">
        <v>1565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60">
        <v>45919.637476851851</v>
      </c>
      <c r="B1153" s="61">
        <v>443809902</v>
      </c>
      <c r="C1153" s="37" t="s">
        <v>36</v>
      </c>
      <c r="D1153" s="37" t="s">
        <v>37</v>
      </c>
      <c r="E1153" s="37" t="s">
        <v>120</v>
      </c>
      <c r="F1153" s="36">
        <v>3651.03</v>
      </c>
      <c r="G1153" s="36">
        <v>3649.38</v>
      </c>
      <c r="H1153" s="36">
        <v>3652.38</v>
      </c>
      <c r="I1153" s="37" t="s">
        <v>1566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8">
        <v>45919.637696759259</v>
      </c>
      <c r="B1154" s="59">
        <v>443809954</v>
      </c>
      <c r="C1154" s="38" t="s">
        <v>36</v>
      </c>
      <c r="D1154" s="38" t="s">
        <v>38</v>
      </c>
      <c r="E1154" s="38" t="s">
        <v>120</v>
      </c>
      <c r="F1154" s="35">
        <v>3650.27</v>
      </c>
      <c r="G1154" s="35">
        <v>3649.21</v>
      </c>
      <c r="H1154" s="35">
        <v>3646.77</v>
      </c>
      <c r="I1154" s="38" t="s">
        <v>1567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60">
        <v>45919.637696759259</v>
      </c>
      <c r="B1155" s="61">
        <v>443809956</v>
      </c>
      <c r="C1155" s="37" t="s">
        <v>36</v>
      </c>
      <c r="D1155" s="37" t="s">
        <v>38</v>
      </c>
      <c r="E1155" s="37" t="s">
        <v>120</v>
      </c>
      <c r="F1155" s="36">
        <v>3650.27</v>
      </c>
      <c r="G1155" s="36">
        <v>3649.21</v>
      </c>
      <c r="H1155" s="36">
        <v>3646.77</v>
      </c>
      <c r="I1155" s="37" t="s">
        <v>1567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8">
        <v>45919.637696759259</v>
      </c>
      <c r="B1156" s="59">
        <v>443809962</v>
      </c>
      <c r="C1156" s="38" t="s">
        <v>36</v>
      </c>
      <c r="D1156" s="38" t="s">
        <v>38</v>
      </c>
      <c r="E1156" s="38" t="s">
        <v>120</v>
      </c>
      <c r="F1156" s="35">
        <v>3650.27</v>
      </c>
      <c r="G1156" s="35">
        <v>3649.21</v>
      </c>
      <c r="H1156" s="35">
        <v>3646.77</v>
      </c>
      <c r="I1156" s="38" t="s">
        <v>1567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60">
        <v>45919.640243055554</v>
      </c>
      <c r="B1157" s="61">
        <v>443811373</v>
      </c>
      <c r="C1157" s="37" t="s">
        <v>36</v>
      </c>
      <c r="D1157" s="37" t="s">
        <v>38</v>
      </c>
      <c r="E1157" s="37" t="s">
        <v>120</v>
      </c>
      <c r="F1157" s="36">
        <v>3649.15</v>
      </c>
      <c r="G1157" s="36">
        <v>3647.39</v>
      </c>
      <c r="H1157" s="37"/>
      <c r="I1157" s="37" t="s">
        <v>1568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8">
        <v>45919.640243055554</v>
      </c>
      <c r="B1158" s="59">
        <v>443811374</v>
      </c>
      <c r="C1158" s="38" t="s">
        <v>36</v>
      </c>
      <c r="D1158" s="38" t="s">
        <v>38</v>
      </c>
      <c r="E1158" s="38" t="s">
        <v>120</v>
      </c>
      <c r="F1158" s="35">
        <v>3649.16</v>
      </c>
      <c r="G1158" s="35">
        <v>3647.4</v>
      </c>
      <c r="H1158" s="35">
        <v>3643.15</v>
      </c>
      <c r="I1158" s="38" t="s">
        <v>1568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60">
        <v>45919.641631944447</v>
      </c>
      <c r="B1159" s="61">
        <v>443812249</v>
      </c>
      <c r="C1159" s="37" t="s">
        <v>36</v>
      </c>
      <c r="D1159" s="37" t="s">
        <v>38</v>
      </c>
      <c r="E1159" s="37" t="s">
        <v>120</v>
      </c>
      <c r="F1159" s="36">
        <v>3647.81</v>
      </c>
      <c r="G1159" s="36">
        <v>3647.78</v>
      </c>
      <c r="H1159" s="36">
        <v>3643.31</v>
      </c>
      <c r="I1159" s="37" t="s">
        <v>1569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8">
        <v>45919.641863425924</v>
      </c>
      <c r="B1160" s="59">
        <v>443812344</v>
      </c>
      <c r="C1160" s="38" t="s">
        <v>36</v>
      </c>
      <c r="D1160" s="38" t="s">
        <v>38</v>
      </c>
      <c r="E1160" s="38" t="s">
        <v>120</v>
      </c>
      <c r="F1160" s="35">
        <v>3648.3</v>
      </c>
      <c r="G1160" s="35">
        <v>3647.46</v>
      </c>
      <c r="H1160" s="38"/>
      <c r="I1160" s="38" t="s">
        <v>1570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60">
        <v>45919.643136574072</v>
      </c>
      <c r="B1161" s="61">
        <v>443813091</v>
      </c>
      <c r="C1161" s="37" t="s">
        <v>36</v>
      </c>
      <c r="D1161" s="37" t="s">
        <v>38</v>
      </c>
      <c r="E1161" s="37" t="s">
        <v>120</v>
      </c>
      <c r="F1161" s="36">
        <v>3648.48</v>
      </c>
      <c r="G1161" s="36">
        <v>3645.86</v>
      </c>
      <c r="H1161" s="36">
        <v>3644.65</v>
      </c>
      <c r="I1161" s="37" t="s">
        <v>1571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8">
        <v>45919.643136574072</v>
      </c>
      <c r="B1162" s="59">
        <v>443813096</v>
      </c>
      <c r="C1162" s="38" t="s">
        <v>36</v>
      </c>
      <c r="D1162" s="38" t="s">
        <v>38</v>
      </c>
      <c r="E1162" s="38" t="s">
        <v>120</v>
      </c>
      <c r="F1162" s="35">
        <v>3648.26</v>
      </c>
      <c r="G1162" s="35">
        <v>3645.85</v>
      </c>
      <c r="H1162" s="38"/>
      <c r="I1162" s="38" t="s">
        <v>1572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60">
        <v>45919.643136574072</v>
      </c>
      <c r="B1163" s="61">
        <v>443813100</v>
      </c>
      <c r="C1163" s="37" t="s">
        <v>36</v>
      </c>
      <c r="D1163" s="37" t="s">
        <v>38</v>
      </c>
      <c r="E1163" s="37" t="s">
        <v>120</v>
      </c>
      <c r="F1163" s="36">
        <v>3648.31</v>
      </c>
      <c r="G1163" s="36">
        <v>3647.49</v>
      </c>
      <c r="H1163" s="37"/>
      <c r="I1163" s="37" t="s">
        <v>1570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8">
        <v>45919.644872685189</v>
      </c>
      <c r="B1164" s="59">
        <v>443813922</v>
      </c>
      <c r="C1164" s="38" t="s">
        <v>36</v>
      </c>
      <c r="D1164" s="38" t="s">
        <v>38</v>
      </c>
      <c r="E1164" s="38" t="s">
        <v>120</v>
      </c>
      <c r="F1164" s="35">
        <v>3648.93</v>
      </c>
      <c r="G1164" s="35">
        <v>3647.47</v>
      </c>
      <c r="H1164" s="35">
        <v>3645.43</v>
      </c>
      <c r="I1164" s="38" t="s">
        <v>1573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60">
        <v>45919.644872685189</v>
      </c>
      <c r="B1165" s="61">
        <v>443813924</v>
      </c>
      <c r="C1165" s="37" t="s">
        <v>36</v>
      </c>
      <c r="D1165" s="37" t="s">
        <v>38</v>
      </c>
      <c r="E1165" s="37" t="s">
        <v>120</v>
      </c>
      <c r="F1165" s="36">
        <v>3648.93</v>
      </c>
      <c r="G1165" s="36">
        <v>3647.47</v>
      </c>
      <c r="H1165" s="36">
        <v>3645.43</v>
      </c>
      <c r="I1165" s="37" t="s">
        <v>1573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8">
        <v>45919.65552083333</v>
      </c>
      <c r="B1166" s="59">
        <v>443818879</v>
      </c>
      <c r="C1166" s="38" t="s">
        <v>36</v>
      </c>
      <c r="D1166" s="38" t="s">
        <v>38</v>
      </c>
      <c r="E1166" s="38" t="s">
        <v>120</v>
      </c>
      <c r="F1166" s="35">
        <v>3647.29</v>
      </c>
      <c r="G1166" s="35">
        <v>3645.72</v>
      </c>
      <c r="H1166" s="38"/>
      <c r="I1166" s="38" t="s">
        <v>1572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60">
        <v>45919.65552083333</v>
      </c>
      <c r="B1167" s="61">
        <v>443818880</v>
      </c>
      <c r="C1167" s="37" t="s">
        <v>36</v>
      </c>
      <c r="D1167" s="37" t="s">
        <v>38</v>
      </c>
      <c r="E1167" s="37" t="s">
        <v>120</v>
      </c>
      <c r="F1167" s="36">
        <v>3647.29</v>
      </c>
      <c r="G1167" s="36">
        <v>3645.72</v>
      </c>
      <c r="H1167" s="37"/>
      <c r="I1167" s="37" t="s">
        <v>1572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8">
        <v>45919.655636574076</v>
      </c>
      <c r="B1168" s="59">
        <v>443818915</v>
      </c>
      <c r="C1168" s="38" t="s">
        <v>36</v>
      </c>
      <c r="D1168" s="38" t="s">
        <v>38</v>
      </c>
      <c r="E1168" s="38" t="s">
        <v>120</v>
      </c>
      <c r="F1168" s="35">
        <v>3647.62</v>
      </c>
      <c r="G1168" s="35">
        <v>3650.62</v>
      </c>
      <c r="H1168" s="35">
        <v>3646.12</v>
      </c>
      <c r="I1168" s="38" t="s">
        <v>1574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60">
        <v>45919.655636574076</v>
      </c>
      <c r="B1169" s="61">
        <v>443818916</v>
      </c>
      <c r="C1169" s="37" t="s">
        <v>36</v>
      </c>
      <c r="D1169" s="37" t="s">
        <v>38</v>
      </c>
      <c r="E1169" s="37" t="s">
        <v>120</v>
      </c>
      <c r="F1169" s="36">
        <v>3647.62</v>
      </c>
      <c r="G1169" s="36">
        <v>3646.61</v>
      </c>
      <c r="H1169" s="36">
        <v>3644.62</v>
      </c>
      <c r="I1169" s="37" t="s">
        <v>1575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8">
        <v>45919.655636574076</v>
      </c>
      <c r="B1170" s="59">
        <v>443818918</v>
      </c>
      <c r="C1170" s="38" t="s">
        <v>36</v>
      </c>
      <c r="D1170" s="38" t="s">
        <v>38</v>
      </c>
      <c r="E1170" s="38" t="s">
        <v>120</v>
      </c>
      <c r="F1170" s="35">
        <v>3647.65</v>
      </c>
      <c r="G1170" s="35">
        <v>3646.59</v>
      </c>
      <c r="H1170" s="35">
        <v>3644.62</v>
      </c>
      <c r="I1170" s="38" t="s">
        <v>1575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60">
        <v>45919.655648148146</v>
      </c>
      <c r="B1171" s="61">
        <v>443818919</v>
      </c>
      <c r="C1171" s="37" t="s">
        <v>36</v>
      </c>
      <c r="D1171" s="37" t="s">
        <v>38</v>
      </c>
      <c r="E1171" s="37" t="s">
        <v>120</v>
      </c>
      <c r="F1171" s="36">
        <v>3647.61</v>
      </c>
      <c r="G1171" s="36">
        <v>3646.6</v>
      </c>
      <c r="H1171" s="36">
        <v>3644.12</v>
      </c>
      <c r="I1171" s="37" t="s">
        <v>1575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8">
        <v>45919.660844907405</v>
      </c>
      <c r="B1172" s="59">
        <v>443821898</v>
      </c>
      <c r="C1172" s="38" t="s">
        <v>36</v>
      </c>
      <c r="D1172" s="38" t="s">
        <v>38</v>
      </c>
      <c r="E1172" s="38" t="s">
        <v>120</v>
      </c>
      <c r="F1172" s="35">
        <v>3646.04</v>
      </c>
      <c r="G1172" s="35">
        <v>3649.04</v>
      </c>
      <c r="H1172" s="38"/>
      <c r="I1172" s="38" t="s">
        <v>1576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60">
        <v>45919.660844907405</v>
      </c>
      <c r="B1173" s="61">
        <v>443821900</v>
      </c>
      <c r="C1173" s="37" t="s">
        <v>36</v>
      </c>
      <c r="D1173" s="37" t="s">
        <v>38</v>
      </c>
      <c r="E1173" s="37" t="s">
        <v>120</v>
      </c>
      <c r="F1173" s="36">
        <v>3646.15</v>
      </c>
      <c r="G1173" s="36">
        <v>3649.04</v>
      </c>
      <c r="H1173" s="36">
        <v>3642.54</v>
      </c>
      <c r="I1173" s="37" t="s">
        <v>1576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8">
        <v>45919.660844907405</v>
      </c>
      <c r="B1174" s="59">
        <v>443821903</v>
      </c>
      <c r="C1174" s="38" t="s">
        <v>36</v>
      </c>
      <c r="D1174" s="38" t="s">
        <v>38</v>
      </c>
      <c r="E1174" s="38" t="s">
        <v>120</v>
      </c>
      <c r="F1174" s="35">
        <v>3646.15</v>
      </c>
      <c r="G1174" s="35">
        <v>3649.04</v>
      </c>
      <c r="H1174" s="38"/>
      <c r="I1174" s="38" t="s">
        <v>1576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60">
        <v>45919.660856481481</v>
      </c>
      <c r="B1175" s="61">
        <v>443821904</v>
      </c>
      <c r="C1175" s="37" t="s">
        <v>36</v>
      </c>
      <c r="D1175" s="37" t="s">
        <v>38</v>
      </c>
      <c r="E1175" s="37" t="s">
        <v>120</v>
      </c>
      <c r="F1175" s="36">
        <v>3646.15</v>
      </c>
      <c r="G1175" s="36">
        <v>3649.04</v>
      </c>
      <c r="H1175" s="37"/>
      <c r="I1175" s="37" t="s">
        <v>1576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8">
        <v>45919.660960648151</v>
      </c>
      <c r="B1176" s="59">
        <v>443822058</v>
      </c>
      <c r="C1176" s="38" t="s">
        <v>36</v>
      </c>
      <c r="D1176" s="38" t="s">
        <v>38</v>
      </c>
      <c r="E1176" s="38" t="s">
        <v>120</v>
      </c>
      <c r="F1176" s="35">
        <v>3646.47</v>
      </c>
      <c r="G1176" s="35">
        <v>3649.47</v>
      </c>
      <c r="H1176" s="35">
        <v>3644.97</v>
      </c>
      <c r="I1176" s="38" t="s">
        <v>1577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60">
        <v>45919.660960648151</v>
      </c>
      <c r="B1177" s="61">
        <v>443822066</v>
      </c>
      <c r="C1177" s="37" t="s">
        <v>36</v>
      </c>
      <c r="D1177" s="37" t="s">
        <v>38</v>
      </c>
      <c r="E1177" s="37" t="s">
        <v>120</v>
      </c>
      <c r="F1177" s="36">
        <v>3646.24</v>
      </c>
      <c r="G1177" s="36">
        <v>3649.47</v>
      </c>
      <c r="H1177" s="36">
        <v>3643.47</v>
      </c>
      <c r="I1177" s="37" t="s">
        <v>1577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8">
        <v>45919.660960648151</v>
      </c>
      <c r="B1178" s="59">
        <v>443822070</v>
      </c>
      <c r="C1178" s="38" t="s">
        <v>36</v>
      </c>
      <c r="D1178" s="38" t="s">
        <v>38</v>
      </c>
      <c r="E1178" s="38" t="s">
        <v>120</v>
      </c>
      <c r="F1178" s="35">
        <v>3646.3</v>
      </c>
      <c r="G1178" s="35">
        <v>3649.47</v>
      </c>
      <c r="H1178" s="35">
        <v>3642.97</v>
      </c>
      <c r="I1178" s="38" t="s">
        <v>1577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60">
        <v>45919.66097222222</v>
      </c>
      <c r="B1179" s="61">
        <v>443822076</v>
      </c>
      <c r="C1179" s="37" t="s">
        <v>36</v>
      </c>
      <c r="D1179" s="37" t="s">
        <v>38</v>
      </c>
      <c r="E1179" s="37" t="s">
        <v>120</v>
      </c>
      <c r="F1179" s="36">
        <v>3646.3</v>
      </c>
      <c r="G1179" s="36">
        <v>3648.97</v>
      </c>
      <c r="H1179" s="36">
        <v>3643.47</v>
      </c>
      <c r="I1179" s="37" t="s">
        <v>1578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8">
        <v>45919.661307870374</v>
      </c>
      <c r="B1180" s="59">
        <v>443822328</v>
      </c>
      <c r="C1180" s="38" t="s">
        <v>36</v>
      </c>
      <c r="D1180" s="38" t="s">
        <v>38</v>
      </c>
      <c r="E1180" s="38" t="s">
        <v>120</v>
      </c>
      <c r="F1180" s="35">
        <v>3647.27</v>
      </c>
      <c r="G1180" s="35">
        <v>3646.99</v>
      </c>
      <c r="H1180" s="35">
        <v>3643.78</v>
      </c>
      <c r="I1180" s="38" t="s">
        <v>1579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60">
        <v>45919.661307870374</v>
      </c>
      <c r="B1181" s="61">
        <v>443822329</v>
      </c>
      <c r="C1181" s="37" t="s">
        <v>36</v>
      </c>
      <c r="D1181" s="37" t="s">
        <v>38</v>
      </c>
      <c r="E1181" s="37" t="s">
        <v>120</v>
      </c>
      <c r="F1181" s="36">
        <v>3647.27</v>
      </c>
      <c r="G1181" s="36">
        <v>3647.43</v>
      </c>
      <c r="H1181" s="36">
        <v>3643.77</v>
      </c>
      <c r="I1181" s="37" t="s">
        <v>1580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8">
        <v>45919.661770833336</v>
      </c>
      <c r="B1182" s="59">
        <v>443822570</v>
      </c>
      <c r="C1182" s="38" t="s">
        <v>36</v>
      </c>
      <c r="D1182" s="38" t="s">
        <v>38</v>
      </c>
      <c r="E1182" s="38" t="s">
        <v>120</v>
      </c>
      <c r="F1182" s="35">
        <v>3647.66</v>
      </c>
      <c r="G1182" s="35">
        <v>3648.05</v>
      </c>
      <c r="H1182" s="35">
        <v>3643.16</v>
      </c>
      <c r="I1182" s="38" t="s">
        <v>1581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60">
        <v>45919.663969907408</v>
      </c>
      <c r="B1183" s="61">
        <v>443824278</v>
      </c>
      <c r="C1183" s="37" t="s">
        <v>36</v>
      </c>
      <c r="D1183" s="37" t="s">
        <v>37</v>
      </c>
      <c r="E1183" s="37" t="s">
        <v>120</v>
      </c>
      <c r="F1183" s="36">
        <v>3649.38</v>
      </c>
      <c r="G1183" s="36">
        <v>3646.38</v>
      </c>
      <c r="H1183" s="36">
        <v>3652.88</v>
      </c>
      <c r="I1183" s="37" t="s">
        <v>1582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8">
        <v>45919.663969907408</v>
      </c>
      <c r="B1184" s="59">
        <v>443824279</v>
      </c>
      <c r="C1184" s="38" t="s">
        <v>36</v>
      </c>
      <c r="D1184" s="38" t="s">
        <v>37</v>
      </c>
      <c r="E1184" s="38" t="s">
        <v>120</v>
      </c>
      <c r="F1184" s="35">
        <v>3649.38</v>
      </c>
      <c r="G1184" s="35">
        <v>3646.38</v>
      </c>
      <c r="H1184" s="38"/>
      <c r="I1184" s="38" t="s">
        <v>1582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60">
        <v>45919.663969907408</v>
      </c>
      <c r="B1185" s="61">
        <v>443824281</v>
      </c>
      <c r="C1185" s="37" t="s">
        <v>36</v>
      </c>
      <c r="D1185" s="37" t="s">
        <v>37</v>
      </c>
      <c r="E1185" s="37" t="s">
        <v>120</v>
      </c>
      <c r="F1185" s="36">
        <v>3649.36</v>
      </c>
      <c r="G1185" s="36">
        <v>3646.38</v>
      </c>
      <c r="H1185" s="37"/>
      <c r="I1185" s="37" t="s">
        <v>1582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8">
        <v>45919.669525462959</v>
      </c>
      <c r="B1186" s="59">
        <v>443830238</v>
      </c>
      <c r="C1186" s="38" t="s">
        <v>36</v>
      </c>
      <c r="D1186" s="38" t="s">
        <v>38</v>
      </c>
      <c r="E1186" s="38" t="s">
        <v>120</v>
      </c>
      <c r="F1186" s="35">
        <v>3644.82</v>
      </c>
      <c r="G1186" s="35">
        <v>3647.89</v>
      </c>
      <c r="H1186" s="35">
        <v>3641.39</v>
      </c>
      <c r="I1186" s="38" t="s">
        <v>1583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60">
        <v>45919.669525462959</v>
      </c>
      <c r="B1187" s="61">
        <v>443830240</v>
      </c>
      <c r="C1187" s="37" t="s">
        <v>36</v>
      </c>
      <c r="D1187" s="37" t="s">
        <v>38</v>
      </c>
      <c r="E1187" s="37" t="s">
        <v>120</v>
      </c>
      <c r="F1187" s="36">
        <v>3644.82</v>
      </c>
      <c r="G1187" s="36">
        <v>3647.89</v>
      </c>
      <c r="H1187" s="37"/>
      <c r="I1187" s="37" t="s">
        <v>1583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8">
        <v>45919.669525462959</v>
      </c>
      <c r="B1188" s="59">
        <v>443830244</v>
      </c>
      <c r="C1188" s="38" t="s">
        <v>36</v>
      </c>
      <c r="D1188" s="38" t="s">
        <v>38</v>
      </c>
      <c r="E1188" s="38" t="s">
        <v>120</v>
      </c>
      <c r="F1188" s="35">
        <v>3645.06</v>
      </c>
      <c r="G1188" s="35">
        <v>3647.82</v>
      </c>
      <c r="H1188" s="38"/>
      <c r="I1188" s="38" t="s">
        <v>1583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60">
        <v>45919.669537037036</v>
      </c>
      <c r="B1189" s="61">
        <v>443830246</v>
      </c>
      <c r="C1189" s="37" t="s">
        <v>36</v>
      </c>
      <c r="D1189" s="37" t="s">
        <v>38</v>
      </c>
      <c r="E1189" s="37" t="s">
        <v>120</v>
      </c>
      <c r="F1189" s="36">
        <v>3644.97</v>
      </c>
      <c r="G1189" s="36">
        <v>3647.82</v>
      </c>
      <c r="H1189" s="37"/>
      <c r="I1189" s="37" t="s">
        <v>1583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8">
        <v>45919.670104166667</v>
      </c>
      <c r="B1190" s="59">
        <v>443831443</v>
      </c>
      <c r="C1190" s="38" t="s">
        <v>36</v>
      </c>
      <c r="D1190" s="38" t="s">
        <v>38</v>
      </c>
      <c r="E1190" s="38" t="s">
        <v>120</v>
      </c>
      <c r="F1190" s="35">
        <v>3647.58</v>
      </c>
      <c r="G1190" s="35">
        <v>3650.6</v>
      </c>
      <c r="H1190" s="35">
        <v>3643.1</v>
      </c>
      <c r="I1190" s="38" t="s">
        <v>1584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60">
        <v>45919.670798611114</v>
      </c>
      <c r="B1191" s="61">
        <v>443832102</v>
      </c>
      <c r="C1191" s="37" t="s">
        <v>36</v>
      </c>
      <c r="D1191" s="37" t="s">
        <v>38</v>
      </c>
      <c r="E1191" s="37" t="s">
        <v>120</v>
      </c>
      <c r="F1191" s="36">
        <v>3646.77</v>
      </c>
      <c r="G1191" s="36">
        <v>3649.77</v>
      </c>
      <c r="H1191" s="37"/>
      <c r="I1191" s="37" t="s">
        <v>1585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8">
        <v>45919.670810185184</v>
      </c>
      <c r="B1192" s="59">
        <v>443832107</v>
      </c>
      <c r="C1192" s="38" t="s">
        <v>36</v>
      </c>
      <c r="D1192" s="38" t="s">
        <v>38</v>
      </c>
      <c r="E1192" s="38" t="s">
        <v>120</v>
      </c>
      <c r="F1192" s="35">
        <v>3646.75</v>
      </c>
      <c r="G1192" s="35">
        <v>3649.77</v>
      </c>
      <c r="H1192" s="35">
        <v>3640.77</v>
      </c>
      <c r="I1192" s="38" t="s">
        <v>1585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60">
        <v>45919.672303240739</v>
      </c>
      <c r="B1193" s="61">
        <v>443833435</v>
      </c>
      <c r="C1193" s="37" t="s">
        <v>36</v>
      </c>
      <c r="D1193" s="37" t="s">
        <v>38</v>
      </c>
      <c r="E1193" s="37" t="s">
        <v>120</v>
      </c>
      <c r="F1193" s="36">
        <v>3645.69</v>
      </c>
      <c r="G1193" s="36">
        <v>3648.7</v>
      </c>
      <c r="H1193" s="37"/>
      <c r="I1193" s="37" t="s">
        <v>1586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8">
        <v>45919.672303240739</v>
      </c>
      <c r="B1194" s="59">
        <v>443833440</v>
      </c>
      <c r="C1194" s="38" t="s">
        <v>36</v>
      </c>
      <c r="D1194" s="38" t="s">
        <v>38</v>
      </c>
      <c r="E1194" s="38" t="s">
        <v>120</v>
      </c>
      <c r="F1194" s="35">
        <v>3645.53</v>
      </c>
      <c r="G1194" s="35">
        <v>3648.69</v>
      </c>
      <c r="H1194" s="35">
        <v>3642.19</v>
      </c>
      <c r="I1194" s="38" t="s">
        <v>1587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60">
        <v>45919.672303240739</v>
      </c>
      <c r="B1195" s="61">
        <v>443833442</v>
      </c>
      <c r="C1195" s="37" t="s">
        <v>36</v>
      </c>
      <c r="D1195" s="37" t="s">
        <v>38</v>
      </c>
      <c r="E1195" s="37" t="s">
        <v>120</v>
      </c>
      <c r="F1195" s="36">
        <v>3645.54</v>
      </c>
      <c r="G1195" s="36">
        <v>3648.69</v>
      </c>
      <c r="H1195" s="37"/>
      <c r="I1195" s="37" t="s">
        <v>1587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8">
        <v>45919.672314814816</v>
      </c>
      <c r="B1196" s="59">
        <v>443833446</v>
      </c>
      <c r="C1196" s="38" t="s">
        <v>36</v>
      </c>
      <c r="D1196" s="38" t="s">
        <v>38</v>
      </c>
      <c r="E1196" s="38" t="s">
        <v>120</v>
      </c>
      <c r="F1196" s="35">
        <v>3645.54</v>
      </c>
      <c r="G1196" s="35">
        <v>3648.69</v>
      </c>
      <c r="H1196" s="38"/>
      <c r="I1196" s="38" t="s">
        <v>1587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60">
        <v>45919.672997685186</v>
      </c>
      <c r="B1197" s="61">
        <v>443833873</v>
      </c>
      <c r="C1197" s="37" t="s">
        <v>36</v>
      </c>
      <c r="D1197" s="37" t="s">
        <v>38</v>
      </c>
      <c r="E1197" s="37" t="s">
        <v>120</v>
      </c>
      <c r="F1197" s="36">
        <v>3646.49</v>
      </c>
      <c r="G1197" s="36">
        <v>3649.49</v>
      </c>
      <c r="H1197" s="36">
        <v>3644.99</v>
      </c>
      <c r="I1197" s="37" t="s">
        <v>1588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8">
        <v>45919.672997685186</v>
      </c>
      <c r="B1198" s="59">
        <v>443833875</v>
      </c>
      <c r="C1198" s="38" t="s">
        <v>36</v>
      </c>
      <c r="D1198" s="38" t="s">
        <v>38</v>
      </c>
      <c r="E1198" s="38" t="s">
        <v>120</v>
      </c>
      <c r="F1198" s="35">
        <v>3646.49</v>
      </c>
      <c r="G1198" s="35">
        <v>3649.49</v>
      </c>
      <c r="H1198" s="35">
        <v>3643.49</v>
      </c>
      <c r="I1198" s="38" t="s">
        <v>1588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60">
        <v>45919.672997685186</v>
      </c>
      <c r="B1199" s="61">
        <v>443833877</v>
      </c>
      <c r="C1199" s="37" t="s">
        <v>36</v>
      </c>
      <c r="D1199" s="37" t="s">
        <v>38</v>
      </c>
      <c r="E1199" s="37" t="s">
        <v>120</v>
      </c>
      <c r="F1199" s="36">
        <v>3646.47</v>
      </c>
      <c r="G1199" s="36">
        <v>3648.99</v>
      </c>
      <c r="H1199" s="36">
        <v>3643.49</v>
      </c>
      <c r="I1199" s="37" t="s">
        <v>1589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8">
        <v>45919.673009259262</v>
      </c>
      <c r="B1200" s="59">
        <v>443833879</v>
      </c>
      <c r="C1200" s="38" t="s">
        <v>36</v>
      </c>
      <c r="D1200" s="38" t="s">
        <v>38</v>
      </c>
      <c r="E1200" s="38" t="s">
        <v>120</v>
      </c>
      <c r="F1200" s="35">
        <v>3646.38</v>
      </c>
      <c r="G1200" s="35">
        <v>3649.49</v>
      </c>
      <c r="H1200" s="35">
        <v>3642.99</v>
      </c>
      <c r="I1200" s="38" t="s">
        <v>1588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60">
        <v>45919.673692129632</v>
      </c>
      <c r="B1201" s="61">
        <v>443834252</v>
      </c>
      <c r="C1201" s="37" t="s">
        <v>36</v>
      </c>
      <c r="D1201" s="37" t="s">
        <v>38</v>
      </c>
      <c r="E1201" s="37" t="s">
        <v>120</v>
      </c>
      <c r="F1201" s="36">
        <v>3646.5</v>
      </c>
      <c r="G1201" s="36">
        <v>3649.5</v>
      </c>
      <c r="H1201" s="36">
        <v>3643</v>
      </c>
      <c r="I1201" s="37" t="s">
        <v>1588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8">
        <v>45919.673692129632</v>
      </c>
      <c r="B1202" s="59">
        <v>443834258</v>
      </c>
      <c r="C1202" s="38" t="s">
        <v>36</v>
      </c>
      <c r="D1202" s="38" t="s">
        <v>38</v>
      </c>
      <c r="E1202" s="38" t="s">
        <v>120</v>
      </c>
      <c r="F1202" s="35">
        <v>3646.51</v>
      </c>
      <c r="G1202" s="35">
        <v>3649.5</v>
      </c>
      <c r="H1202" s="35">
        <v>3643</v>
      </c>
      <c r="I1202" s="38" t="s">
        <v>1588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60">
        <v>45919.677511574075</v>
      </c>
      <c r="B1203" s="61">
        <v>443840520</v>
      </c>
      <c r="C1203" s="37" t="s">
        <v>36</v>
      </c>
      <c r="D1203" s="37" t="s">
        <v>37</v>
      </c>
      <c r="E1203" s="37" t="s">
        <v>120</v>
      </c>
      <c r="F1203" s="36">
        <v>3652.4</v>
      </c>
      <c r="G1203" s="36">
        <v>3655.15</v>
      </c>
      <c r="H1203" s="37"/>
      <c r="I1203" s="37" t="s">
        <v>1590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8">
        <v>45919.677511574075</v>
      </c>
      <c r="B1204" s="59">
        <v>443840523</v>
      </c>
      <c r="C1204" s="38" t="s">
        <v>36</v>
      </c>
      <c r="D1204" s="38" t="s">
        <v>37</v>
      </c>
      <c r="E1204" s="38" t="s">
        <v>120</v>
      </c>
      <c r="F1204" s="35">
        <v>3652.38</v>
      </c>
      <c r="G1204" s="35">
        <v>3654</v>
      </c>
      <c r="H1204" s="38"/>
      <c r="I1204" s="38" t="s">
        <v>1591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60">
        <v>45919.677511574075</v>
      </c>
      <c r="B1205" s="61">
        <v>443840524</v>
      </c>
      <c r="C1205" s="37" t="s">
        <v>36</v>
      </c>
      <c r="D1205" s="37" t="s">
        <v>37</v>
      </c>
      <c r="E1205" s="37" t="s">
        <v>120</v>
      </c>
      <c r="F1205" s="36">
        <v>3652.51</v>
      </c>
      <c r="G1205" s="36">
        <v>3653.97</v>
      </c>
      <c r="H1205" s="37"/>
      <c r="I1205" s="37" t="s">
        <v>1592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8">
        <v>45919.677523148152</v>
      </c>
      <c r="B1206" s="59">
        <v>443840526</v>
      </c>
      <c r="C1206" s="38" t="s">
        <v>36</v>
      </c>
      <c r="D1206" s="38" t="s">
        <v>37</v>
      </c>
      <c r="E1206" s="38" t="s">
        <v>120</v>
      </c>
      <c r="F1206" s="35">
        <v>3652.51</v>
      </c>
      <c r="G1206" s="35">
        <v>3649.4</v>
      </c>
      <c r="H1206" s="35">
        <v>3655.9</v>
      </c>
      <c r="I1206" s="38" t="s">
        <v>1593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60">
        <v>45919.679479166669</v>
      </c>
      <c r="B1207" s="61">
        <v>443843186</v>
      </c>
      <c r="C1207" s="37" t="s">
        <v>36</v>
      </c>
      <c r="D1207" s="37" t="s">
        <v>37</v>
      </c>
      <c r="E1207" s="37" t="s">
        <v>120</v>
      </c>
      <c r="F1207" s="36">
        <v>3654.36</v>
      </c>
      <c r="G1207" s="36">
        <v>3655.15</v>
      </c>
      <c r="H1207" s="37"/>
      <c r="I1207" s="37" t="s">
        <v>1590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8">
        <v>45919.679479166669</v>
      </c>
      <c r="B1208" s="59">
        <v>443843187</v>
      </c>
      <c r="C1208" s="38" t="s">
        <v>36</v>
      </c>
      <c r="D1208" s="38" t="s">
        <v>37</v>
      </c>
      <c r="E1208" s="38" t="s">
        <v>120</v>
      </c>
      <c r="F1208" s="35">
        <v>3654.43</v>
      </c>
      <c r="G1208" s="35">
        <v>3655.15</v>
      </c>
      <c r="H1208" s="38"/>
      <c r="I1208" s="38" t="s">
        <v>1590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60">
        <v>45919.680636574078</v>
      </c>
      <c r="B1209" s="61">
        <v>443843989</v>
      </c>
      <c r="C1209" s="37" t="s">
        <v>36</v>
      </c>
      <c r="D1209" s="37" t="s">
        <v>37</v>
      </c>
      <c r="E1209" s="37" t="s">
        <v>120</v>
      </c>
      <c r="F1209" s="36">
        <v>3653.46</v>
      </c>
      <c r="G1209" s="36">
        <v>3653.34</v>
      </c>
      <c r="H1209" s="36">
        <v>3656.49</v>
      </c>
      <c r="I1209" s="37" t="s">
        <v>1594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8">
        <v>45919.680636574078</v>
      </c>
      <c r="B1210" s="59">
        <v>443843992</v>
      </c>
      <c r="C1210" s="38" t="s">
        <v>36</v>
      </c>
      <c r="D1210" s="38" t="s">
        <v>37</v>
      </c>
      <c r="E1210" s="38" t="s">
        <v>120</v>
      </c>
      <c r="F1210" s="35">
        <v>3653.56</v>
      </c>
      <c r="G1210" s="35">
        <v>3650.46</v>
      </c>
      <c r="H1210" s="35">
        <v>3654.96</v>
      </c>
      <c r="I1210" s="38" t="s">
        <v>1595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60">
        <v>45919.680636574078</v>
      </c>
      <c r="B1211" s="61">
        <v>443843994</v>
      </c>
      <c r="C1211" s="37" t="s">
        <v>36</v>
      </c>
      <c r="D1211" s="37" t="s">
        <v>37</v>
      </c>
      <c r="E1211" s="37" t="s">
        <v>120</v>
      </c>
      <c r="F1211" s="36">
        <v>3653.44</v>
      </c>
      <c r="G1211" s="36">
        <v>3653.32</v>
      </c>
      <c r="H1211" s="36">
        <v>3654.96</v>
      </c>
      <c r="I1211" s="37" t="s">
        <v>1594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8">
        <v>45919.680636574078</v>
      </c>
      <c r="B1212" s="59">
        <v>443843998</v>
      </c>
      <c r="C1212" s="38" t="s">
        <v>36</v>
      </c>
      <c r="D1212" s="38" t="s">
        <v>37</v>
      </c>
      <c r="E1212" s="38" t="s">
        <v>120</v>
      </c>
      <c r="F1212" s="35">
        <v>3653.44</v>
      </c>
      <c r="G1212" s="35">
        <v>3650.46</v>
      </c>
      <c r="H1212" s="35">
        <v>3656.96</v>
      </c>
      <c r="I1212" s="38" t="s">
        <v>1596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60">
        <v>45919.680648148147</v>
      </c>
      <c r="B1213" s="61">
        <v>443844004</v>
      </c>
      <c r="C1213" s="37" t="s">
        <v>36</v>
      </c>
      <c r="D1213" s="37" t="s">
        <v>37</v>
      </c>
      <c r="E1213" s="37" t="s">
        <v>120</v>
      </c>
      <c r="F1213" s="36">
        <v>3653.45</v>
      </c>
      <c r="G1213" s="36">
        <v>3653.32</v>
      </c>
      <c r="H1213" s="36">
        <v>3654.96</v>
      </c>
      <c r="I1213" s="37" t="s">
        <v>1594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8">
        <v>45919.680648148147</v>
      </c>
      <c r="B1214" s="59">
        <v>443844007</v>
      </c>
      <c r="C1214" s="38" t="s">
        <v>36</v>
      </c>
      <c r="D1214" s="38" t="s">
        <v>37</v>
      </c>
      <c r="E1214" s="38" t="s">
        <v>120</v>
      </c>
      <c r="F1214" s="35">
        <v>3653.41</v>
      </c>
      <c r="G1214" s="35">
        <v>3653.34</v>
      </c>
      <c r="H1214" s="35">
        <v>3656.46</v>
      </c>
      <c r="I1214" s="38" t="s">
        <v>1594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60">
        <v>45919.680648148147</v>
      </c>
      <c r="B1215" s="61">
        <v>443844011</v>
      </c>
      <c r="C1215" s="37" t="s">
        <v>36</v>
      </c>
      <c r="D1215" s="37" t="s">
        <v>37</v>
      </c>
      <c r="E1215" s="37" t="s">
        <v>120</v>
      </c>
      <c r="F1215" s="36">
        <v>3653.38</v>
      </c>
      <c r="G1215" s="36">
        <v>3653.34</v>
      </c>
      <c r="H1215" s="36">
        <v>3656.96</v>
      </c>
      <c r="I1215" s="37" t="s">
        <v>1594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8">
        <v>45919.684224537035</v>
      </c>
      <c r="B1216" s="59">
        <v>443846612</v>
      </c>
      <c r="C1216" s="38" t="s">
        <v>36</v>
      </c>
      <c r="D1216" s="38" t="s">
        <v>37</v>
      </c>
      <c r="E1216" s="38" t="s">
        <v>120</v>
      </c>
      <c r="F1216" s="35">
        <v>3653.94</v>
      </c>
      <c r="G1216" s="35">
        <v>3653.87</v>
      </c>
      <c r="H1216" s="35">
        <v>3655.42</v>
      </c>
      <c r="I1216" s="38" t="s">
        <v>1597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60">
        <v>45919.684224537035</v>
      </c>
      <c r="B1217" s="61">
        <v>443846618</v>
      </c>
      <c r="C1217" s="37" t="s">
        <v>36</v>
      </c>
      <c r="D1217" s="37" t="s">
        <v>37</v>
      </c>
      <c r="E1217" s="37" t="s">
        <v>120</v>
      </c>
      <c r="F1217" s="36">
        <v>3653.93</v>
      </c>
      <c r="G1217" s="36">
        <v>3654.45</v>
      </c>
      <c r="H1217" s="36">
        <v>3656.94</v>
      </c>
      <c r="I1217" s="37" t="s">
        <v>1598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8">
        <v>45919.684224537035</v>
      </c>
      <c r="B1218" s="59">
        <v>443846620</v>
      </c>
      <c r="C1218" s="38" t="s">
        <v>36</v>
      </c>
      <c r="D1218" s="38" t="s">
        <v>37</v>
      </c>
      <c r="E1218" s="38" t="s">
        <v>120</v>
      </c>
      <c r="F1218" s="35">
        <v>3653.93</v>
      </c>
      <c r="G1218" s="35">
        <v>3654.46</v>
      </c>
      <c r="H1218" s="35">
        <v>3657.44</v>
      </c>
      <c r="I1218" s="38" t="s">
        <v>1598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60">
        <v>45919.684224537035</v>
      </c>
      <c r="B1219" s="61">
        <v>443846622</v>
      </c>
      <c r="C1219" s="37" t="s">
        <v>36</v>
      </c>
      <c r="D1219" s="37" t="s">
        <v>37</v>
      </c>
      <c r="E1219" s="37" t="s">
        <v>120</v>
      </c>
      <c r="F1219" s="36">
        <v>3654.04</v>
      </c>
      <c r="G1219" s="36">
        <v>3654.45</v>
      </c>
      <c r="H1219" s="36">
        <v>3656.94</v>
      </c>
      <c r="I1219" s="37" t="s">
        <v>1598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8">
        <v>45919.684236111112</v>
      </c>
      <c r="B1220" s="59">
        <v>443846626</v>
      </c>
      <c r="C1220" s="38" t="s">
        <v>36</v>
      </c>
      <c r="D1220" s="38" t="s">
        <v>37</v>
      </c>
      <c r="E1220" s="38" t="s">
        <v>120</v>
      </c>
      <c r="F1220" s="35">
        <v>3653.99</v>
      </c>
      <c r="G1220" s="35">
        <v>3650.94</v>
      </c>
      <c r="H1220" s="35">
        <v>3655.44</v>
      </c>
      <c r="I1220" s="38" t="s">
        <v>1597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60">
        <v>45919.687696759262</v>
      </c>
      <c r="B1221" s="61">
        <v>443850317</v>
      </c>
      <c r="C1221" s="37" t="s">
        <v>36</v>
      </c>
      <c r="D1221" s="37" t="s">
        <v>37</v>
      </c>
      <c r="E1221" s="37" t="s">
        <v>120</v>
      </c>
      <c r="F1221" s="36">
        <v>3655.27</v>
      </c>
      <c r="G1221" s="36">
        <v>3657.37</v>
      </c>
      <c r="H1221" s="36">
        <v>3658.72</v>
      </c>
      <c r="I1221" s="37" t="s">
        <v>1599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8">
        <v>45919.687696759262</v>
      </c>
      <c r="B1222" s="59">
        <v>443850320</v>
      </c>
      <c r="C1222" s="38" t="s">
        <v>36</v>
      </c>
      <c r="D1222" s="38" t="s">
        <v>37</v>
      </c>
      <c r="E1222" s="38" t="s">
        <v>120</v>
      </c>
      <c r="F1222" s="35">
        <v>3655.29</v>
      </c>
      <c r="G1222" s="35">
        <v>3657.92</v>
      </c>
      <c r="H1222" s="38"/>
      <c r="I1222" s="38" t="s">
        <v>1600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60">
        <v>45919.687696759262</v>
      </c>
      <c r="B1223" s="61">
        <v>443850323</v>
      </c>
      <c r="C1223" s="37" t="s">
        <v>36</v>
      </c>
      <c r="D1223" s="37" t="s">
        <v>37</v>
      </c>
      <c r="E1223" s="37" t="s">
        <v>120</v>
      </c>
      <c r="F1223" s="36">
        <v>3655.19</v>
      </c>
      <c r="G1223" s="36">
        <v>3655.92</v>
      </c>
      <c r="H1223" s="37"/>
      <c r="I1223" s="37" t="s">
        <v>1601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8">
        <v>45919.687696759262</v>
      </c>
      <c r="B1224" s="59">
        <v>443850328</v>
      </c>
      <c r="C1224" s="38" t="s">
        <v>36</v>
      </c>
      <c r="D1224" s="38" t="s">
        <v>37</v>
      </c>
      <c r="E1224" s="38" t="s">
        <v>120</v>
      </c>
      <c r="F1224" s="35">
        <v>3655.17</v>
      </c>
      <c r="G1224" s="35">
        <v>3655.94</v>
      </c>
      <c r="H1224" s="38"/>
      <c r="I1224" s="38" t="s">
        <v>1601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60">
        <v>45919.688159722224</v>
      </c>
      <c r="B1225" s="61">
        <v>443850934</v>
      </c>
      <c r="C1225" s="37" t="s">
        <v>36</v>
      </c>
      <c r="D1225" s="37" t="s">
        <v>37</v>
      </c>
      <c r="E1225" s="37" t="s">
        <v>120</v>
      </c>
      <c r="F1225" s="36">
        <v>3654.53</v>
      </c>
      <c r="G1225" s="36">
        <v>3655.13</v>
      </c>
      <c r="H1225" s="36">
        <v>3657.58</v>
      </c>
      <c r="I1225" s="37" t="s">
        <v>1602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8">
        <v>45919.688159722224</v>
      </c>
      <c r="B1226" s="59">
        <v>443850937</v>
      </c>
      <c r="C1226" s="38" t="s">
        <v>36</v>
      </c>
      <c r="D1226" s="38" t="s">
        <v>37</v>
      </c>
      <c r="E1226" s="38" t="s">
        <v>120</v>
      </c>
      <c r="F1226" s="35">
        <v>3654.56</v>
      </c>
      <c r="G1226" s="35">
        <v>3655.12</v>
      </c>
      <c r="H1226" s="35">
        <v>3658.03</v>
      </c>
      <c r="I1226" s="38" t="s">
        <v>1602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60">
        <v>45919.688159722224</v>
      </c>
      <c r="B1227" s="61">
        <v>443850938</v>
      </c>
      <c r="C1227" s="37" t="s">
        <v>36</v>
      </c>
      <c r="D1227" s="37" t="s">
        <v>37</v>
      </c>
      <c r="E1227" s="37" t="s">
        <v>120</v>
      </c>
      <c r="F1227" s="36">
        <v>3654.54</v>
      </c>
      <c r="G1227" s="36">
        <v>3651.53</v>
      </c>
      <c r="H1227" s="36">
        <v>3656.03</v>
      </c>
      <c r="I1227" s="37" t="s">
        <v>1603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8">
        <v>45919.688159722224</v>
      </c>
      <c r="B1228" s="59">
        <v>443850943</v>
      </c>
      <c r="C1228" s="38" t="s">
        <v>36</v>
      </c>
      <c r="D1228" s="38" t="s">
        <v>37</v>
      </c>
      <c r="E1228" s="38" t="s">
        <v>120</v>
      </c>
      <c r="F1228" s="35">
        <v>3654.52</v>
      </c>
      <c r="G1228" s="35">
        <v>3651.53</v>
      </c>
      <c r="H1228" s="35">
        <v>3656.03</v>
      </c>
      <c r="I1228" s="38" t="s">
        <v>1603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60">
        <v>45919.688171296293</v>
      </c>
      <c r="B1229" s="61">
        <v>443850944</v>
      </c>
      <c r="C1229" s="37" t="s">
        <v>36</v>
      </c>
      <c r="D1229" s="37" t="s">
        <v>37</v>
      </c>
      <c r="E1229" s="37" t="s">
        <v>120</v>
      </c>
      <c r="F1229" s="36">
        <v>3654.54</v>
      </c>
      <c r="G1229" s="36">
        <v>3653.03</v>
      </c>
      <c r="H1229" s="36">
        <v>3656.03</v>
      </c>
      <c r="I1229" s="37" t="s">
        <v>1603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8">
        <v>45919.688171296293</v>
      </c>
      <c r="B1230" s="59">
        <v>443850946</v>
      </c>
      <c r="C1230" s="38" t="s">
        <v>36</v>
      </c>
      <c r="D1230" s="38" t="s">
        <v>37</v>
      </c>
      <c r="E1230" s="38" t="s">
        <v>120</v>
      </c>
      <c r="F1230" s="35">
        <v>3654.58</v>
      </c>
      <c r="G1230" s="35">
        <v>3655.13</v>
      </c>
      <c r="H1230" s="35">
        <v>3657.53</v>
      </c>
      <c r="I1230" s="38" t="s">
        <v>1602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60">
        <v>45919.689432870371</v>
      </c>
      <c r="B1231" s="61">
        <v>443852778</v>
      </c>
      <c r="C1231" s="37" t="s">
        <v>36</v>
      </c>
      <c r="D1231" s="37" t="s">
        <v>37</v>
      </c>
      <c r="E1231" s="37" t="s">
        <v>120</v>
      </c>
      <c r="F1231" s="36">
        <v>3655.91</v>
      </c>
      <c r="G1231" s="36">
        <v>3657.85</v>
      </c>
      <c r="H1231" s="37"/>
      <c r="I1231" s="37" t="s">
        <v>1600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8">
        <v>45919.689432870371</v>
      </c>
      <c r="B1232" s="59">
        <v>443852780</v>
      </c>
      <c r="C1232" s="38" t="s">
        <v>36</v>
      </c>
      <c r="D1232" s="38" t="s">
        <v>37</v>
      </c>
      <c r="E1232" s="38" t="s">
        <v>120</v>
      </c>
      <c r="F1232" s="35">
        <v>3656</v>
      </c>
      <c r="G1232" s="35">
        <v>3657.89</v>
      </c>
      <c r="H1232" s="38"/>
      <c r="I1232" s="38" t="s">
        <v>1600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60">
        <v>45919.690011574072</v>
      </c>
      <c r="B1233" s="61">
        <v>443853404</v>
      </c>
      <c r="C1233" s="37" t="s">
        <v>36</v>
      </c>
      <c r="D1233" s="37" t="s">
        <v>37</v>
      </c>
      <c r="E1233" s="37" t="s">
        <v>120</v>
      </c>
      <c r="F1233" s="36">
        <v>3655.29</v>
      </c>
      <c r="G1233" s="36">
        <v>3653.8</v>
      </c>
      <c r="H1233" s="36">
        <v>3656.8</v>
      </c>
      <c r="I1233" s="37" t="s">
        <v>1604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8">
        <v>45919.690011574072</v>
      </c>
      <c r="B1234" s="59">
        <v>443853405</v>
      </c>
      <c r="C1234" s="38" t="s">
        <v>36</v>
      </c>
      <c r="D1234" s="38" t="s">
        <v>37</v>
      </c>
      <c r="E1234" s="38" t="s">
        <v>120</v>
      </c>
      <c r="F1234" s="35">
        <v>3655.29</v>
      </c>
      <c r="G1234" s="35">
        <v>3652.29</v>
      </c>
      <c r="H1234" s="35">
        <v>3656.79</v>
      </c>
      <c r="I1234" s="38" t="s">
        <v>1604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60">
        <v>45919.690011574072</v>
      </c>
      <c r="B1235" s="61">
        <v>443853406</v>
      </c>
      <c r="C1235" s="37" t="s">
        <v>36</v>
      </c>
      <c r="D1235" s="37" t="s">
        <v>37</v>
      </c>
      <c r="E1235" s="37" t="s">
        <v>120</v>
      </c>
      <c r="F1235" s="36">
        <v>3655.25</v>
      </c>
      <c r="G1235" s="36">
        <v>3652.29</v>
      </c>
      <c r="H1235" s="36">
        <v>3656.79</v>
      </c>
      <c r="I1235" s="37" t="s">
        <v>1604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8">
        <v>45919.690011574072</v>
      </c>
      <c r="B1236" s="59">
        <v>443853408</v>
      </c>
      <c r="C1236" s="38" t="s">
        <v>36</v>
      </c>
      <c r="D1236" s="38" t="s">
        <v>37</v>
      </c>
      <c r="E1236" s="38" t="s">
        <v>120</v>
      </c>
      <c r="F1236" s="35">
        <v>3655.25</v>
      </c>
      <c r="G1236" s="35">
        <v>3656.22</v>
      </c>
      <c r="H1236" s="35">
        <v>3658.29</v>
      </c>
      <c r="I1236" s="38" t="s">
        <v>1605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60">
        <v>45919.690023148149</v>
      </c>
      <c r="B1237" s="61">
        <v>443853411</v>
      </c>
      <c r="C1237" s="37" t="s">
        <v>36</v>
      </c>
      <c r="D1237" s="37" t="s">
        <v>37</v>
      </c>
      <c r="E1237" s="37" t="s">
        <v>120</v>
      </c>
      <c r="F1237" s="36">
        <v>3655.25</v>
      </c>
      <c r="G1237" s="36">
        <v>3656.25</v>
      </c>
      <c r="H1237" s="36">
        <v>3658.29</v>
      </c>
      <c r="I1237" s="37" t="s">
        <v>1605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8">
        <v>45919.690023148149</v>
      </c>
      <c r="B1238" s="59">
        <v>443853413</v>
      </c>
      <c r="C1238" s="38" t="s">
        <v>36</v>
      </c>
      <c r="D1238" s="38" t="s">
        <v>37</v>
      </c>
      <c r="E1238" s="38" t="s">
        <v>120</v>
      </c>
      <c r="F1238" s="35">
        <v>3655.25</v>
      </c>
      <c r="G1238" s="35">
        <v>3656.37</v>
      </c>
      <c r="H1238" s="35">
        <v>3658.79</v>
      </c>
      <c r="I1238" s="38" t="s">
        <v>1606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60">
        <v>45919.690023148149</v>
      </c>
      <c r="B1239" s="61">
        <v>443853419</v>
      </c>
      <c r="C1239" s="37" t="s">
        <v>36</v>
      </c>
      <c r="D1239" s="37" t="s">
        <v>37</v>
      </c>
      <c r="E1239" s="37" t="s">
        <v>120</v>
      </c>
      <c r="F1239" s="36">
        <v>3655.24</v>
      </c>
      <c r="G1239" s="36">
        <v>3656.31</v>
      </c>
      <c r="H1239" s="36">
        <v>3658.79</v>
      </c>
      <c r="I1239" s="37" t="s">
        <v>1606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8">
        <v>45919.693020833336</v>
      </c>
      <c r="B1240" s="59">
        <v>443856861</v>
      </c>
      <c r="C1240" s="38" t="s">
        <v>36</v>
      </c>
      <c r="D1240" s="38" t="s">
        <v>37</v>
      </c>
      <c r="E1240" s="38" t="s">
        <v>120</v>
      </c>
      <c r="F1240" s="35">
        <v>3657.11</v>
      </c>
      <c r="G1240" s="35">
        <v>3654.2</v>
      </c>
      <c r="H1240" s="35">
        <v>3660.7</v>
      </c>
      <c r="I1240" s="38" t="s">
        <v>1607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60">
        <v>45919.693020833336</v>
      </c>
      <c r="B1241" s="61">
        <v>443856864</v>
      </c>
      <c r="C1241" s="37" t="s">
        <v>36</v>
      </c>
      <c r="D1241" s="37" t="s">
        <v>37</v>
      </c>
      <c r="E1241" s="37" t="s">
        <v>120</v>
      </c>
      <c r="F1241" s="36">
        <v>3657.1</v>
      </c>
      <c r="G1241" s="36">
        <v>3655.7</v>
      </c>
      <c r="H1241" s="36">
        <v>3658.7</v>
      </c>
      <c r="I1241" s="37" t="s">
        <v>1608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8">
        <v>45919.693020833336</v>
      </c>
      <c r="B1242" s="59">
        <v>443856866</v>
      </c>
      <c r="C1242" s="38" t="s">
        <v>36</v>
      </c>
      <c r="D1242" s="38" t="s">
        <v>37</v>
      </c>
      <c r="E1242" s="38" t="s">
        <v>120</v>
      </c>
      <c r="F1242" s="35">
        <v>3657.09</v>
      </c>
      <c r="G1242" s="35">
        <v>3657.9</v>
      </c>
      <c r="H1242" s="35">
        <v>3660.11</v>
      </c>
      <c r="I1242" s="38" t="s">
        <v>1609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60">
        <v>45919.693020833336</v>
      </c>
      <c r="B1243" s="61">
        <v>443856868</v>
      </c>
      <c r="C1243" s="37" t="s">
        <v>36</v>
      </c>
      <c r="D1243" s="37" t="s">
        <v>37</v>
      </c>
      <c r="E1243" s="37" t="s">
        <v>120</v>
      </c>
      <c r="F1243" s="36">
        <v>3657.13</v>
      </c>
      <c r="G1243" s="36">
        <v>3654.11</v>
      </c>
      <c r="H1243" s="36">
        <v>3658.61</v>
      </c>
      <c r="I1243" s="37" t="s">
        <v>1610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8">
        <v>45919.693032407406</v>
      </c>
      <c r="B1244" s="59">
        <v>443856872</v>
      </c>
      <c r="C1244" s="38" t="s">
        <v>36</v>
      </c>
      <c r="D1244" s="38" t="s">
        <v>37</v>
      </c>
      <c r="E1244" s="38" t="s">
        <v>120</v>
      </c>
      <c r="F1244" s="35">
        <v>3657.05</v>
      </c>
      <c r="G1244" s="35">
        <v>3654.61</v>
      </c>
      <c r="H1244" s="35">
        <v>3660.11</v>
      </c>
      <c r="I1244" s="38" t="s">
        <v>1611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60">
        <v>45919.693032407406</v>
      </c>
      <c r="B1245" s="61">
        <v>443856874</v>
      </c>
      <c r="C1245" s="37" t="s">
        <v>36</v>
      </c>
      <c r="D1245" s="37" t="s">
        <v>37</v>
      </c>
      <c r="E1245" s="37" t="s">
        <v>120</v>
      </c>
      <c r="F1245" s="36">
        <v>3657.05</v>
      </c>
      <c r="G1245" s="36">
        <v>3659.22</v>
      </c>
      <c r="H1245" s="36">
        <v>3660.61</v>
      </c>
      <c r="I1245" s="37" t="s">
        <v>1612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8">
        <v>45919.693032407406</v>
      </c>
      <c r="B1246" s="59">
        <v>443856879</v>
      </c>
      <c r="C1246" s="38" t="s">
        <v>36</v>
      </c>
      <c r="D1246" s="38" t="s">
        <v>37</v>
      </c>
      <c r="E1246" s="38" t="s">
        <v>120</v>
      </c>
      <c r="F1246" s="35">
        <v>3657.06</v>
      </c>
      <c r="G1246" s="35">
        <v>3654.11</v>
      </c>
      <c r="H1246" s="35">
        <v>3658.61</v>
      </c>
      <c r="I1246" s="38" t="s">
        <v>1610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60">
        <v>45919.693715277775</v>
      </c>
      <c r="B1247" s="61">
        <v>443857340</v>
      </c>
      <c r="C1247" s="37" t="s">
        <v>36</v>
      </c>
      <c r="D1247" s="37" t="s">
        <v>37</v>
      </c>
      <c r="E1247" s="37" t="s">
        <v>120</v>
      </c>
      <c r="F1247" s="36">
        <v>3656.21</v>
      </c>
      <c r="G1247" s="36">
        <v>3653.18</v>
      </c>
      <c r="H1247" s="36">
        <v>3659.68</v>
      </c>
      <c r="I1247" s="37" t="s">
        <v>1610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8">
        <v>45919.69394675926</v>
      </c>
      <c r="B1248" s="59">
        <v>443857533</v>
      </c>
      <c r="C1248" s="38" t="s">
        <v>36</v>
      </c>
      <c r="D1248" s="38" t="s">
        <v>37</v>
      </c>
      <c r="E1248" s="38" t="s">
        <v>120</v>
      </c>
      <c r="F1248" s="35">
        <v>3656.67</v>
      </c>
      <c r="G1248" s="35">
        <v>3659.76</v>
      </c>
      <c r="H1248" s="38"/>
      <c r="I1248" s="38" t="s">
        <v>1613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60">
        <v>45919.69394675926</v>
      </c>
      <c r="B1249" s="61">
        <v>443857534</v>
      </c>
      <c r="C1249" s="37" t="s">
        <v>36</v>
      </c>
      <c r="D1249" s="37" t="s">
        <v>37</v>
      </c>
      <c r="E1249" s="37" t="s">
        <v>120</v>
      </c>
      <c r="F1249" s="36">
        <v>3656.67</v>
      </c>
      <c r="G1249" s="36">
        <v>3659.73</v>
      </c>
      <c r="H1249" s="37"/>
      <c r="I1249" s="37" t="s">
        <v>1613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8">
        <v>45919.69394675926</v>
      </c>
      <c r="B1250" s="59">
        <v>443857536</v>
      </c>
      <c r="C1250" s="38" t="s">
        <v>36</v>
      </c>
      <c r="D1250" s="38" t="s">
        <v>37</v>
      </c>
      <c r="E1250" s="38" t="s">
        <v>120</v>
      </c>
      <c r="F1250" s="35">
        <v>3656.67</v>
      </c>
      <c r="G1250" s="35">
        <v>3658.97</v>
      </c>
      <c r="H1250" s="35">
        <v>3660.17</v>
      </c>
      <c r="I1250" s="38" t="s">
        <v>1609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60">
        <v>45919.69394675926</v>
      </c>
      <c r="B1251" s="61">
        <v>443857538</v>
      </c>
      <c r="C1251" s="37" t="s">
        <v>36</v>
      </c>
      <c r="D1251" s="37" t="s">
        <v>37</v>
      </c>
      <c r="E1251" s="37" t="s">
        <v>120</v>
      </c>
      <c r="F1251" s="36">
        <v>3656.67</v>
      </c>
      <c r="G1251" s="36">
        <v>3659.74</v>
      </c>
      <c r="H1251" s="37"/>
      <c r="I1251" s="37" t="s">
        <v>1613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8">
        <v>45919.703784722224</v>
      </c>
      <c r="B1252" s="59">
        <v>443867476</v>
      </c>
      <c r="C1252" s="38" t="s">
        <v>36</v>
      </c>
      <c r="D1252" s="38" t="s">
        <v>37</v>
      </c>
      <c r="E1252" s="38" t="s">
        <v>120</v>
      </c>
      <c r="F1252" s="35">
        <v>3660.11</v>
      </c>
      <c r="G1252" s="35">
        <v>3661.77</v>
      </c>
      <c r="H1252" s="35">
        <v>3663.6</v>
      </c>
      <c r="I1252" s="38" t="s">
        <v>1614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60">
        <v>45919.704363425924</v>
      </c>
      <c r="B1253" s="61">
        <v>443867985</v>
      </c>
      <c r="C1253" s="37" t="s">
        <v>36</v>
      </c>
      <c r="D1253" s="37" t="s">
        <v>37</v>
      </c>
      <c r="E1253" s="37" t="s">
        <v>120</v>
      </c>
      <c r="F1253" s="36">
        <v>3659.94</v>
      </c>
      <c r="G1253" s="36">
        <v>3663.01</v>
      </c>
      <c r="H1253" s="37"/>
      <c r="I1253" s="37" t="s">
        <v>1615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8">
        <v>45919.704363425924</v>
      </c>
      <c r="B1254" s="59">
        <v>443867987</v>
      </c>
      <c r="C1254" s="38" t="s">
        <v>36</v>
      </c>
      <c r="D1254" s="38" t="s">
        <v>37</v>
      </c>
      <c r="E1254" s="38" t="s">
        <v>120</v>
      </c>
      <c r="F1254" s="35">
        <v>3659.87</v>
      </c>
      <c r="G1254" s="35">
        <v>3663.02</v>
      </c>
      <c r="H1254" s="38"/>
      <c r="I1254" s="38" t="s">
        <v>1615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60">
        <v>45919.704363425924</v>
      </c>
      <c r="B1255" s="61">
        <v>443867988</v>
      </c>
      <c r="C1255" s="37" t="s">
        <v>36</v>
      </c>
      <c r="D1255" s="37" t="s">
        <v>37</v>
      </c>
      <c r="E1255" s="37" t="s">
        <v>120</v>
      </c>
      <c r="F1255" s="36">
        <v>3659.84</v>
      </c>
      <c r="G1255" s="36">
        <v>3663.02</v>
      </c>
      <c r="H1255" s="37"/>
      <c r="I1255" s="37" t="s">
        <v>1615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8">
        <v>45919.707372685189</v>
      </c>
      <c r="B1256" s="59">
        <v>443871719</v>
      </c>
      <c r="C1256" s="38" t="s">
        <v>36</v>
      </c>
      <c r="D1256" s="38" t="s">
        <v>37</v>
      </c>
      <c r="E1256" s="38" t="s">
        <v>120</v>
      </c>
      <c r="F1256" s="35">
        <v>3663.21</v>
      </c>
      <c r="G1256" s="35">
        <v>3660.13</v>
      </c>
      <c r="H1256" s="35">
        <v>3666.63</v>
      </c>
      <c r="I1256" s="38" t="s">
        <v>1616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60">
        <v>45919.707372685189</v>
      </c>
      <c r="B1257" s="61">
        <v>443871720</v>
      </c>
      <c r="C1257" s="37" t="s">
        <v>36</v>
      </c>
      <c r="D1257" s="37" t="s">
        <v>37</v>
      </c>
      <c r="E1257" s="37" t="s">
        <v>120</v>
      </c>
      <c r="F1257" s="36">
        <v>3663.17</v>
      </c>
      <c r="G1257" s="36">
        <v>3660.21</v>
      </c>
      <c r="H1257" s="37"/>
      <c r="I1257" s="37" t="s">
        <v>1617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8">
        <v>45919.707372685189</v>
      </c>
      <c r="B1258" s="59">
        <v>443871721</v>
      </c>
      <c r="C1258" s="38" t="s">
        <v>36</v>
      </c>
      <c r="D1258" s="38" t="s">
        <v>37</v>
      </c>
      <c r="E1258" s="38" t="s">
        <v>120</v>
      </c>
      <c r="F1258" s="35">
        <v>3663.16</v>
      </c>
      <c r="G1258" s="35">
        <v>3660.21</v>
      </c>
      <c r="H1258" s="38"/>
      <c r="I1258" s="38" t="s">
        <v>1617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60">
        <v>45919.707384259258</v>
      </c>
      <c r="B1259" s="61">
        <v>443871723</v>
      </c>
      <c r="C1259" s="37" t="s">
        <v>36</v>
      </c>
      <c r="D1259" s="37" t="s">
        <v>37</v>
      </c>
      <c r="E1259" s="37" t="s">
        <v>120</v>
      </c>
      <c r="F1259" s="36">
        <v>3663.15</v>
      </c>
      <c r="G1259" s="36">
        <v>3660.21</v>
      </c>
      <c r="H1259" s="37"/>
      <c r="I1259" s="37" t="s">
        <v>1617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8">
        <v>45919.710034722222</v>
      </c>
      <c r="B1260" s="59">
        <v>443874588</v>
      </c>
      <c r="C1260" s="38" t="s">
        <v>36</v>
      </c>
      <c r="D1260" s="38" t="s">
        <v>37</v>
      </c>
      <c r="E1260" s="38" t="s">
        <v>120</v>
      </c>
      <c r="F1260" s="35">
        <v>3662.7</v>
      </c>
      <c r="G1260" s="35">
        <v>3661.2</v>
      </c>
      <c r="H1260" s="35">
        <v>3664.2</v>
      </c>
      <c r="I1260" s="38" t="s">
        <v>1618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60">
        <v>45919.710034722222</v>
      </c>
      <c r="B1261" s="61">
        <v>443874590</v>
      </c>
      <c r="C1261" s="37" t="s">
        <v>36</v>
      </c>
      <c r="D1261" s="37" t="s">
        <v>37</v>
      </c>
      <c r="E1261" s="37" t="s">
        <v>120</v>
      </c>
      <c r="F1261" s="36">
        <v>3662.7</v>
      </c>
      <c r="G1261" s="36">
        <v>3660.2</v>
      </c>
      <c r="H1261" s="36">
        <v>3665.7</v>
      </c>
      <c r="I1261" s="37" t="s">
        <v>1617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8">
        <v>45919.710034722222</v>
      </c>
      <c r="B1262" s="59">
        <v>443874593</v>
      </c>
      <c r="C1262" s="38" t="s">
        <v>36</v>
      </c>
      <c r="D1262" s="38" t="s">
        <v>37</v>
      </c>
      <c r="E1262" s="38" t="s">
        <v>120</v>
      </c>
      <c r="F1262" s="35">
        <v>3662.71</v>
      </c>
      <c r="G1262" s="35">
        <v>3659.7</v>
      </c>
      <c r="H1262" s="35">
        <v>3665.7</v>
      </c>
      <c r="I1262" s="38" t="s">
        <v>1619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60">
        <v>45919.710034722222</v>
      </c>
      <c r="B1263" s="61">
        <v>443874596</v>
      </c>
      <c r="C1263" s="37" t="s">
        <v>36</v>
      </c>
      <c r="D1263" s="37" t="s">
        <v>37</v>
      </c>
      <c r="E1263" s="37" t="s">
        <v>120</v>
      </c>
      <c r="F1263" s="36">
        <v>3662.75</v>
      </c>
      <c r="G1263" s="36">
        <v>3659.7</v>
      </c>
      <c r="H1263" s="36">
        <v>3664.2</v>
      </c>
      <c r="I1263" s="37" t="s">
        <v>1619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8">
        <v>45919.710046296299</v>
      </c>
      <c r="B1264" s="59">
        <v>443874597</v>
      </c>
      <c r="C1264" s="38" t="s">
        <v>36</v>
      </c>
      <c r="D1264" s="38" t="s">
        <v>37</v>
      </c>
      <c r="E1264" s="38" t="s">
        <v>120</v>
      </c>
      <c r="F1264" s="35">
        <v>3662.61</v>
      </c>
      <c r="G1264" s="35">
        <v>3659.7</v>
      </c>
      <c r="H1264" s="35">
        <v>3664.2</v>
      </c>
      <c r="I1264" s="38" t="s">
        <v>1619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60">
        <v>45919.710046296299</v>
      </c>
      <c r="B1265" s="61">
        <v>443874598</v>
      </c>
      <c r="C1265" s="37" t="s">
        <v>36</v>
      </c>
      <c r="D1265" s="37" t="s">
        <v>37</v>
      </c>
      <c r="E1265" s="37" t="s">
        <v>120</v>
      </c>
      <c r="F1265" s="36">
        <v>3662.61</v>
      </c>
      <c r="G1265" s="36">
        <v>3659.7</v>
      </c>
      <c r="H1265" s="36">
        <v>3666.2</v>
      </c>
      <c r="I1265" s="37" t="s">
        <v>1619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8">
        <v>45919.710046296299</v>
      </c>
      <c r="B1266" s="59">
        <v>443874599</v>
      </c>
      <c r="C1266" s="38" t="s">
        <v>36</v>
      </c>
      <c r="D1266" s="38" t="s">
        <v>37</v>
      </c>
      <c r="E1266" s="38" t="s">
        <v>120</v>
      </c>
      <c r="F1266" s="35">
        <v>3662.64</v>
      </c>
      <c r="G1266" s="35">
        <v>3659.7</v>
      </c>
      <c r="H1266" s="35">
        <v>3666.2</v>
      </c>
      <c r="I1266" s="38" t="s">
        <v>1619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60">
        <v>45919.710613425923</v>
      </c>
      <c r="B1267" s="61">
        <v>443875315</v>
      </c>
      <c r="C1267" s="37" t="s">
        <v>36</v>
      </c>
      <c r="D1267" s="37" t="s">
        <v>37</v>
      </c>
      <c r="E1267" s="37" t="s">
        <v>120</v>
      </c>
      <c r="F1267" s="36">
        <v>3661.83</v>
      </c>
      <c r="G1267" s="36">
        <v>3658.79</v>
      </c>
      <c r="H1267" s="36">
        <v>3665.29</v>
      </c>
      <c r="I1267" s="37" t="s">
        <v>1620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8">
        <v>45919.710613425923</v>
      </c>
      <c r="B1268" s="59">
        <v>443875319</v>
      </c>
      <c r="C1268" s="38" t="s">
        <v>36</v>
      </c>
      <c r="D1268" s="38" t="s">
        <v>37</v>
      </c>
      <c r="E1268" s="38" t="s">
        <v>120</v>
      </c>
      <c r="F1268" s="35">
        <v>3661.84</v>
      </c>
      <c r="G1268" s="35">
        <v>3658.83</v>
      </c>
      <c r="H1268" s="35">
        <v>3665.33</v>
      </c>
      <c r="I1268" s="38" t="s">
        <v>1620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60">
        <v>45919.711423611108</v>
      </c>
      <c r="B1269" s="61">
        <v>443876030</v>
      </c>
      <c r="C1269" s="37" t="s">
        <v>36</v>
      </c>
      <c r="D1269" s="37" t="s">
        <v>37</v>
      </c>
      <c r="E1269" s="37" t="s">
        <v>120</v>
      </c>
      <c r="F1269" s="36">
        <v>3662.46</v>
      </c>
      <c r="G1269" s="36">
        <v>3660.98</v>
      </c>
      <c r="H1269" s="36">
        <v>3663.98</v>
      </c>
      <c r="I1269" s="37" t="s">
        <v>1621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8">
        <v>45919.715358796297</v>
      </c>
      <c r="B1270" s="59">
        <v>443880372</v>
      </c>
      <c r="C1270" s="38" t="s">
        <v>36</v>
      </c>
      <c r="D1270" s="38" t="s">
        <v>38</v>
      </c>
      <c r="E1270" s="38" t="s">
        <v>120</v>
      </c>
      <c r="F1270" s="35">
        <v>3660.39</v>
      </c>
      <c r="G1270" s="35">
        <v>3658.47</v>
      </c>
      <c r="H1270" s="35">
        <v>3656.89</v>
      </c>
      <c r="I1270" s="38" t="s">
        <v>1622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60">
        <v>45919.715358796297</v>
      </c>
      <c r="B1271" s="61">
        <v>443880375</v>
      </c>
      <c r="C1271" s="37" t="s">
        <v>36</v>
      </c>
      <c r="D1271" s="37" t="s">
        <v>38</v>
      </c>
      <c r="E1271" s="37" t="s">
        <v>120</v>
      </c>
      <c r="F1271" s="36">
        <v>3660.39</v>
      </c>
      <c r="G1271" s="36">
        <v>3657.85</v>
      </c>
      <c r="H1271" s="37"/>
      <c r="I1271" s="37" t="s">
        <v>1623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8">
        <v>45919.715358796297</v>
      </c>
      <c r="B1272" s="59">
        <v>443880378</v>
      </c>
      <c r="C1272" s="38" t="s">
        <v>36</v>
      </c>
      <c r="D1272" s="38" t="s">
        <v>38</v>
      </c>
      <c r="E1272" s="38" t="s">
        <v>120</v>
      </c>
      <c r="F1272" s="35">
        <v>3660.38</v>
      </c>
      <c r="G1272" s="35">
        <v>3657.94</v>
      </c>
      <c r="H1272" s="38"/>
      <c r="I1272" s="38" t="s">
        <v>1624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60">
        <v>45919.721030092594</v>
      </c>
      <c r="B1273" s="61">
        <v>443886673</v>
      </c>
      <c r="C1273" s="37" t="s">
        <v>36</v>
      </c>
      <c r="D1273" s="37" t="s">
        <v>38</v>
      </c>
      <c r="E1273" s="37" t="s">
        <v>120</v>
      </c>
      <c r="F1273" s="36">
        <v>3657.52</v>
      </c>
      <c r="G1273" s="36">
        <v>3660.53</v>
      </c>
      <c r="H1273" s="36">
        <v>3654.03</v>
      </c>
      <c r="I1273" s="37" t="s">
        <v>1625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8">
        <v>45919.721724537034</v>
      </c>
      <c r="B1274" s="59">
        <v>443887676</v>
      </c>
      <c r="C1274" s="38" t="s">
        <v>36</v>
      </c>
      <c r="D1274" s="38" t="s">
        <v>38</v>
      </c>
      <c r="E1274" s="38" t="s">
        <v>120</v>
      </c>
      <c r="F1274" s="35">
        <v>3657.08</v>
      </c>
      <c r="G1274" s="35">
        <v>3660.06</v>
      </c>
      <c r="H1274" s="38"/>
      <c r="I1274" s="38" t="s">
        <v>1626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60">
        <v>45919.721724537034</v>
      </c>
      <c r="B1275" s="61">
        <v>443887683</v>
      </c>
      <c r="C1275" s="37" t="s">
        <v>36</v>
      </c>
      <c r="D1275" s="37" t="s">
        <v>38</v>
      </c>
      <c r="E1275" s="37" t="s">
        <v>120</v>
      </c>
      <c r="F1275" s="36">
        <v>3657.11</v>
      </c>
      <c r="G1275" s="36">
        <v>3660.08</v>
      </c>
      <c r="H1275" s="37"/>
      <c r="I1275" s="37" t="s">
        <v>1626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8">
        <v>45919.722534722219</v>
      </c>
      <c r="B1276" s="59">
        <v>443888511</v>
      </c>
      <c r="C1276" s="38" t="s">
        <v>36</v>
      </c>
      <c r="D1276" s="38" t="s">
        <v>38</v>
      </c>
      <c r="E1276" s="38" t="s">
        <v>120</v>
      </c>
      <c r="F1276" s="35">
        <v>3658.11</v>
      </c>
      <c r="G1276" s="35">
        <v>3661.11</v>
      </c>
      <c r="H1276" s="35">
        <v>3654.61</v>
      </c>
      <c r="I1276" s="38" t="s">
        <v>1627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60">
        <v>45919.722534722219</v>
      </c>
      <c r="B1277" s="61">
        <v>443888514</v>
      </c>
      <c r="C1277" s="37" t="s">
        <v>36</v>
      </c>
      <c r="D1277" s="37" t="s">
        <v>38</v>
      </c>
      <c r="E1277" s="37" t="s">
        <v>120</v>
      </c>
      <c r="F1277" s="36">
        <v>3658.12</v>
      </c>
      <c r="G1277" s="36">
        <v>3660.61</v>
      </c>
      <c r="H1277" s="36">
        <v>3655.11</v>
      </c>
      <c r="I1277" s="37" t="s">
        <v>1625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8">
        <v>45919.722534722219</v>
      </c>
      <c r="B1278" s="59">
        <v>443888517</v>
      </c>
      <c r="C1278" s="38" t="s">
        <v>36</v>
      </c>
      <c r="D1278" s="38" t="s">
        <v>38</v>
      </c>
      <c r="E1278" s="38" t="s">
        <v>120</v>
      </c>
      <c r="F1278" s="35">
        <v>3658.12</v>
      </c>
      <c r="G1278" s="35">
        <v>3661.11</v>
      </c>
      <c r="H1278" s="35">
        <v>3656.61</v>
      </c>
      <c r="I1278" s="38" t="s">
        <v>1628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60">
        <v>45919.722534722219</v>
      </c>
      <c r="B1279" s="61">
        <v>443888521</v>
      </c>
      <c r="C1279" s="37" t="s">
        <v>36</v>
      </c>
      <c r="D1279" s="37" t="s">
        <v>38</v>
      </c>
      <c r="E1279" s="37" t="s">
        <v>120</v>
      </c>
      <c r="F1279" s="36">
        <v>3658.26</v>
      </c>
      <c r="G1279" s="36">
        <v>3661.11</v>
      </c>
      <c r="H1279" s="36">
        <v>3656.61</v>
      </c>
      <c r="I1279" s="37" t="s">
        <v>1628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8">
        <v>45919.722546296296</v>
      </c>
      <c r="B1280" s="59">
        <v>443888523</v>
      </c>
      <c r="C1280" s="38" t="s">
        <v>36</v>
      </c>
      <c r="D1280" s="38" t="s">
        <v>38</v>
      </c>
      <c r="E1280" s="38" t="s">
        <v>120</v>
      </c>
      <c r="F1280" s="35">
        <v>3658.24</v>
      </c>
      <c r="G1280" s="35">
        <v>3661.11</v>
      </c>
      <c r="H1280" s="35">
        <v>3655.11</v>
      </c>
      <c r="I1280" s="38" t="s">
        <v>1627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60">
        <v>45919.722546296296</v>
      </c>
      <c r="B1281" s="61">
        <v>443888528</v>
      </c>
      <c r="C1281" s="37" t="s">
        <v>36</v>
      </c>
      <c r="D1281" s="37" t="s">
        <v>38</v>
      </c>
      <c r="E1281" s="37" t="s">
        <v>120</v>
      </c>
      <c r="F1281" s="36">
        <v>3658.32</v>
      </c>
      <c r="G1281" s="36">
        <v>3661.11</v>
      </c>
      <c r="H1281" s="36">
        <v>3654.61</v>
      </c>
      <c r="I1281" s="37" t="s">
        <v>1627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8">
        <v>45919.722546296296</v>
      </c>
      <c r="B1282" s="59">
        <v>443888531</v>
      </c>
      <c r="C1282" s="38" t="s">
        <v>36</v>
      </c>
      <c r="D1282" s="38" t="s">
        <v>38</v>
      </c>
      <c r="E1282" s="38" t="s">
        <v>120</v>
      </c>
      <c r="F1282" s="35">
        <v>3658.33</v>
      </c>
      <c r="G1282" s="35">
        <v>3659.61</v>
      </c>
      <c r="H1282" s="35">
        <v>3656.61</v>
      </c>
      <c r="I1282" s="38" t="s">
        <v>1628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60">
        <v>45919.724039351851</v>
      </c>
      <c r="B1283" s="61">
        <v>443890106</v>
      </c>
      <c r="C1283" s="37" t="s">
        <v>36</v>
      </c>
      <c r="D1283" s="37" t="s">
        <v>38</v>
      </c>
      <c r="E1283" s="37" t="s">
        <v>120</v>
      </c>
      <c r="F1283" s="36">
        <v>3658.21</v>
      </c>
      <c r="G1283" s="36">
        <v>3661.23</v>
      </c>
      <c r="H1283" s="36">
        <v>3656.73</v>
      </c>
      <c r="I1283" s="37" t="s">
        <v>1627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8">
        <v>45919.724039351851</v>
      </c>
      <c r="B1284" s="59">
        <v>443890107</v>
      </c>
      <c r="C1284" s="38" t="s">
        <v>36</v>
      </c>
      <c r="D1284" s="38" t="s">
        <v>38</v>
      </c>
      <c r="E1284" s="38" t="s">
        <v>120</v>
      </c>
      <c r="F1284" s="35">
        <v>3658.17</v>
      </c>
      <c r="G1284" s="35">
        <v>3661.21</v>
      </c>
      <c r="H1284" s="35">
        <v>3656.71</v>
      </c>
      <c r="I1284" s="38" t="s">
        <v>1627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60">
        <v>45919.724039351851</v>
      </c>
      <c r="B1285" s="61">
        <v>443890111</v>
      </c>
      <c r="C1285" s="37" t="s">
        <v>36</v>
      </c>
      <c r="D1285" s="37" t="s">
        <v>38</v>
      </c>
      <c r="E1285" s="37" t="s">
        <v>120</v>
      </c>
      <c r="F1285" s="36">
        <v>3658.21</v>
      </c>
      <c r="G1285" s="36">
        <v>3659.71</v>
      </c>
      <c r="H1285" s="36">
        <v>3656.71</v>
      </c>
      <c r="I1285" s="37" t="s">
        <v>1629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8">
        <v>45919.724386574075</v>
      </c>
      <c r="B1286" s="59">
        <v>443890412</v>
      </c>
      <c r="C1286" s="38" t="s">
        <v>36</v>
      </c>
      <c r="D1286" s="38" t="s">
        <v>37</v>
      </c>
      <c r="E1286" s="38" t="s">
        <v>120</v>
      </c>
      <c r="F1286" s="35">
        <v>3658.86</v>
      </c>
      <c r="G1286" s="35">
        <v>3659.37</v>
      </c>
      <c r="H1286" s="35">
        <v>3662.35</v>
      </c>
      <c r="I1286" s="38" t="s">
        <v>1630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60">
        <v>45919.724386574075</v>
      </c>
      <c r="B1287" s="61">
        <v>443890417</v>
      </c>
      <c r="C1287" s="37" t="s">
        <v>36</v>
      </c>
      <c r="D1287" s="37" t="s">
        <v>37</v>
      </c>
      <c r="E1287" s="37" t="s">
        <v>120</v>
      </c>
      <c r="F1287" s="36">
        <v>3658.85</v>
      </c>
      <c r="G1287" s="36">
        <v>3659.37</v>
      </c>
      <c r="H1287" s="36">
        <v>3662.36</v>
      </c>
      <c r="I1287" s="37" t="s">
        <v>1630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8">
        <v>45919.72855324074</v>
      </c>
      <c r="B1288" s="59">
        <v>443895254</v>
      </c>
      <c r="C1288" s="38" t="s">
        <v>36</v>
      </c>
      <c r="D1288" s="38" t="s">
        <v>37</v>
      </c>
      <c r="E1288" s="38" t="s">
        <v>120</v>
      </c>
      <c r="F1288" s="35">
        <v>3663.7</v>
      </c>
      <c r="G1288" s="35">
        <v>3664.26</v>
      </c>
      <c r="H1288" s="38"/>
      <c r="I1288" s="38" t="s">
        <v>1631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60">
        <v>45919.72855324074</v>
      </c>
      <c r="B1289" s="61">
        <v>443895256</v>
      </c>
      <c r="C1289" s="37" t="s">
        <v>36</v>
      </c>
      <c r="D1289" s="37" t="s">
        <v>37</v>
      </c>
      <c r="E1289" s="37" t="s">
        <v>120</v>
      </c>
      <c r="F1289" s="36">
        <v>3663.68</v>
      </c>
      <c r="G1289" s="36">
        <v>3667.1</v>
      </c>
      <c r="H1289" s="37"/>
      <c r="I1289" s="37" t="s">
        <v>1632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8">
        <v>45919.72855324074</v>
      </c>
      <c r="B1290" s="59">
        <v>443895257</v>
      </c>
      <c r="C1290" s="38" t="s">
        <v>36</v>
      </c>
      <c r="D1290" s="38" t="s">
        <v>37</v>
      </c>
      <c r="E1290" s="38" t="s">
        <v>120</v>
      </c>
      <c r="F1290" s="35">
        <v>3663.67</v>
      </c>
      <c r="G1290" s="35">
        <v>3660.7</v>
      </c>
      <c r="H1290" s="35">
        <v>3667.2</v>
      </c>
      <c r="I1290" s="38" t="s">
        <v>1633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60">
        <v>45919.72855324074</v>
      </c>
      <c r="B1291" s="61">
        <v>443895259</v>
      </c>
      <c r="C1291" s="37" t="s">
        <v>36</v>
      </c>
      <c r="D1291" s="37" t="s">
        <v>37</v>
      </c>
      <c r="E1291" s="37" t="s">
        <v>120</v>
      </c>
      <c r="F1291" s="36">
        <v>3663.67</v>
      </c>
      <c r="G1291" s="36">
        <v>3664.23</v>
      </c>
      <c r="H1291" s="37"/>
      <c r="I1291" s="37" t="s">
        <v>1634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8">
        <v>45919.731215277781</v>
      </c>
      <c r="B1292" s="59">
        <v>443897423</v>
      </c>
      <c r="C1292" s="38" t="s">
        <v>36</v>
      </c>
      <c r="D1292" s="38" t="s">
        <v>37</v>
      </c>
      <c r="E1292" s="38" t="s">
        <v>120</v>
      </c>
      <c r="F1292" s="35">
        <v>3664.38</v>
      </c>
      <c r="G1292" s="35">
        <v>3667.1</v>
      </c>
      <c r="H1292" s="38"/>
      <c r="I1292" s="38" t="s">
        <v>1632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60">
        <v>45919.731215277781</v>
      </c>
      <c r="B1293" s="61">
        <v>443897428</v>
      </c>
      <c r="C1293" s="37" t="s">
        <v>36</v>
      </c>
      <c r="D1293" s="37" t="s">
        <v>37</v>
      </c>
      <c r="E1293" s="37" t="s">
        <v>120</v>
      </c>
      <c r="F1293" s="36">
        <v>3664.38</v>
      </c>
      <c r="G1293" s="36">
        <v>3667.1</v>
      </c>
      <c r="H1293" s="37"/>
      <c r="I1293" s="37" t="s">
        <v>1632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8">
        <v>45919.73133101852</v>
      </c>
      <c r="B1294" s="59">
        <v>443897522</v>
      </c>
      <c r="C1294" s="38" t="s">
        <v>36</v>
      </c>
      <c r="D1294" s="38" t="s">
        <v>37</v>
      </c>
      <c r="E1294" s="38" t="s">
        <v>120</v>
      </c>
      <c r="F1294" s="35">
        <v>3664.01</v>
      </c>
      <c r="G1294" s="35">
        <v>3664.45</v>
      </c>
      <c r="H1294" s="35">
        <v>3667.02</v>
      </c>
      <c r="I1294" s="38" t="s">
        <v>1635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60">
        <v>45919.73133101852</v>
      </c>
      <c r="B1295" s="61">
        <v>443897525</v>
      </c>
      <c r="C1295" s="37" t="s">
        <v>36</v>
      </c>
      <c r="D1295" s="37" t="s">
        <v>37</v>
      </c>
      <c r="E1295" s="37" t="s">
        <v>120</v>
      </c>
      <c r="F1295" s="36">
        <v>3664.01</v>
      </c>
      <c r="G1295" s="36">
        <v>3664.27</v>
      </c>
      <c r="H1295" s="36">
        <v>3665.51</v>
      </c>
      <c r="I1295" s="37" t="s">
        <v>1636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8">
        <v>45919.73133101852</v>
      </c>
      <c r="B1296" s="59">
        <v>443897526</v>
      </c>
      <c r="C1296" s="38" t="s">
        <v>36</v>
      </c>
      <c r="D1296" s="38" t="s">
        <v>37</v>
      </c>
      <c r="E1296" s="38" t="s">
        <v>120</v>
      </c>
      <c r="F1296" s="35">
        <v>3664.04</v>
      </c>
      <c r="G1296" s="35">
        <v>3665.64</v>
      </c>
      <c r="H1296" s="35">
        <v>3667.51</v>
      </c>
      <c r="I1296" s="38" t="s">
        <v>1637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60">
        <v>45919.73133101852</v>
      </c>
      <c r="B1297" s="61">
        <v>443897530</v>
      </c>
      <c r="C1297" s="37" t="s">
        <v>36</v>
      </c>
      <c r="D1297" s="37" t="s">
        <v>37</v>
      </c>
      <c r="E1297" s="37" t="s">
        <v>120</v>
      </c>
      <c r="F1297" s="36">
        <v>3664.02</v>
      </c>
      <c r="G1297" s="36">
        <v>3664.46</v>
      </c>
      <c r="H1297" s="36">
        <v>3667.51</v>
      </c>
      <c r="I1297" s="37" t="s">
        <v>1635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8">
        <v>45919.731342592589</v>
      </c>
      <c r="B1298" s="59">
        <v>443897534</v>
      </c>
      <c r="C1298" s="38" t="s">
        <v>36</v>
      </c>
      <c r="D1298" s="38" t="s">
        <v>37</v>
      </c>
      <c r="E1298" s="38" t="s">
        <v>120</v>
      </c>
      <c r="F1298" s="35">
        <v>3664</v>
      </c>
      <c r="G1298" s="35">
        <v>3662.51</v>
      </c>
      <c r="H1298" s="35">
        <v>3665.51</v>
      </c>
      <c r="I1298" s="38" t="s">
        <v>1638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60">
        <v>45919.731342592589</v>
      </c>
      <c r="B1299" s="61">
        <v>443897537</v>
      </c>
      <c r="C1299" s="37" t="s">
        <v>36</v>
      </c>
      <c r="D1299" s="37" t="s">
        <v>37</v>
      </c>
      <c r="E1299" s="37" t="s">
        <v>120</v>
      </c>
      <c r="F1299" s="36">
        <v>3664.02</v>
      </c>
      <c r="G1299" s="36">
        <v>3664.27</v>
      </c>
      <c r="H1299" s="36">
        <v>3665.51</v>
      </c>
      <c r="I1299" s="37" t="s">
        <v>1636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8">
        <v>45919.731342592589</v>
      </c>
      <c r="B1300" s="59">
        <v>443897541</v>
      </c>
      <c r="C1300" s="38" t="s">
        <v>36</v>
      </c>
      <c r="D1300" s="38" t="s">
        <v>37</v>
      </c>
      <c r="E1300" s="38" t="s">
        <v>120</v>
      </c>
      <c r="F1300" s="35">
        <v>3664.03</v>
      </c>
      <c r="G1300" s="35">
        <v>3664.45</v>
      </c>
      <c r="H1300" s="35">
        <v>3667.01</v>
      </c>
      <c r="I1300" s="38" t="s">
        <v>1635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60">
        <v>45919.73201388889</v>
      </c>
      <c r="B1301" s="61">
        <v>443897935</v>
      </c>
      <c r="C1301" s="37" t="s">
        <v>36</v>
      </c>
      <c r="D1301" s="37" t="s">
        <v>37</v>
      </c>
      <c r="E1301" s="37" t="s">
        <v>120</v>
      </c>
      <c r="F1301" s="36">
        <v>3663.11</v>
      </c>
      <c r="G1301" s="36">
        <v>3664.62</v>
      </c>
      <c r="H1301" s="36">
        <v>3666.65</v>
      </c>
      <c r="I1301" s="37" t="s">
        <v>1639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8">
        <v>45919.732025462959</v>
      </c>
      <c r="B1302" s="59">
        <v>443897939</v>
      </c>
      <c r="C1302" s="38" t="s">
        <v>36</v>
      </c>
      <c r="D1302" s="38" t="s">
        <v>37</v>
      </c>
      <c r="E1302" s="38" t="s">
        <v>120</v>
      </c>
      <c r="F1302" s="35">
        <v>3663.1</v>
      </c>
      <c r="G1302" s="35">
        <v>3660.11</v>
      </c>
      <c r="H1302" s="35">
        <v>3666.61</v>
      </c>
      <c r="I1302" s="38" t="s">
        <v>1640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60">
        <v>45919.732939814814</v>
      </c>
      <c r="B1303" s="61">
        <v>443898915</v>
      </c>
      <c r="C1303" s="37" t="s">
        <v>36</v>
      </c>
      <c r="D1303" s="37" t="s">
        <v>37</v>
      </c>
      <c r="E1303" s="37" t="s">
        <v>120</v>
      </c>
      <c r="F1303" s="36">
        <v>3663.6</v>
      </c>
      <c r="G1303" s="36">
        <v>3662.12</v>
      </c>
      <c r="H1303" s="36">
        <v>3665.12</v>
      </c>
      <c r="I1303" s="37" t="s">
        <v>1641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8">
        <v>45919.734212962961</v>
      </c>
      <c r="B1304" s="59">
        <v>443899691</v>
      </c>
      <c r="C1304" s="38" t="s">
        <v>36</v>
      </c>
      <c r="D1304" s="38" t="s">
        <v>37</v>
      </c>
      <c r="E1304" s="38" t="s">
        <v>120</v>
      </c>
      <c r="F1304" s="35">
        <v>3664.35</v>
      </c>
      <c r="G1304" s="35">
        <v>3662.86</v>
      </c>
      <c r="H1304" s="35">
        <v>3665.86</v>
      </c>
      <c r="I1304" s="38" t="s">
        <v>1642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60">
        <v>45919.736990740741</v>
      </c>
      <c r="B1305" s="61">
        <v>443900898</v>
      </c>
      <c r="C1305" s="37" t="s">
        <v>36</v>
      </c>
      <c r="D1305" s="37" t="s">
        <v>37</v>
      </c>
      <c r="E1305" s="37" t="s">
        <v>120</v>
      </c>
      <c r="F1305" s="36">
        <v>3665.1</v>
      </c>
      <c r="G1305" s="36">
        <v>3662.1</v>
      </c>
      <c r="H1305" s="36">
        <v>3666.6</v>
      </c>
      <c r="I1305" s="37" t="s">
        <v>1640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8">
        <v>45919.737002314818</v>
      </c>
      <c r="B1306" s="59">
        <v>443900900</v>
      </c>
      <c r="C1306" s="38" t="s">
        <v>36</v>
      </c>
      <c r="D1306" s="38" t="s">
        <v>37</v>
      </c>
      <c r="E1306" s="38" t="s">
        <v>120</v>
      </c>
      <c r="F1306" s="35">
        <v>3665.08</v>
      </c>
      <c r="G1306" s="35">
        <v>3662.1</v>
      </c>
      <c r="H1306" s="35">
        <v>3666.6</v>
      </c>
      <c r="I1306" s="38" t="s">
        <v>1640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60">
        <v>45919.737685185188</v>
      </c>
      <c r="B1307" s="61">
        <v>443901331</v>
      </c>
      <c r="C1307" s="37" t="s">
        <v>36</v>
      </c>
      <c r="D1307" s="37" t="s">
        <v>37</v>
      </c>
      <c r="E1307" s="37" t="s">
        <v>120</v>
      </c>
      <c r="F1307" s="36">
        <v>3665</v>
      </c>
      <c r="G1307" s="36">
        <v>3665.66</v>
      </c>
      <c r="H1307" s="36">
        <v>3668</v>
      </c>
      <c r="I1307" s="37" t="s">
        <v>1643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8">
        <v>45919.737696759257</v>
      </c>
      <c r="B1308" s="59">
        <v>443901332</v>
      </c>
      <c r="C1308" s="38" t="s">
        <v>36</v>
      </c>
      <c r="D1308" s="38" t="s">
        <v>37</v>
      </c>
      <c r="E1308" s="38" t="s">
        <v>120</v>
      </c>
      <c r="F1308" s="35">
        <v>3665</v>
      </c>
      <c r="G1308" s="35">
        <v>3666.95</v>
      </c>
      <c r="H1308" s="35">
        <v>3668.5</v>
      </c>
      <c r="I1308" s="38" t="s">
        <v>1644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60">
        <v>45919.737696759257</v>
      </c>
      <c r="B1309" s="61">
        <v>443901334</v>
      </c>
      <c r="C1309" s="37" t="s">
        <v>36</v>
      </c>
      <c r="D1309" s="37" t="s">
        <v>37</v>
      </c>
      <c r="E1309" s="37" t="s">
        <v>120</v>
      </c>
      <c r="F1309" s="36">
        <v>3665</v>
      </c>
      <c r="G1309" s="36">
        <v>3665.69</v>
      </c>
      <c r="H1309" s="36">
        <v>3668</v>
      </c>
      <c r="I1309" s="37" t="s">
        <v>1643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8">
        <v>45919.746608796297</v>
      </c>
      <c r="B1310" s="59">
        <v>443907778</v>
      </c>
      <c r="C1310" s="38" t="s">
        <v>36</v>
      </c>
      <c r="D1310" s="38" t="s">
        <v>37</v>
      </c>
      <c r="E1310" s="38" t="s">
        <v>120</v>
      </c>
      <c r="F1310" s="35">
        <v>3667.42</v>
      </c>
      <c r="G1310" s="35">
        <v>3669.68</v>
      </c>
      <c r="H1310" s="35">
        <v>3670.95</v>
      </c>
      <c r="I1310" s="38" t="s">
        <v>1645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60">
        <v>45919.746724537035</v>
      </c>
      <c r="B1311" s="61">
        <v>443907847</v>
      </c>
      <c r="C1311" s="37" t="s">
        <v>36</v>
      </c>
      <c r="D1311" s="37" t="s">
        <v>37</v>
      </c>
      <c r="E1311" s="37" t="s">
        <v>120</v>
      </c>
      <c r="F1311" s="36">
        <v>3667.09</v>
      </c>
      <c r="G1311" s="36">
        <v>3669.1</v>
      </c>
      <c r="H1311" s="37"/>
      <c r="I1311" s="37" t="s">
        <v>1646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8">
        <v>45919.746724537035</v>
      </c>
      <c r="B1312" s="59">
        <v>443907848</v>
      </c>
      <c r="C1312" s="38" t="s">
        <v>36</v>
      </c>
      <c r="D1312" s="38" t="s">
        <v>37</v>
      </c>
      <c r="E1312" s="38" t="s">
        <v>120</v>
      </c>
      <c r="F1312" s="35">
        <v>3667.16</v>
      </c>
      <c r="G1312" s="35">
        <v>3668.13</v>
      </c>
      <c r="H1312" s="38"/>
      <c r="I1312" s="38" t="s">
        <v>1647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60">
        <v>45919.746724537035</v>
      </c>
      <c r="B1313" s="61">
        <v>443907850</v>
      </c>
      <c r="C1313" s="37" t="s">
        <v>36</v>
      </c>
      <c r="D1313" s="37" t="s">
        <v>37</v>
      </c>
      <c r="E1313" s="37" t="s">
        <v>120</v>
      </c>
      <c r="F1313" s="36">
        <v>3667.13</v>
      </c>
      <c r="G1313" s="36">
        <v>3668.15</v>
      </c>
      <c r="H1313" s="37"/>
      <c r="I1313" s="37" t="s">
        <v>1647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8">
        <v>45919.748807870368</v>
      </c>
      <c r="B1314" s="59">
        <v>443909781</v>
      </c>
      <c r="C1314" s="38" t="s">
        <v>36</v>
      </c>
      <c r="D1314" s="38" t="s">
        <v>37</v>
      </c>
      <c r="E1314" s="38" t="s">
        <v>120</v>
      </c>
      <c r="F1314" s="35">
        <v>3668.79</v>
      </c>
      <c r="G1314" s="35">
        <v>3665.78</v>
      </c>
      <c r="H1314" s="38"/>
      <c r="I1314" s="38" t="s">
        <v>1648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60">
        <v>45919.748807870368</v>
      </c>
      <c r="B1315" s="61">
        <v>443909783</v>
      </c>
      <c r="C1315" s="37" t="s">
        <v>36</v>
      </c>
      <c r="D1315" s="37" t="s">
        <v>37</v>
      </c>
      <c r="E1315" s="37" t="s">
        <v>120</v>
      </c>
      <c r="F1315" s="36">
        <v>3668.74</v>
      </c>
      <c r="G1315" s="36">
        <v>3665.79</v>
      </c>
      <c r="H1315" s="37"/>
      <c r="I1315" s="37" t="s">
        <v>1648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8">
        <v>45919.74927083333</v>
      </c>
      <c r="B1316" s="59">
        <v>443910010</v>
      </c>
      <c r="C1316" s="38" t="s">
        <v>36</v>
      </c>
      <c r="D1316" s="38" t="s">
        <v>37</v>
      </c>
      <c r="E1316" s="38" t="s">
        <v>120</v>
      </c>
      <c r="F1316" s="35">
        <v>3666.71</v>
      </c>
      <c r="G1316" s="35">
        <v>3667.83</v>
      </c>
      <c r="H1316" s="35">
        <v>3670.22</v>
      </c>
      <c r="I1316" s="38" t="s">
        <v>1649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60">
        <v>45919.74927083333</v>
      </c>
      <c r="B1317" s="61">
        <v>443910011</v>
      </c>
      <c r="C1317" s="37" t="s">
        <v>36</v>
      </c>
      <c r="D1317" s="37" t="s">
        <v>37</v>
      </c>
      <c r="E1317" s="37" t="s">
        <v>120</v>
      </c>
      <c r="F1317" s="36">
        <v>3666.74</v>
      </c>
      <c r="G1317" s="36">
        <v>3667.83</v>
      </c>
      <c r="H1317" s="36">
        <v>3670.21</v>
      </c>
      <c r="I1317" s="37" t="s">
        <v>1649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8">
        <v>45919.749722222223</v>
      </c>
      <c r="B1318" s="59">
        <v>443910472</v>
      </c>
      <c r="C1318" s="38" t="s">
        <v>36</v>
      </c>
      <c r="D1318" s="38" t="s">
        <v>37</v>
      </c>
      <c r="E1318" s="38" t="s">
        <v>120</v>
      </c>
      <c r="F1318" s="35">
        <v>3667.19</v>
      </c>
      <c r="G1318" s="35">
        <v>3668.12</v>
      </c>
      <c r="H1318" s="35">
        <v>3670.66</v>
      </c>
      <c r="I1318" s="38" t="s">
        <v>1649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60">
        <v>45919.7497337963</v>
      </c>
      <c r="B1319" s="61">
        <v>443910476</v>
      </c>
      <c r="C1319" s="37" t="s">
        <v>36</v>
      </c>
      <c r="D1319" s="37" t="s">
        <v>37</v>
      </c>
      <c r="E1319" s="37" t="s">
        <v>120</v>
      </c>
      <c r="F1319" s="36">
        <v>3667.19</v>
      </c>
      <c r="G1319" s="36">
        <v>3668.14</v>
      </c>
      <c r="H1319" s="36">
        <v>3670.19</v>
      </c>
      <c r="I1319" s="37" t="s">
        <v>1649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8">
        <v>45919.7497337963</v>
      </c>
      <c r="B1320" s="59">
        <v>443910480</v>
      </c>
      <c r="C1320" s="38" t="s">
        <v>36</v>
      </c>
      <c r="D1320" s="38" t="s">
        <v>37</v>
      </c>
      <c r="E1320" s="38" t="s">
        <v>120</v>
      </c>
      <c r="F1320" s="35">
        <v>3667.15</v>
      </c>
      <c r="G1320" s="35">
        <v>3664.19</v>
      </c>
      <c r="H1320" s="35">
        <v>3668.69</v>
      </c>
      <c r="I1320" s="38" t="s">
        <v>1650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60">
        <v>45919.7497337963</v>
      </c>
      <c r="B1321" s="61">
        <v>443910486</v>
      </c>
      <c r="C1321" s="37" t="s">
        <v>36</v>
      </c>
      <c r="D1321" s="37" t="s">
        <v>37</v>
      </c>
      <c r="E1321" s="37" t="s">
        <v>120</v>
      </c>
      <c r="F1321" s="36">
        <v>3667.18</v>
      </c>
      <c r="G1321" s="36">
        <v>3668.12</v>
      </c>
      <c r="H1321" s="36">
        <v>3670.19</v>
      </c>
      <c r="I1321" s="37" t="s">
        <v>1649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8">
        <v>45919.750185185185</v>
      </c>
      <c r="B1322" s="59">
        <v>443910991</v>
      </c>
      <c r="C1322" s="38" t="s">
        <v>36</v>
      </c>
      <c r="D1322" s="38" t="s">
        <v>37</v>
      </c>
      <c r="E1322" s="38" t="s">
        <v>120</v>
      </c>
      <c r="F1322" s="35">
        <v>3667.12</v>
      </c>
      <c r="G1322" s="35">
        <v>3664.17</v>
      </c>
      <c r="H1322" s="35">
        <v>3670.67</v>
      </c>
      <c r="I1322" s="38" t="s">
        <v>1651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60">
        <v>45919.750196759262</v>
      </c>
      <c r="B1323" s="61">
        <v>443910993</v>
      </c>
      <c r="C1323" s="37" t="s">
        <v>36</v>
      </c>
      <c r="D1323" s="37" t="s">
        <v>37</v>
      </c>
      <c r="E1323" s="37" t="s">
        <v>120</v>
      </c>
      <c r="F1323" s="36">
        <v>3667.13</v>
      </c>
      <c r="G1323" s="36">
        <v>3664.12</v>
      </c>
      <c r="H1323" s="36">
        <v>3668.62</v>
      </c>
      <c r="I1323" s="37" t="s">
        <v>1650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8">
        <v>45919.750196759262</v>
      </c>
      <c r="B1324" s="59">
        <v>443910996</v>
      </c>
      <c r="C1324" s="38" t="s">
        <v>36</v>
      </c>
      <c r="D1324" s="38" t="s">
        <v>37</v>
      </c>
      <c r="E1324" s="38" t="s">
        <v>120</v>
      </c>
      <c r="F1324" s="35">
        <v>3667.13</v>
      </c>
      <c r="G1324" s="35">
        <v>3665.62</v>
      </c>
      <c r="H1324" s="35">
        <v>3668.62</v>
      </c>
      <c r="I1324" s="38" t="s">
        <v>1650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60">
        <v>45919.753425925926</v>
      </c>
      <c r="B1325" s="61">
        <v>443913228</v>
      </c>
      <c r="C1325" s="37" t="s">
        <v>36</v>
      </c>
      <c r="D1325" s="37" t="s">
        <v>37</v>
      </c>
      <c r="E1325" s="37" t="s">
        <v>120</v>
      </c>
      <c r="F1325" s="36">
        <v>3669.2</v>
      </c>
      <c r="G1325" s="36">
        <v>3666.19</v>
      </c>
      <c r="H1325" s="37"/>
      <c r="I1325" s="37" t="s">
        <v>1652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8">
        <v>45919.754930555559</v>
      </c>
      <c r="B1326" s="59">
        <v>443914174</v>
      </c>
      <c r="C1326" s="38" t="s">
        <v>36</v>
      </c>
      <c r="D1326" s="38" t="s">
        <v>37</v>
      </c>
      <c r="E1326" s="38" t="s">
        <v>120</v>
      </c>
      <c r="F1326" s="35">
        <v>3667.75</v>
      </c>
      <c r="G1326" s="35">
        <v>3668.49</v>
      </c>
      <c r="H1326" s="35">
        <v>3671.25</v>
      </c>
      <c r="I1326" s="38" t="s">
        <v>1653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60">
        <v>45919.754942129628</v>
      </c>
      <c r="B1327" s="61">
        <v>443914175</v>
      </c>
      <c r="C1327" s="37" t="s">
        <v>36</v>
      </c>
      <c r="D1327" s="37" t="s">
        <v>37</v>
      </c>
      <c r="E1327" s="37" t="s">
        <v>120</v>
      </c>
      <c r="F1327" s="36">
        <v>3667.72</v>
      </c>
      <c r="G1327" s="36">
        <v>3668.16</v>
      </c>
      <c r="H1327" s="36">
        <v>3670.75</v>
      </c>
      <c r="I1327" s="37" t="s">
        <v>1654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8">
        <v>45919.754942129628</v>
      </c>
      <c r="B1328" s="59">
        <v>443914177</v>
      </c>
      <c r="C1328" s="38" t="s">
        <v>36</v>
      </c>
      <c r="D1328" s="38" t="s">
        <v>37</v>
      </c>
      <c r="E1328" s="38" t="s">
        <v>120</v>
      </c>
      <c r="F1328" s="35">
        <v>3667.72</v>
      </c>
      <c r="G1328" s="35">
        <v>3668.51</v>
      </c>
      <c r="H1328" s="35">
        <v>3671.25</v>
      </c>
      <c r="I1328" s="38" t="s">
        <v>1653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60">
        <v>45919.754942129628</v>
      </c>
      <c r="B1329" s="61">
        <v>443914180</v>
      </c>
      <c r="C1329" s="37" t="s">
        <v>36</v>
      </c>
      <c r="D1329" s="37" t="s">
        <v>37</v>
      </c>
      <c r="E1329" s="37" t="s">
        <v>120</v>
      </c>
      <c r="F1329" s="36">
        <v>3667.78</v>
      </c>
      <c r="G1329" s="36">
        <v>3664.75</v>
      </c>
      <c r="H1329" s="36">
        <v>3669.25</v>
      </c>
      <c r="I1329" s="37" t="s">
        <v>1655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8">
        <v>45919.754942129628</v>
      </c>
      <c r="B1330" s="59">
        <v>443914182</v>
      </c>
      <c r="C1330" s="38" t="s">
        <v>36</v>
      </c>
      <c r="D1330" s="38" t="s">
        <v>37</v>
      </c>
      <c r="E1330" s="38" t="s">
        <v>120</v>
      </c>
      <c r="F1330" s="35">
        <v>3667.76</v>
      </c>
      <c r="G1330" s="35">
        <v>3668.81</v>
      </c>
      <c r="H1330" s="35">
        <v>3671.25</v>
      </c>
      <c r="I1330" s="38" t="s">
        <v>1653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60">
        <v>45919.754953703705</v>
      </c>
      <c r="B1331" s="61">
        <v>443914183</v>
      </c>
      <c r="C1331" s="37" t="s">
        <v>36</v>
      </c>
      <c r="D1331" s="37" t="s">
        <v>37</v>
      </c>
      <c r="E1331" s="37" t="s">
        <v>120</v>
      </c>
      <c r="F1331" s="36">
        <v>3667.75</v>
      </c>
      <c r="G1331" s="36">
        <v>3668.16</v>
      </c>
      <c r="H1331" s="36">
        <v>3670.75</v>
      </c>
      <c r="I1331" s="37" t="s">
        <v>1654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8">
        <v>45919.760613425926</v>
      </c>
      <c r="B1332" s="59">
        <v>443918578</v>
      </c>
      <c r="C1332" s="38" t="s">
        <v>36</v>
      </c>
      <c r="D1332" s="38" t="s">
        <v>37</v>
      </c>
      <c r="E1332" s="38" t="s">
        <v>120</v>
      </c>
      <c r="F1332" s="35">
        <v>3671.69</v>
      </c>
      <c r="G1332" s="35">
        <v>3674.26</v>
      </c>
      <c r="H1332" s="38"/>
      <c r="I1332" s="38" t="s">
        <v>1656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60">
        <v>45919.760613425926</v>
      </c>
      <c r="B1333" s="61">
        <v>443918580</v>
      </c>
      <c r="C1333" s="37" t="s">
        <v>36</v>
      </c>
      <c r="D1333" s="37" t="s">
        <v>37</v>
      </c>
      <c r="E1333" s="37" t="s">
        <v>120</v>
      </c>
      <c r="F1333" s="36">
        <v>3671.76</v>
      </c>
      <c r="G1333" s="36">
        <v>3674.21</v>
      </c>
      <c r="H1333" s="36">
        <v>3675.21</v>
      </c>
      <c r="I1333" s="37" t="s">
        <v>1657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8">
        <v>45919.760613425926</v>
      </c>
      <c r="B1334" s="59">
        <v>443918583</v>
      </c>
      <c r="C1334" s="38" t="s">
        <v>36</v>
      </c>
      <c r="D1334" s="38" t="s">
        <v>37</v>
      </c>
      <c r="E1334" s="38" t="s">
        <v>120</v>
      </c>
      <c r="F1334" s="35">
        <v>3671.75</v>
      </c>
      <c r="G1334" s="35">
        <v>3674.71</v>
      </c>
      <c r="H1334" s="38"/>
      <c r="I1334" s="38" t="s">
        <v>1658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60">
        <v>45919.760613425926</v>
      </c>
      <c r="B1335" s="61">
        <v>443918587</v>
      </c>
      <c r="C1335" s="37" t="s">
        <v>36</v>
      </c>
      <c r="D1335" s="37" t="s">
        <v>37</v>
      </c>
      <c r="E1335" s="37" t="s">
        <v>120</v>
      </c>
      <c r="F1335" s="36">
        <v>3671.75</v>
      </c>
      <c r="G1335" s="36">
        <v>3674.24</v>
      </c>
      <c r="H1335" s="37"/>
      <c r="I1335" s="37" t="s">
        <v>1656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8">
        <v>45919.766157407408</v>
      </c>
      <c r="B1336" s="59">
        <v>443922733</v>
      </c>
      <c r="C1336" s="38" t="s">
        <v>36</v>
      </c>
      <c r="D1336" s="38" t="s">
        <v>37</v>
      </c>
      <c r="E1336" s="38" t="s">
        <v>120</v>
      </c>
      <c r="F1336" s="35">
        <v>3674.52</v>
      </c>
      <c r="G1336" s="35">
        <v>3671.52</v>
      </c>
      <c r="H1336" s="38"/>
      <c r="I1336" s="38" t="s">
        <v>1659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60">
        <v>45919.766168981485</v>
      </c>
      <c r="B1337" s="61">
        <v>443922734</v>
      </c>
      <c r="C1337" s="37" t="s">
        <v>36</v>
      </c>
      <c r="D1337" s="37" t="s">
        <v>37</v>
      </c>
      <c r="E1337" s="37" t="s">
        <v>120</v>
      </c>
      <c r="F1337" s="36">
        <v>3674.51</v>
      </c>
      <c r="G1337" s="36">
        <v>3671.52</v>
      </c>
      <c r="H1337" s="37"/>
      <c r="I1337" s="37" t="s">
        <v>1659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8">
        <v>45919.766736111109</v>
      </c>
      <c r="B1338" s="59">
        <v>443923771</v>
      </c>
      <c r="C1338" s="38" t="s">
        <v>36</v>
      </c>
      <c r="D1338" s="38" t="s">
        <v>37</v>
      </c>
      <c r="E1338" s="38" t="s">
        <v>120</v>
      </c>
      <c r="F1338" s="35">
        <v>3675.52</v>
      </c>
      <c r="G1338" s="35">
        <v>3672.51</v>
      </c>
      <c r="H1338" s="35">
        <v>3679.01</v>
      </c>
      <c r="I1338" s="38" t="s">
        <v>1660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60">
        <v>45919.766967592594</v>
      </c>
      <c r="B1339" s="61">
        <v>443923996</v>
      </c>
      <c r="C1339" s="37" t="s">
        <v>36</v>
      </c>
      <c r="D1339" s="37" t="s">
        <v>37</v>
      </c>
      <c r="E1339" s="37" t="s">
        <v>120</v>
      </c>
      <c r="F1339" s="36">
        <v>3675.01</v>
      </c>
      <c r="G1339" s="36">
        <v>3672.03</v>
      </c>
      <c r="H1339" s="37"/>
      <c r="I1339" s="37" t="s">
        <v>1661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8">
        <v>45919.767893518518</v>
      </c>
      <c r="B1340" s="59">
        <v>443924604</v>
      </c>
      <c r="C1340" s="38" t="s">
        <v>36</v>
      </c>
      <c r="D1340" s="38" t="s">
        <v>37</v>
      </c>
      <c r="E1340" s="38" t="s">
        <v>120</v>
      </c>
      <c r="F1340" s="35">
        <v>3674.31</v>
      </c>
      <c r="G1340" s="35">
        <v>3672.8</v>
      </c>
      <c r="H1340" s="35">
        <v>3675.8</v>
      </c>
      <c r="I1340" s="38" t="s">
        <v>1662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60">
        <v>45919.767905092594</v>
      </c>
      <c r="B1341" s="61">
        <v>443924606</v>
      </c>
      <c r="C1341" s="37" t="s">
        <v>36</v>
      </c>
      <c r="D1341" s="37" t="s">
        <v>37</v>
      </c>
      <c r="E1341" s="37" t="s">
        <v>120</v>
      </c>
      <c r="F1341" s="36">
        <v>3674.3</v>
      </c>
      <c r="G1341" s="36">
        <v>3671.31</v>
      </c>
      <c r="H1341" s="36">
        <v>3677.81</v>
      </c>
      <c r="I1341" s="37" t="s">
        <v>1663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8">
        <v>45919.767905092594</v>
      </c>
      <c r="B1342" s="59">
        <v>443924607</v>
      </c>
      <c r="C1342" s="38" t="s">
        <v>36</v>
      </c>
      <c r="D1342" s="38" t="s">
        <v>37</v>
      </c>
      <c r="E1342" s="38" t="s">
        <v>120</v>
      </c>
      <c r="F1342" s="35">
        <v>3674.29</v>
      </c>
      <c r="G1342" s="35">
        <v>3671.31</v>
      </c>
      <c r="H1342" s="35">
        <v>3675.81</v>
      </c>
      <c r="I1342" s="38" t="s">
        <v>1663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60">
        <v>45919.767905092594</v>
      </c>
      <c r="B1343" s="61">
        <v>443924609</v>
      </c>
      <c r="C1343" s="37" t="s">
        <v>36</v>
      </c>
      <c r="D1343" s="37" t="s">
        <v>37</v>
      </c>
      <c r="E1343" s="37" t="s">
        <v>120</v>
      </c>
      <c r="F1343" s="36">
        <v>3674.31</v>
      </c>
      <c r="G1343" s="36">
        <v>3671.31</v>
      </c>
      <c r="H1343" s="36">
        <v>3677.31</v>
      </c>
      <c r="I1343" s="37" t="s">
        <v>1663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8">
        <v>45919.767905092594</v>
      </c>
      <c r="B1344" s="59">
        <v>443924611</v>
      </c>
      <c r="C1344" s="38" t="s">
        <v>36</v>
      </c>
      <c r="D1344" s="38" t="s">
        <v>37</v>
      </c>
      <c r="E1344" s="38" t="s">
        <v>120</v>
      </c>
      <c r="F1344" s="35">
        <v>3674.34</v>
      </c>
      <c r="G1344" s="35">
        <v>3671.31</v>
      </c>
      <c r="H1344" s="35">
        <v>3675.81</v>
      </c>
      <c r="I1344" s="38" t="s">
        <v>1663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60">
        <v>45919.767916666664</v>
      </c>
      <c r="B1345" s="61">
        <v>443924613</v>
      </c>
      <c r="C1345" s="37" t="s">
        <v>36</v>
      </c>
      <c r="D1345" s="37" t="s">
        <v>37</v>
      </c>
      <c r="E1345" s="37" t="s">
        <v>120</v>
      </c>
      <c r="F1345" s="36">
        <v>3674.34</v>
      </c>
      <c r="G1345" s="36">
        <v>3671.81</v>
      </c>
      <c r="H1345" s="36">
        <v>3677.31</v>
      </c>
      <c r="I1345" s="37" t="s">
        <v>1664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8">
        <v>45919.767916666664</v>
      </c>
      <c r="B1346" s="59">
        <v>443924614</v>
      </c>
      <c r="C1346" s="38" t="s">
        <v>36</v>
      </c>
      <c r="D1346" s="38" t="s">
        <v>37</v>
      </c>
      <c r="E1346" s="38" t="s">
        <v>120</v>
      </c>
      <c r="F1346" s="35">
        <v>3674.29</v>
      </c>
      <c r="G1346" s="35">
        <v>3671.31</v>
      </c>
      <c r="H1346" s="35">
        <v>3677.81</v>
      </c>
      <c r="I1346" s="38" t="s">
        <v>1663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60">
        <v>45919.768125000002</v>
      </c>
      <c r="B1347" s="61">
        <v>443924795</v>
      </c>
      <c r="C1347" s="37" t="s">
        <v>36</v>
      </c>
      <c r="D1347" s="37" t="s">
        <v>37</v>
      </c>
      <c r="E1347" s="37" t="s">
        <v>120</v>
      </c>
      <c r="F1347" s="36">
        <v>3673.24</v>
      </c>
      <c r="G1347" s="36">
        <v>3670.1</v>
      </c>
      <c r="H1347" s="36">
        <v>3676.6</v>
      </c>
      <c r="I1347" s="37" t="s">
        <v>1665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8">
        <v>45919.768136574072</v>
      </c>
      <c r="B1348" s="59">
        <v>443924799</v>
      </c>
      <c r="C1348" s="38" t="s">
        <v>36</v>
      </c>
      <c r="D1348" s="38" t="s">
        <v>37</v>
      </c>
      <c r="E1348" s="38" t="s">
        <v>120</v>
      </c>
      <c r="F1348" s="35">
        <v>3673.35</v>
      </c>
      <c r="G1348" s="35">
        <v>3670.24</v>
      </c>
      <c r="H1348" s="35">
        <v>3676.74</v>
      </c>
      <c r="I1348" s="38" t="s">
        <v>1666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60">
        <v>45919.772523148145</v>
      </c>
      <c r="B1349" s="61">
        <v>443928958</v>
      </c>
      <c r="C1349" s="37" t="s">
        <v>36</v>
      </c>
      <c r="D1349" s="37" t="s">
        <v>38</v>
      </c>
      <c r="E1349" s="37" t="s">
        <v>120</v>
      </c>
      <c r="F1349" s="36">
        <v>3669.08</v>
      </c>
      <c r="G1349" s="36">
        <v>3672.08</v>
      </c>
      <c r="H1349" s="36">
        <v>3665.58</v>
      </c>
      <c r="I1349" s="37" t="s">
        <v>1667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8">
        <v>45919.772534722222</v>
      </c>
      <c r="B1350" s="59">
        <v>443928960</v>
      </c>
      <c r="C1350" s="38" t="s">
        <v>36</v>
      </c>
      <c r="D1350" s="38" t="s">
        <v>38</v>
      </c>
      <c r="E1350" s="38" t="s">
        <v>120</v>
      </c>
      <c r="F1350" s="35">
        <v>3669</v>
      </c>
      <c r="G1350" s="35">
        <v>3672.08</v>
      </c>
      <c r="H1350" s="38"/>
      <c r="I1350" s="38" t="s">
        <v>1667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60">
        <v>45919.772534722222</v>
      </c>
      <c r="B1351" s="61">
        <v>443928963</v>
      </c>
      <c r="C1351" s="37" t="s">
        <v>36</v>
      </c>
      <c r="D1351" s="37" t="s">
        <v>38</v>
      </c>
      <c r="E1351" s="37" t="s">
        <v>120</v>
      </c>
      <c r="F1351" s="36">
        <v>3669.07</v>
      </c>
      <c r="G1351" s="36">
        <v>3672.08</v>
      </c>
      <c r="H1351" s="37"/>
      <c r="I1351" s="37" t="s">
        <v>1667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8">
        <v>45919.774606481478</v>
      </c>
      <c r="B1352" s="59">
        <v>443930481</v>
      </c>
      <c r="C1352" s="38" t="s">
        <v>36</v>
      </c>
      <c r="D1352" s="38" t="s">
        <v>38</v>
      </c>
      <c r="E1352" s="38" t="s">
        <v>120</v>
      </c>
      <c r="F1352" s="35">
        <v>3670.24</v>
      </c>
      <c r="G1352" s="35">
        <v>3669.97</v>
      </c>
      <c r="H1352" s="35">
        <v>3668.78</v>
      </c>
      <c r="I1352" s="38" t="s">
        <v>1668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60">
        <v>45919.774618055555</v>
      </c>
      <c r="B1353" s="61">
        <v>443930483</v>
      </c>
      <c r="C1353" s="37" t="s">
        <v>36</v>
      </c>
      <c r="D1353" s="37" t="s">
        <v>38</v>
      </c>
      <c r="E1353" s="37" t="s">
        <v>120</v>
      </c>
      <c r="F1353" s="36">
        <v>3670.25</v>
      </c>
      <c r="G1353" s="36">
        <v>3669.97</v>
      </c>
      <c r="H1353" s="36">
        <v>3668.74</v>
      </c>
      <c r="I1353" s="37" t="s">
        <v>1668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8">
        <v>45919.774618055555</v>
      </c>
      <c r="B1354" s="59">
        <v>443930485</v>
      </c>
      <c r="C1354" s="38" t="s">
        <v>36</v>
      </c>
      <c r="D1354" s="38" t="s">
        <v>38</v>
      </c>
      <c r="E1354" s="38" t="s">
        <v>120</v>
      </c>
      <c r="F1354" s="35">
        <v>3670.2</v>
      </c>
      <c r="G1354" s="35">
        <v>3673.24</v>
      </c>
      <c r="H1354" s="35">
        <v>3666.74</v>
      </c>
      <c r="I1354" s="38" t="s">
        <v>1669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60">
        <v>45919.775416666664</v>
      </c>
      <c r="B1355" s="61">
        <v>443930937</v>
      </c>
      <c r="C1355" s="37" t="s">
        <v>36</v>
      </c>
      <c r="D1355" s="37" t="s">
        <v>37</v>
      </c>
      <c r="E1355" s="37" t="s">
        <v>120</v>
      </c>
      <c r="F1355" s="36">
        <v>3671.04</v>
      </c>
      <c r="G1355" s="36">
        <v>3668.04</v>
      </c>
      <c r="H1355" s="36">
        <v>3674.54</v>
      </c>
      <c r="I1355" s="37" t="s">
        <v>1670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8">
        <v>45919.77542824074</v>
      </c>
      <c r="B1356" s="59">
        <v>443930941</v>
      </c>
      <c r="C1356" s="38" t="s">
        <v>36</v>
      </c>
      <c r="D1356" s="38" t="s">
        <v>37</v>
      </c>
      <c r="E1356" s="38" t="s">
        <v>120</v>
      </c>
      <c r="F1356" s="35">
        <v>3671.01</v>
      </c>
      <c r="G1356" s="35">
        <v>3668.04</v>
      </c>
      <c r="H1356" s="35">
        <v>3674.54</v>
      </c>
      <c r="I1356" s="38" t="s">
        <v>1670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60">
        <v>45919.778194444443</v>
      </c>
      <c r="B1357" s="61">
        <v>443932405</v>
      </c>
      <c r="C1357" s="37" t="s">
        <v>36</v>
      </c>
      <c r="D1357" s="37" t="s">
        <v>38</v>
      </c>
      <c r="E1357" s="37" t="s">
        <v>120</v>
      </c>
      <c r="F1357" s="36">
        <v>3669.75</v>
      </c>
      <c r="G1357" s="36">
        <v>3672.73</v>
      </c>
      <c r="H1357" s="36">
        <v>3668.23</v>
      </c>
      <c r="I1357" s="37" t="s">
        <v>1671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8">
        <v>45919.77820601852</v>
      </c>
      <c r="B1358" s="59">
        <v>443932406</v>
      </c>
      <c r="C1358" s="38" t="s">
        <v>36</v>
      </c>
      <c r="D1358" s="38" t="s">
        <v>38</v>
      </c>
      <c r="E1358" s="38" t="s">
        <v>120</v>
      </c>
      <c r="F1358" s="35">
        <v>3669.78</v>
      </c>
      <c r="G1358" s="35">
        <v>3672.75</v>
      </c>
      <c r="H1358" s="35">
        <v>3666.25</v>
      </c>
      <c r="I1358" s="38" t="s">
        <v>1671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60">
        <v>45919.77820601852</v>
      </c>
      <c r="B1359" s="61">
        <v>443932407</v>
      </c>
      <c r="C1359" s="37" t="s">
        <v>36</v>
      </c>
      <c r="D1359" s="37" t="s">
        <v>38</v>
      </c>
      <c r="E1359" s="37" t="s">
        <v>120</v>
      </c>
      <c r="F1359" s="36">
        <v>3669.88</v>
      </c>
      <c r="G1359" s="36">
        <v>3671.25</v>
      </c>
      <c r="H1359" s="36">
        <v>3668.25</v>
      </c>
      <c r="I1359" s="37" t="s">
        <v>1672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8">
        <v>45919.77820601852</v>
      </c>
      <c r="B1360" s="59">
        <v>443932408</v>
      </c>
      <c r="C1360" s="38" t="s">
        <v>36</v>
      </c>
      <c r="D1360" s="38" t="s">
        <v>38</v>
      </c>
      <c r="E1360" s="38" t="s">
        <v>120</v>
      </c>
      <c r="F1360" s="35">
        <v>3669.87</v>
      </c>
      <c r="G1360" s="35">
        <v>3672.75</v>
      </c>
      <c r="H1360" s="35">
        <v>3666.75</v>
      </c>
      <c r="I1360" s="38" t="s">
        <v>1671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60">
        <v>45919.77820601852</v>
      </c>
      <c r="B1361" s="61">
        <v>443932410</v>
      </c>
      <c r="C1361" s="37" t="s">
        <v>36</v>
      </c>
      <c r="D1361" s="37" t="s">
        <v>38</v>
      </c>
      <c r="E1361" s="37" t="s">
        <v>120</v>
      </c>
      <c r="F1361" s="36">
        <v>3669.89</v>
      </c>
      <c r="G1361" s="36">
        <v>3672.75</v>
      </c>
      <c r="H1361" s="36">
        <v>3668.25</v>
      </c>
      <c r="I1361" s="37" t="s">
        <v>1671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8">
        <v>45919.778217592589</v>
      </c>
      <c r="B1362" s="59">
        <v>443932411</v>
      </c>
      <c r="C1362" s="38" t="s">
        <v>36</v>
      </c>
      <c r="D1362" s="38" t="s">
        <v>38</v>
      </c>
      <c r="E1362" s="38" t="s">
        <v>120</v>
      </c>
      <c r="F1362" s="35">
        <v>3669.89</v>
      </c>
      <c r="G1362" s="35">
        <v>3672.25</v>
      </c>
      <c r="H1362" s="35">
        <v>3666.75</v>
      </c>
      <c r="I1362" s="38" t="s">
        <v>1673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60">
        <v>45919.787106481483</v>
      </c>
      <c r="B1363" s="61">
        <v>443935674</v>
      </c>
      <c r="C1363" s="37" t="s">
        <v>36</v>
      </c>
      <c r="D1363" s="37" t="s">
        <v>37</v>
      </c>
      <c r="E1363" s="37" t="s">
        <v>120</v>
      </c>
      <c r="F1363" s="36">
        <v>3671.21</v>
      </c>
      <c r="G1363" s="36">
        <v>3672.58</v>
      </c>
      <c r="H1363" s="37"/>
      <c r="I1363" s="37" t="s">
        <v>1674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8">
        <v>45919.792662037034</v>
      </c>
      <c r="B1364" s="59">
        <v>443937243</v>
      </c>
      <c r="C1364" s="38" t="s">
        <v>36</v>
      </c>
      <c r="D1364" s="38" t="s">
        <v>37</v>
      </c>
      <c r="E1364" s="38" t="s">
        <v>120</v>
      </c>
      <c r="F1364" s="35">
        <v>3671.72</v>
      </c>
      <c r="G1364" s="35">
        <v>3668.7</v>
      </c>
      <c r="H1364" s="38"/>
      <c r="I1364" s="38" t="s">
        <v>1675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60">
        <v>45919.792673611111</v>
      </c>
      <c r="B1365" s="61">
        <v>443937245</v>
      </c>
      <c r="C1365" s="37" t="s">
        <v>36</v>
      </c>
      <c r="D1365" s="37" t="s">
        <v>37</v>
      </c>
      <c r="E1365" s="37" t="s">
        <v>120</v>
      </c>
      <c r="F1365" s="36">
        <v>3671.71</v>
      </c>
      <c r="G1365" s="36">
        <v>3672.6</v>
      </c>
      <c r="H1365" s="37"/>
      <c r="I1365" s="37" t="s">
        <v>1674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8">
        <v>45919.792673611111</v>
      </c>
      <c r="B1366" s="59">
        <v>443937251</v>
      </c>
      <c r="C1366" s="38" t="s">
        <v>36</v>
      </c>
      <c r="D1366" s="38" t="s">
        <v>37</v>
      </c>
      <c r="E1366" s="38" t="s">
        <v>120</v>
      </c>
      <c r="F1366" s="35">
        <v>3671.72</v>
      </c>
      <c r="G1366" s="35">
        <v>3668.72</v>
      </c>
      <c r="H1366" s="35">
        <v>3675.22</v>
      </c>
      <c r="I1366" s="38" t="s">
        <v>1675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60">
        <v>45919.793703703705</v>
      </c>
      <c r="B1367" s="61">
        <v>443937569</v>
      </c>
      <c r="C1367" s="37" t="s">
        <v>36</v>
      </c>
      <c r="D1367" s="37" t="s">
        <v>37</v>
      </c>
      <c r="E1367" s="37" t="s">
        <v>120</v>
      </c>
      <c r="F1367" s="36">
        <v>3671.62</v>
      </c>
      <c r="G1367" s="36">
        <v>3672.08</v>
      </c>
      <c r="H1367" s="36">
        <v>3674.61</v>
      </c>
      <c r="I1367" s="37" t="s">
        <v>1676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8">
        <v>45919.796944444446</v>
      </c>
      <c r="B1368" s="59">
        <v>443939242</v>
      </c>
      <c r="C1368" s="38" t="s">
        <v>36</v>
      </c>
      <c r="D1368" s="38" t="s">
        <v>37</v>
      </c>
      <c r="E1368" s="38" t="s">
        <v>120</v>
      </c>
      <c r="F1368" s="35">
        <v>3672.83</v>
      </c>
      <c r="G1368" s="35">
        <v>3669.81</v>
      </c>
      <c r="H1368" s="38"/>
      <c r="I1368" s="38" t="s">
        <v>1677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60">
        <v>45919.796944444446</v>
      </c>
      <c r="B1369" s="61">
        <v>443939243</v>
      </c>
      <c r="C1369" s="37" t="s">
        <v>36</v>
      </c>
      <c r="D1369" s="37" t="s">
        <v>37</v>
      </c>
      <c r="E1369" s="37" t="s">
        <v>120</v>
      </c>
      <c r="F1369" s="36">
        <v>3672.81</v>
      </c>
      <c r="G1369" s="36">
        <v>3669.81</v>
      </c>
      <c r="H1369" s="37"/>
      <c r="I1369" s="37" t="s">
        <v>1677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8">
        <v>45919.797291666669</v>
      </c>
      <c r="B1370" s="59">
        <v>443939327</v>
      </c>
      <c r="C1370" s="38" t="s">
        <v>36</v>
      </c>
      <c r="D1370" s="38" t="s">
        <v>37</v>
      </c>
      <c r="E1370" s="38" t="s">
        <v>120</v>
      </c>
      <c r="F1370" s="35">
        <v>3672.67</v>
      </c>
      <c r="G1370" s="35">
        <v>3669.67</v>
      </c>
      <c r="H1370" s="35">
        <v>3674.17</v>
      </c>
      <c r="I1370" s="38" t="s">
        <v>1677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60">
        <v>45919.797291666669</v>
      </c>
      <c r="B1371" s="61">
        <v>443939328</v>
      </c>
      <c r="C1371" s="37" t="s">
        <v>36</v>
      </c>
      <c r="D1371" s="37" t="s">
        <v>37</v>
      </c>
      <c r="E1371" s="37" t="s">
        <v>120</v>
      </c>
      <c r="F1371" s="36">
        <v>3672.67</v>
      </c>
      <c r="G1371" s="36">
        <v>3669.67</v>
      </c>
      <c r="H1371" s="36">
        <v>3674.17</v>
      </c>
      <c r="I1371" s="37" t="s">
        <v>1677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8">
        <v>45919.797303240739</v>
      </c>
      <c r="B1372" s="59">
        <v>443939329</v>
      </c>
      <c r="C1372" s="38" t="s">
        <v>36</v>
      </c>
      <c r="D1372" s="38" t="s">
        <v>37</v>
      </c>
      <c r="E1372" s="38" t="s">
        <v>120</v>
      </c>
      <c r="F1372" s="35">
        <v>3672.67</v>
      </c>
      <c r="G1372" s="35">
        <v>3671.17</v>
      </c>
      <c r="H1372" s="35">
        <v>3674.17</v>
      </c>
      <c r="I1372" s="38" t="s">
        <v>1678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60">
        <v>45919.797303240739</v>
      </c>
      <c r="B1373" s="61">
        <v>443939330</v>
      </c>
      <c r="C1373" s="37" t="s">
        <v>36</v>
      </c>
      <c r="D1373" s="37" t="s">
        <v>37</v>
      </c>
      <c r="E1373" s="37" t="s">
        <v>120</v>
      </c>
      <c r="F1373" s="36">
        <v>3672.67</v>
      </c>
      <c r="G1373" s="36">
        <v>3669.67</v>
      </c>
      <c r="H1373" s="36">
        <v>3676.17</v>
      </c>
      <c r="I1373" s="37" t="s">
        <v>1677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8">
        <v>45919.797303240739</v>
      </c>
      <c r="B1374" s="59">
        <v>443939332</v>
      </c>
      <c r="C1374" s="38" t="s">
        <v>36</v>
      </c>
      <c r="D1374" s="38" t="s">
        <v>37</v>
      </c>
      <c r="E1374" s="38" t="s">
        <v>120</v>
      </c>
      <c r="F1374" s="35">
        <v>3672.63</v>
      </c>
      <c r="G1374" s="35">
        <v>3669.67</v>
      </c>
      <c r="H1374" s="35">
        <v>3675.67</v>
      </c>
      <c r="I1374" s="38" t="s">
        <v>1677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60">
        <v>45919.797303240739</v>
      </c>
      <c r="B1375" s="61">
        <v>443939333</v>
      </c>
      <c r="C1375" s="37" t="s">
        <v>36</v>
      </c>
      <c r="D1375" s="37" t="s">
        <v>37</v>
      </c>
      <c r="E1375" s="37" t="s">
        <v>120</v>
      </c>
      <c r="F1375" s="36">
        <v>3672.73</v>
      </c>
      <c r="G1375" s="36">
        <v>3669.67</v>
      </c>
      <c r="H1375" s="36">
        <v>3676.17</v>
      </c>
      <c r="I1375" s="37" t="s">
        <v>1677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8">
        <v>45919.797523148147</v>
      </c>
      <c r="B1376" s="59">
        <v>443939415</v>
      </c>
      <c r="C1376" s="38" t="s">
        <v>36</v>
      </c>
      <c r="D1376" s="38" t="s">
        <v>37</v>
      </c>
      <c r="E1376" s="38" t="s">
        <v>120</v>
      </c>
      <c r="F1376" s="35">
        <v>3672.31</v>
      </c>
      <c r="G1376" s="35">
        <v>3669.82</v>
      </c>
      <c r="H1376" s="35">
        <v>3675.32</v>
      </c>
      <c r="I1376" s="38" t="s">
        <v>1677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60">
        <v>45919.802847222221</v>
      </c>
      <c r="B1377" s="61">
        <v>443941803</v>
      </c>
      <c r="C1377" s="37" t="s">
        <v>36</v>
      </c>
      <c r="D1377" s="37" t="s">
        <v>38</v>
      </c>
      <c r="E1377" s="37" t="s">
        <v>120</v>
      </c>
      <c r="F1377" s="36">
        <v>3669.02</v>
      </c>
      <c r="G1377" s="36">
        <v>3672.02</v>
      </c>
      <c r="H1377" s="37"/>
      <c r="I1377" s="37" t="s">
        <v>1825</v>
      </c>
      <c r="J1377" s="36">
        <v>3672.03</v>
      </c>
      <c r="K1377" s="36">
        <v>0</v>
      </c>
      <c r="L1377" s="36">
        <v>0</v>
      </c>
      <c r="M1377" s="36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8">
        <v>45919.802847222221</v>
      </c>
      <c r="B1378" s="59">
        <v>443941806</v>
      </c>
      <c r="C1378" s="38" t="s">
        <v>36</v>
      </c>
      <c r="D1378" s="38" t="s">
        <v>38</v>
      </c>
      <c r="E1378" s="38" t="s">
        <v>120</v>
      </c>
      <c r="F1378" s="35">
        <v>3669.02</v>
      </c>
      <c r="G1378" s="35">
        <v>3667.61</v>
      </c>
      <c r="H1378" s="38"/>
      <c r="I1378" s="38" t="s">
        <v>1826</v>
      </c>
      <c r="J1378" s="35">
        <v>3667.66</v>
      </c>
      <c r="K1378" s="35">
        <v>0</v>
      </c>
      <c r="L1378" s="35">
        <v>0</v>
      </c>
      <c r="M1378" s="35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60">
        <v>45919.802858796298</v>
      </c>
      <c r="B1379" s="61">
        <v>443941807</v>
      </c>
      <c r="C1379" s="37" t="s">
        <v>36</v>
      </c>
      <c r="D1379" s="37" t="s">
        <v>38</v>
      </c>
      <c r="E1379" s="37" t="s">
        <v>120</v>
      </c>
      <c r="F1379" s="36">
        <v>3669.02</v>
      </c>
      <c r="G1379" s="36">
        <v>3672.02</v>
      </c>
      <c r="H1379" s="36">
        <v>3665.52</v>
      </c>
      <c r="I1379" s="37" t="s">
        <v>1825</v>
      </c>
      <c r="J1379" s="36">
        <v>3672.03</v>
      </c>
      <c r="K1379" s="36">
        <v>0</v>
      </c>
      <c r="L1379" s="36">
        <v>0</v>
      </c>
      <c r="M1379" s="36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8">
        <v>45919.803541666668</v>
      </c>
      <c r="B1380" s="59">
        <v>443942028</v>
      </c>
      <c r="C1380" s="38" t="s">
        <v>36</v>
      </c>
      <c r="D1380" s="38" t="s">
        <v>38</v>
      </c>
      <c r="E1380" s="38" t="s">
        <v>120</v>
      </c>
      <c r="F1380" s="35">
        <v>3669.32</v>
      </c>
      <c r="G1380" s="35">
        <v>3667.61</v>
      </c>
      <c r="H1380" s="38"/>
      <c r="I1380" s="38" t="s">
        <v>1826</v>
      </c>
      <c r="J1380" s="35">
        <v>3667.66</v>
      </c>
      <c r="K1380" s="35">
        <v>0</v>
      </c>
      <c r="L1380" s="35">
        <v>0</v>
      </c>
      <c r="M1380" s="35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60">
        <v>45919.804930555554</v>
      </c>
      <c r="B1381" s="61">
        <v>443942398</v>
      </c>
      <c r="C1381" s="37" t="s">
        <v>36</v>
      </c>
      <c r="D1381" s="37" t="s">
        <v>38</v>
      </c>
      <c r="E1381" s="37" t="s">
        <v>120</v>
      </c>
      <c r="F1381" s="36">
        <v>3669.77</v>
      </c>
      <c r="G1381" s="36">
        <v>3669.44</v>
      </c>
      <c r="H1381" s="36">
        <v>3668.26</v>
      </c>
      <c r="I1381" s="37" t="s">
        <v>1827</v>
      </c>
      <c r="J1381" s="36">
        <v>3668.2</v>
      </c>
      <c r="K1381" s="36">
        <v>0</v>
      </c>
      <c r="L1381" s="36">
        <v>0</v>
      </c>
      <c r="M1381" s="36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8">
        <v>45919.804930555554</v>
      </c>
      <c r="B1382" s="59">
        <v>443942401</v>
      </c>
      <c r="C1382" s="38" t="s">
        <v>36</v>
      </c>
      <c r="D1382" s="38" t="s">
        <v>38</v>
      </c>
      <c r="E1382" s="38" t="s">
        <v>120</v>
      </c>
      <c r="F1382" s="35">
        <v>3669.67</v>
      </c>
      <c r="G1382" s="35">
        <v>3672.77</v>
      </c>
      <c r="H1382" s="35">
        <v>3666.27</v>
      </c>
      <c r="I1382" s="38" t="s">
        <v>1828</v>
      </c>
      <c r="J1382" s="35">
        <v>3672.78</v>
      </c>
      <c r="K1382" s="35">
        <v>0</v>
      </c>
      <c r="L1382" s="35">
        <v>0</v>
      </c>
      <c r="M1382" s="35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60">
        <v>45919.804942129631</v>
      </c>
      <c r="B1383" s="61">
        <v>443942403</v>
      </c>
      <c r="C1383" s="37" t="s">
        <v>36</v>
      </c>
      <c r="D1383" s="37" t="s">
        <v>38</v>
      </c>
      <c r="E1383" s="37" t="s">
        <v>120</v>
      </c>
      <c r="F1383" s="36">
        <v>3669.67</v>
      </c>
      <c r="G1383" s="36">
        <v>3672.77</v>
      </c>
      <c r="H1383" s="36">
        <v>3668.27</v>
      </c>
      <c r="I1383" s="37" t="s">
        <v>1827</v>
      </c>
      <c r="J1383" s="36">
        <v>3668.2</v>
      </c>
      <c r="K1383" s="36">
        <v>0</v>
      </c>
      <c r="L1383" s="36">
        <v>0</v>
      </c>
      <c r="M1383" s="36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8">
        <v>45919.804942129631</v>
      </c>
      <c r="B1384" s="59">
        <v>443942404</v>
      </c>
      <c r="C1384" s="38" t="s">
        <v>36</v>
      </c>
      <c r="D1384" s="38" t="s">
        <v>38</v>
      </c>
      <c r="E1384" s="38" t="s">
        <v>120</v>
      </c>
      <c r="F1384" s="35">
        <v>3669.67</v>
      </c>
      <c r="G1384" s="35">
        <v>3672.77</v>
      </c>
      <c r="H1384" s="35">
        <v>3668.27</v>
      </c>
      <c r="I1384" s="38" t="s">
        <v>1827</v>
      </c>
      <c r="J1384" s="35">
        <v>3668.2</v>
      </c>
      <c r="K1384" s="35">
        <v>0</v>
      </c>
      <c r="L1384" s="35">
        <v>0</v>
      </c>
      <c r="M1384" s="35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60">
        <v>45919.804942129631</v>
      </c>
      <c r="B1385" s="61">
        <v>443942405</v>
      </c>
      <c r="C1385" s="37" t="s">
        <v>36</v>
      </c>
      <c r="D1385" s="37" t="s">
        <v>38</v>
      </c>
      <c r="E1385" s="37" t="s">
        <v>120</v>
      </c>
      <c r="F1385" s="36">
        <v>3669.66</v>
      </c>
      <c r="G1385" s="36">
        <v>3668.12</v>
      </c>
      <c r="H1385" s="36">
        <v>3666.27</v>
      </c>
      <c r="I1385" s="37" t="s">
        <v>1829</v>
      </c>
      <c r="J1385" s="36">
        <v>3668.12</v>
      </c>
      <c r="K1385" s="36">
        <v>0</v>
      </c>
      <c r="L1385" s="36">
        <v>0</v>
      </c>
      <c r="M1385" s="36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8">
        <v>45919.804942129631</v>
      </c>
      <c r="B1386" s="59">
        <v>443942406</v>
      </c>
      <c r="C1386" s="38" t="s">
        <v>36</v>
      </c>
      <c r="D1386" s="38" t="s">
        <v>38</v>
      </c>
      <c r="E1386" s="38" t="s">
        <v>120</v>
      </c>
      <c r="F1386" s="35">
        <v>3669.68</v>
      </c>
      <c r="G1386" s="35">
        <v>3668.67</v>
      </c>
      <c r="H1386" s="35">
        <v>3666.77</v>
      </c>
      <c r="I1386" s="38" t="s">
        <v>1830</v>
      </c>
      <c r="J1386" s="35">
        <v>3666.76</v>
      </c>
      <c r="K1386" s="35">
        <v>0</v>
      </c>
      <c r="L1386" s="35">
        <v>0</v>
      </c>
      <c r="M1386" s="35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60">
        <v>45919.8049537037</v>
      </c>
      <c r="B1387" s="61">
        <v>443942408</v>
      </c>
      <c r="C1387" s="37" t="s">
        <v>36</v>
      </c>
      <c r="D1387" s="37" t="s">
        <v>38</v>
      </c>
      <c r="E1387" s="37" t="s">
        <v>120</v>
      </c>
      <c r="F1387" s="36">
        <v>3669.67</v>
      </c>
      <c r="G1387" s="36">
        <v>3668.66</v>
      </c>
      <c r="H1387" s="36">
        <v>3666.77</v>
      </c>
      <c r="I1387" s="37" t="s">
        <v>1830</v>
      </c>
      <c r="J1387" s="36">
        <v>3666.76</v>
      </c>
      <c r="K1387" s="36">
        <v>0</v>
      </c>
      <c r="L1387" s="36">
        <v>0</v>
      </c>
      <c r="M1387" s="36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8">
        <v>45919.806203703702</v>
      </c>
      <c r="B1388" s="59">
        <v>443942665</v>
      </c>
      <c r="C1388" s="38" t="s">
        <v>36</v>
      </c>
      <c r="D1388" s="38" t="s">
        <v>37</v>
      </c>
      <c r="E1388" s="38" t="s">
        <v>120</v>
      </c>
      <c r="F1388" s="35">
        <v>3669.95</v>
      </c>
      <c r="G1388" s="35">
        <v>3666.94</v>
      </c>
      <c r="H1388" s="35">
        <v>3673.44</v>
      </c>
      <c r="I1388" s="38" t="s">
        <v>1831</v>
      </c>
      <c r="J1388" s="35">
        <v>3666.94</v>
      </c>
      <c r="K1388" s="35">
        <v>0</v>
      </c>
      <c r="L1388" s="35">
        <v>0</v>
      </c>
      <c r="M1388" s="35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60">
        <v>45919.81013888889</v>
      </c>
      <c r="B1389" s="61">
        <v>443945342</v>
      </c>
      <c r="C1389" s="37" t="s">
        <v>36</v>
      </c>
      <c r="D1389" s="37" t="s">
        <v>38</v>
      </c>
      <c r="E1389" s="37" t="s">
        <v>120</v>
      </c>
      <c r="F1389" s="36">
        <v>3667.3</v>
      </c>
      <c r="G1389" s="36">
        <v>3670.3</v>
      </c>
      <c r="H1389" s="37"/>
      <c r="I1389" s="37" t="s">
        <v>1832</v>
      </c>
      <c r="J1389" s="36">
        <v>3670.31</v>
      </c>
      <c r="K1389" s="36">
        <v>0</v>
      </c>
      <c r="L1389" s="36">
        <v>0</v>
      </c>
      <c r="M1389" s="36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8">
        <v>45919.810150462959</v>
      </c>
      <c r="B1390" s="59">
        <v>443945343</v>
      </c>
      <c r="C1390" s="38" t="s">
        <v>36</v>
      </c>
      <c r="D1390" s="38" t="s">
        <v>38</v>
      </c>
      <c r="E1390" s="38" t="s">
        <v>120</v>
      </c>
      <c r="F1390" s="35">
        <v>3667.3</v>
      </c>
      <c r="G1390" s="35">
        <v>3670.3</v>
      </c>
      <c r="H1390" s="38"/>
      <c r="I1390" s="38" t="s">
        <v>1832</v>
      </c>
      <c r="J1390" s="35">
        <v>3670.31</v>
      </c>
      <c r="K1390" s="35">
        <v>0</v>
      </c>
      <c r="L1390" s="35">
        <v>0</v>
      </c>
      <c r="M1390" s="35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60">
        <v>45919.810601851852</v>
      </c>
      <c r="B1391" s="61">
        <v>443945445</v>
      </c>
      <c r="C1391" s="37" t="s">
        <v>36</v>
      </c>
      <c r="D1391" s="37" t="s">
        <v>38</v>
      </c>
      <c r="E1391" s="37" t="s">
        <v>120</v>
      </c>
      <c r="F1391" s="36">
        <v>3667.71</v>
      </c>
      <c r="G1391" s="36">
        <v>3670.72</v>
      </c>
      <c r="H1391" s="36">
        <v>3666.22</v>
      </c>
      <c r="I1391" s="37" t="s">
        <v>1833</v>
      </c>
      <c r="J1391" s="36">
        <v>3670.78</v>
      </c>
      <c r="K1391" s="36">
        <v>0</v>
      </c>
      <c r="L1391" s="36">
        <v>0</v>
      </c>
      <c r="M1391" s="36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8">
        <v>45919.810601851852</v>
      </c>
      <c r="B1392" s="59">
        <v>443945446</v>
      </c>
      <c r="C1392" s="38" t="s">
        <v>36</v>
      </c>
      <c r="D1392" s="38" t="s">
        <v>38</v>
      </c>
      <c r="E1392" s="38" t="s">
        <v>120</v>
      </c>
      <c r="F1392" s="35">
        <v>3667.61</v>
      </c>
      <c r="G1392" s="35">
        <v>3670.71</v>
      </c>
      <c r="H1392" s="35">
        <v>3664.71</v>
      </c>
      <c r="I1392" s="38" t="s">
        <v>1833</v>
      </c>
      <c r="J1392" s="35">
        <v>3670.78</v>
      </c>
      <c r="K1392" s="35">
        <v>0</v>
      </c>
      <c r="L1392" s="35">
        <v>0</v>
      </c>
      <c r="M1392" s="35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60">
        <v>45919.810613425929</v>
      </c>
      <c r="B1393" s="61">
        <v>443945447</v>
      </c>
      <c r="C1393" s="37" t="s">
        <v>36</v>
      </c>
      <c r="D1393" s="37" t="s">
        <v>38</v>
      </c>
      <c r="E1393" s="37" t="s">
        <v>120</v>
      </c>
      <c r="F1393" s="36">
        <v>3667.6</v>
      </c>
      <c r="G1393" s="36">
        <v>3670.71</v>
      </c>
      <c r="H1393" s="36">
        <v>3666.21</v>
      </c>
      <c r="I1393" s="37" t="s">
        <v>1833</v>
      </c>
      <c r="J1393" s="36">
        <v>3670.78</v>
      </c>
      <c r="K1393" s="36">
        <v>0</v>
      </c>
      <c r="L1393" s="36">
        <v>0</v>
      </c>
      <c r="M1393" s="36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8">
        <v>45919.810613425929</v>
      </c>
      <c r="B1394" s="59">
        <v>443945448</v>
      </c>
      <c r="C1394" s="38" t="s">
        <v>36</v>
      </c>
      <c r="D1394" s="38" t="s">
        <v>38</v>
      </c>
      <c r="E1394" s="38" t="s">
        <v>120</v>
      </c>
      <c r="F1394" s="35">
        <v>3667.61</v>
      </c>
      <c r="G1394" s="35">
        <v>3669.21</v>
      </c>
      <c r="H1394" s="35">
        <v>3666.21</v>
      </c>
      <c r="I1394" s="38" t="s">
        <v>1834</v>
      </c>
      <c r="J1394" s="35">
        <v>3669.21</v>
      </c>
      <c r="K1394" s="35">
        <v>0</v>
      </c>
      <c r="L1394" s="35">
        <v>0</v>
      </c>
      <c r="M1394" s="35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60">
        <v>45919.810613425929</v>
      </c>
      <c r="B1395" s="61">
        <v>443945449</v>
      </c>
      <c r="C1395" s="37" t="s">
        <v>36</v>
      </c>
      <c r="D1395" s="37" t="s">
        <v>38</v>
      </c>
      <c r="E1395" s="37" t="s">
        <v>120</v>
      </c>
      <c r="F1395" s="36">
        <v>3667.6</v>
      </c>
      <c r="G1395" s="36">
        <v>3670.21</v>
      </c>
      <c r="H1395" s="36">
        <v>3664.71</v>
      </c>
      <c r="I1395" s="37" t="s">
        <v>1835</v>
      </c>
      <c r="J1395" s="36">
        <v>3670.22</v>
      </c>
      <c r="K1395" s="36">
        <v>0</v>
      </c>
      <c r="L1395" s="36">
        <v>0</v>
      </c>
      <c r="M1395" s="36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8">
        <v>45919.810949074075</v>
      </c>
      <c r="B1396" s="59">
        <v>443945567</v>
      </c>
      <c r="C1396" s="38" t="s">
        <v>36</v>
      </c>
      <c r="D1396" s="38" t="s">
        <v>38</v>
      </c>
      <c r="E1396" s="38" t="s">
        <v>120</v>
      </c>
      <c r="F1396" s="35">
        <v>3668.02</v>
      </c>
      <c r="G1396" s="35">
        <v>3670.99</v>
      </c>
      <c r="H1396" s="35">
        <v>3664.49</v>
      </c>
      <c r="I1396" s="38" t="s">
        <v>1836</v>
      </c>
      <c r="J1396" s="35">
        <v>3670.99</v>
      </c>
      <c r="K1396" s="35">
        <v>0</v>
      </c>
      <c r="L1396" s="35">
        <v>0</v>
      </c>
      <c r="M1396" s="35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60">
        <v>45919.82298611111</v>
      </c>
      <c r="B1397" s="61">
        <v>443949495</v>
      </c>
      <c r="C1397" s="37" t="s">
        <v>36</v>
      </c>
      <c r="D1397" s="37" t="s">
        <v>37</v>
      </c>
      <c r="E1397" s="37" t="s">
        <v>120</v>
      </c>
      <c r="F1397" s="36">
        <v>3670.26</v>
      </c>
      <c r="G1397" s="36">
        <v>3671.46</v>
      </c>
      <c r="H1397" s="37"/>
      <c r="I1397" s="37" t="s">
        <v>1837</v>
      </c>
      <c r="J1397" s="36">
        <v>3671.42</v>
      </c>
      <c r="K1397" s="36">
        <v>0</v>
      </c>
      <c r="L1397" s="36">
        <v>0</v>
      </c>
      <c r="M1397" s="36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8">
        <v>45919.823680555557</v>
      </c>
      <c r="B1398" s="59">
        <v>443949860</v>
      </c>
      <c r="C1398" s="38" t="s">
        <v>36</v>
      </c>
      <c r="D1398" s="38" t="s">
        <v>37</v>
      </c>
      <c r="E1398" s="38" t="s">
        <v>120</v>
      </c>
      <c r="F1398" s="35">
        <v>3670.52</v>
      </c>
      <c r="G1398" s="35">
        <v>3667.52</v>
      </c>
      <c r="H1398" s="38"/>
      <c r="I1398" s="38" t="s">
        <v>1838</v>
      </c>
      <c r="J1398" s="35">
        <v>3667.51</v>
      </c>
      <c r="K1398" s="35">
        <v>0</v>
      </c>
      <c r="L1398" s="35">
        <v>0</v>
      </c>
      <c r="M1398" s="35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60">
        <v>45919.82402777778</v>
      </c>
      <c r="B1399" s="61">
        <v>443950048</v>
      </c>
      <c r="C1399" s="37" t="s">
        <v>36</v>
      </c>
      <c r="D1399" s="37" t="s">
        <v>37</v>
      </c>
      <c r="E1399" s="37" t="s">
        <v>120</v>
      </c>
      <c r="F1399" s="36">
        <v>3670.1</v>
      </c>
      <c r="G1399" s="36">
        <v>3667.1</v>
      </c>
      <c r="H1399" s="36">
        <v>3671.6</v>
      </c>
      <c r="I1399" s="37" t="s">
        <v>1839</v>
      </c>
      <c r="J1399" s="36">
        <v>3671.6</v>
      </c>
      <c r="K1399" s="36">
        <v>0</v>
      </c>
      <c r="L1399" s="36">
        <v>0</v>
      </c>
      <c r="M1399" s="36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8">
        <v>45919.82402777778</v>
      </c>
      <c r="B1400" s="59">
        <v>443950049</v>
      </c>
      <c r="C1400" s="38" t="s">
        <v>36</v>
      </c>
      <c r="D1400" s="38" t="s">
        <v>37</v>
      </c>
      <c r="E1400" s="38" t="s">
        <v>120</v>
      </c>
      <c r="F1400" s="35">
        <v>3670.1</v>
      </c>
      <c r="G1400" s="35">
        <v>3671.22</v>
      </c>
      <c r="H1400" s="35">
        <v>3673.1</v>
      </c>
      <c r="I1400" s="38" t="s">
        <v>1840</v>
      </c>
      <c r="J1400" s="35">
        <v>3671.21</v>
      </c>
      <c r="K1400" s="35">
        <v>0</v>
      </c>
      <c r="L1400" s="35">
        <v>0</v>
      </c>
      <c r="M1400" s="35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60">
        <v>45919.82403935185</v>
      </c>
      <c r="B1401" s="61">
        <v>443950051</v>
      </c>
      <c r="C1401" s="37" t="s">
        <v>36</v>
      </c>
      <c r="D1401" s="37" t="s">
        <v>37</v>
      </c>
      <c r="E1401" s="37" t="s">
        <v>120</v>
      </c>
      <c r="F1401" s="36">
        <v>3670.1</v>
      </c>
      <c r="G1401" s="36">
        <v>3667.6</v>
      </c>
      <c r="H1401" s="36">
        <v>3673.1</v>
      </c>
      <c r="I1401" s="37" t="s">
        <v>1841</v>
      </c>
      <c r="J1401" s="36">
        <v>3667.58</v>
      </c>
      <c r="K1401" s="36">
        <v>0</v>
      </c>
      <c r="L1401" s="36">
        <v>0</v>
      </c>
      <c r="M1401" s="36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8">
        <v>45919.832013888888</v>
      </c>
      <c r="B1402" s="59">
        <v>443952059</v>
      </c>
      <c r="C1402" s="38" t="s">
        <v>36</v>
      </c>
      <c r="D1402" s="38" t="s">
        <v>38</v>
      </c>
      <c r="E1402" s="38" t="s">
        <v>120</v>
      </c>
      <c r="F1402" s="35">
        <v>3667.81</v>
      </c>
      <c r="G1402" s="35">
        <v>3670.74</v>
      </c>
      <c r="H1402" s="38"/>
      <c r="I1402" s="38" t="s">
        <v>1842</v>
      </c>
      <c r="J1402" s="35">
        <v>3670.78</v>
      </c>
      <c r="K1402" s="35">
        <v>0</v>
      </c>
      <c r="L1402" s="35">
        <v>0</v>
      </c>
      <c r="M1402" s="35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60">
        <v>45919.832708333335</v>
      </c>
      <c r="B1403" s="61">
        <v>443952170</v>
      </c>
      <c r="C1403" s="37" t="s">
        <v>36</v>
      </c>
      <c r="D1403" s="37" t="s">
        <v>38</v>
      </c>
      <c r="E1403" s="37" t="s">
        <v>120</v>
      </c>
      <c r="F1403" s="36">
        <v>3668.22</v>
      </c>
      <c r="G1403" s="36">
        <v>3670.7</v>
      </c>
      <c r="H1403" s="36">
        <v>3665.2</v>
      </c>
      <c r="I1403" s="37" t="s">
        <v>1843</v>
      </c>
      <c r="J1403" s="36">
        <v>3670.7</v>
      </c>
      <c r="K1403" s="36">
        <v>0</v>
      </c>
      <c r="L1403" s="36">
        <v>0</v>
      </c>
      <c r="M1403" s="36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8">
        <v>45919.832708333335</v>
      </c>
      <c r="B1404" s="59">
        <v>443952171</v>
      </c>
      <c r="C1404" s="38" t="s">
        <v>36</v>
      </c>
      <c r="D1404" s="38" t="s">
        <v>38</v>
      </c>
      <c r="E1404" s="38" t="s">
        <v>120</v>
      </c>
      <c r="F1404" s="35">
        <v>3668.22</v>
      </c>
      <c r="G1404" s="35">
        <v>3669.72</v>
      </c>
      <c r="H1404" s="35">
        <v>3666.72</v>
      </c>
      <c r="I1404" s="38" t="s">
        <v>1844</v>
      </c>
      <c r="J1404" s="35">
        <v>3669.73</v>
      </c>
      <c r="K1404" s="35">
        <v>0</v>
      </c>
      <c r="L1404" s="35">
        <v>0</v>
      </c>
      <c r="M1404" s="35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60">
        <v>45919.832719907405</v>
      </c>
      <c r="B1405" s="61">
        <v>443952173</v>
      </c>
      <c r="C1405" s="37" t="s">
        <v>36</v>
      </c>
      <c r="D1405" s="37" t="s">
        <v>38</v>
      </c>
      <c r="E1405" s="37" t="s">
        <v>120</v>
      </c>
      <c r="F1405" s="36">
        <v>3668.22</v>
      </c>
      <c r="G1405" s="36">
        <v>3671.22</v>
      </c>
      <c r="H1405" s="36">
        <v>3666.72</v>
      </c>
      <c r="I1405" s="37" t="s">
        <v>1845</v>
      </c>
      <c r="J1405" s="36">
        <v>3671.23</v>
      </c>
      <c r="K1405" s="36">
        <v>0</v>
      </c>
      <c r="L1405" s="36">
        <v>0</v>
      </c>
      <c r="M1405" s="36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8">
        <v>45919.834675925929</v>
      </c>
      <c r="B1406" s="59">
        <v>443952864</v>
      </c>
      <c r="C1406" s="38" t="s">
        <v>36</v>
      </c>
      <c r="D1406" s="38" t="s">
        <v>37</v>
      </c>
      <c r="E1406" s="38" t="s">
        <v>120</v>
      </c>
      <c r="F1406" s="35">
        <v>3669.67</v>
      </c>
      <c r="G1406" s="35">
        <v>3672.67</v>
      </c>
      <c r="H1406" s="35">
        <v>3675.67</v>
      </c>
      <c r="I1406" s="38" t="s">
        <v>1846</v>
      </c>
      <c r="J1406" s="35">
        <v>3676.17</v>
      </c>
      <c r="K1406" s="35">
        <v>0</v>
      </c>
      <c r="L1406" s="35">
        <v>0</v>
      </c>
      <c r="M1406" s="35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60">
        <v>45919.834675925929</v>
      </c>
      <c r="B1407" s="61">
        <v>443952865</v>
      </c>
      <c r="C1407" s="37" t="s">
        <v>36</v>
      </c>
      <c r="D1407" s="37" t="s">
        <v>37</v>
      </c>
      <c r="E1407" s="37" t="s">
        <v>120</v>
      </c>
      <c r="F1407" s="36">
        <v>3669.67</v>
      </c>
      <c r="G1407" s="36">
        <v>3681.42</v>
      </c>
      <c r="H1407" s="37"/>
      <c r="I1407" s="37" t="s">
        <v>1847</v>
      </c>
      <c r="J1407" s="36">
        <v>3681.27</v>
      </c>
      <c r="K1407" s="36">
        <v>0</v>
      </c>
      <c r="L1407" s="36">
        <v>0</v>
      </c>
      <c r="M1407" s="36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8">
        <v>45919.834687499999</v>
      </c>
      <c r="B1408" s="59">
        <v>443952880</v>
      </c>
      <c r="C1408" s="38" t="s">
        <v>36</v>
      </c>
      <c r="D1408" s="38" t="s">
        <v>37</v>
      </c>
      <c r="E1408" s="38" t="s">
        <v>120</v>
      </c>
      <c r="F1408" s="35">
        <v>3669.66</v>
      </c>
      <c r="G1408" s="35">
        <v>3672.01</v>
      </c>
      <c r="H1408" s="35">
        <v>3674.17</v>
      </c>
      <c r="I1408" s="38" t="s">
        <v>1848</v>
      </c>
      <c r="J1408" s="35">
        <v>3674.3</v>
      </c>
      <c r="K1408" s="35">
        <v>0</v>
      </c>
      <c r="L1408" s="35">
        <v>0</v>
      </c>
      <c r="M1408" s="35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60">
        <v>45919.840231481481</v>
      </c>
      <c r="B1409" s="61">
        <v>443954532</v>
      </c>
      <c r="C1409" s="37" t="s">
        <v>36</v>
      </c>
      <c r="D1409" s="37" t="s">
        <v>37</v>
      </c>
      <c r="E1409" s="37" t="s">
        <v>120</v>
      </c>
      <c r="F1409" s="36">
        <v>3670.14</v>
      </c>
      <c r="G1409" s="36">
        <v>3668.64</v>
      </c>
      <c r="H1409" s="36">
        <v>3671.64</v>
      </c>
      <c r="I1409" s="37" t="s">
        <v>1849</v>
      </c>
      <c r="J1409" s="36">
        <v>3671.64</v>
      </c>
      <c r="K1409" s="36">
        <v>0</v>
      </c>
      <c r="L1409" s="36">
        <v>0</v>
      </c>
      <c r="M1409" s="36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8">
        <v>45919.840231481481</v>
      </c>
      <c r="B1410" s="59">
        <v>443954533</v>
      </c>
      <c r="C1410" s="38" t="s">
        <v>36</v>
      </c>
      <c r="D1410" s="38" t="s">
        <v>37</v>
      </c>
      <c r="E1410" s="38" t="s">
        <v>120</v>
      </c>
      <c r="F1410" s="35">
        <v>3670.14</v>
      </c>
      <c r="G1410" s="35">
        <v>3671.23</v>
      </c>
      <c r="H1410" s="35">
        <v>3673.14</v>
      </c>
      <c r="I1410" s="38" t="s">
        <v>1840</v>
      </c>
      <c r="J1410" s="35">
        <v>3671.21</v>
      </c>
      <c r="K1410" s="35">
        <v>0</v>
      </c>
      <c r="L1410" s="35">
        <v>0</v>
      </c>
      <c r="M1410" s="35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60">
        <v>45919.841967592591</v>
      </c>
      <c r="B1411" s="61">
        <v>443954937</v>
      </c>
      <c r="C1411" s="37" t="s">
        <v>36</v>
      </c>
      <c r="D1411" s="37" t="s">
        <v>37</v>
      </c>
      <c r="E1411" s="37" t="s">
        <v>120</v>
      </c>
      <c r="F1411" s="36">
        <v>3670.95</v>
      </c>
      <c r="G1411" s="36">
        <v>3671.71</v>
      </c>
      <c r="H1411" s="37"/>
      <c r="I1411" s="37" t="s">
        <v>1850</v>
      </c>
      <c r="J1411" s="36">
        <v>3671.71</v>
      </c>
      <c r="K1411" s="36">
        <v>0</v>
      </c>
      <c r="L1411" s="36">
        <v>0</v>
      </c>
      <c r="M1411" s="36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8">
        <v>45919.842430555553</v>
      </c>
      <c r="B1412" s="59">
        <v>443955026</v>
      </c>
      <c r="C1412" s="38" t="s">
        <v>36</v>
      </c>
      <c r="D1412" s="38" t="s">
        <v>37</v>
      </c>
      <c r="E1412" s="38" t="s">
        <v>120</v>
      </c>
      <c r="F1412" s="35">
        <v>3670.86</v>
      </c>
      <c r="G1412" s="35">
        <v>3671.55</v>
      </c>
      <c r="H1412" s="35">
        <v>3672.36</v>
      </c>
      <c r="I1412" s="38" t="s">
        <v>1851</v>
      </c>
      <c r="J1412" s="35">
        <v>3671.53</v>
      </c>
      <c r="K1412" s="35">
        <v>0</v>
      </c>
      <c r="L1412" s="35">
        <v>0</v>
      </c>
      <c r="M1412" s="35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60">
        <v>45919.842430555553</v>
      </c>
      <c r="B1413" s="61">
        <v>443955027</v>
      </c>
      <c r="C1413" s="37" t="s">
        <v>36</v>
      </c>
      <c r="D1413" s="37" t="s">
        <v>37</v>
      </c>
      <c r="E1413" s="37" t="s">
        <v>120</v>
      </c>
      <c r="F1413" s="36">
        <v>3670.86</v>
      </c>
      <c r="G1413" s="36">
        <v>3671.55</v>
      </c>
      <c r="H1413" s="36">
        <v>3674.36</v>
      </c>
      <c r="I1413" s="37" t="s">
        <v>1851</v>
      </c>
      <c r="J1413" s="36">
        <v>3671.53</v>
      </c>
      <c r="K1413" s="36">
        <v>0</v>
      </c>
      <c r="L1413" s="36">
        <v>0</v>
      </c>
      <c r="M1413" s="36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8">
        <v>45919.847986111112</v>
      </c>
      <c r="B1414" s="59">
        <v>443957383</v>
      </c>
      <c r="C1414" s="38" t="s">
        <v>36</v>
      </c>
      <c r="D1414" s="38" t="s">
        <v>37</v>
      </c>
      <c r="E1414" s="38" t="s">
        <v>120</v>
      </c>
      <c r="F1414" s="35">
        <v>3672.03</v>
      </c>
      <c r="G1414" s="35">
        <v>3673.69</v>
      </c>
      <c r="H1414" s="35">
        <v>3675.53</v>
      </c>
      <c r="I1414" s="38" t="s">
        <v>1846</v>
      </c>
      <c r="J1414" s="35">
        <v>3676.17</v>
      </c>
      <c r="K1414" s="35">
        <v>0</v>
      </c>
      <c r="L1414" s="35">
        <v>0</v>
      </c>
      <c r="M1414" s="35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60">
        <v>45919.847986111112</v>
      </c>
      <c r="B1415" s="61">
        <v>443957384</v>
      </c>
      <c r="C1415" s="37" t="s">
        <v>36</v>
      </c>
      <c r="D1415" s="37" t="s">
        <v>37</v>
      </c>
      <c r="E1415" s="37" t="s">
        <v>120</v>
      </c>
      <c r="F1415" s="36">
        <v>3672.03</v>
      </c>
      <c r="G1415" s="36">
        <v>3677.06</v>
      </c>
      <c r="H1415" s="37"/>
      <c r="I1415" s="37" t="s">
        <v>1852</v>
      </c>
      <c r="J1415" s="36">
        <v>3676.9</v>
      </c>
      <c r="K1415" s="36">
        <v>0</v>
      </c>
      <c r="L1415" s="36">
        <v>0</v>
      </c>
      <c r="M1415" s="36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8">
        <v>45919.848449074074</v>
      </c>
      <c r="B1416" s="59">
        <v>443957457</v>
      </c>
      <c r="C1416" s="38" t="s">
        <v>36</v>
      </c>
      <c r="D1416" s="38" t="s">
        <v>37</v>
      </c>
      <c r="E1416" s="38" t="s">
        <v>120</v>
      </c>
      <c r="F1416" s="35">
        <v>3671.61</v>
      </c>
      <c r="G1416" s="35">
        <v>3672.1</v>
      </c>
      <c r="H1416" s="35">
        <v>3673.07</v>
      </c>
      <c r="I1416" s="38" t="s">
        <v>1853</v>
      </c>
      <c r="J1416" s="35">
        <v>3673.08</v>
      </c>
      <c r="K1416" s="35">
        <v>0</v>
      </c>
      <c r="L1416" s="35">
        <v>0</v>
      </c>
      <c r="M1416" s="35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60">
        <v>45919.848449074074</v>
      </c>
      <c r="B1417" s="61">
        <v>443957459</v>
      </c>
      <c r="C1417" s="37" t="s">
        <v>36</v>
      </c>
      <c r="D1417" s="37" t="s">
        <v>37</v>
      </c>
      <c r="E1417" s="37" t="s">
        <v>120</v>
      </c>
      <c r="F1417" s="36">
        <v>3671.62</v>
      </c>
      <c r="G1417" s="36">
        <v>3672.22</v>
      </c>
      <c r="H1417" s="36">
        <v>3673.11</v>
      </c>
      <c r="I1417" s="37" t="s">
        <v>1854</v>
      </c>
      <c r="J1417" s="36">
        <v>3673.16</v>
      </c>
      <c r="K1417" s="36">
        <v>0</v>
      </c>
      <c r="L1417" s="36">
        <v>0</v>
      </c>
      <c r="M1417" s="36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8">
        <v>45919.848460648151</v>
      </c>
      <c r="B1418" s="59">
        <v>443957460</v>
      </c>
      <c r="C1418" s="38" t="s">
        <v>36</v>
      </c>
      <c r="D1418" s="38" t="s">
        <v>37</v>
      </c>
      <c r="E1418" s="38" t="s">
        <v>120</v>
      </c>
      <c r="F1418" s="35">
        <v>3671.61</v>
      </c>
      <c r="G1418" s="35">
        <v>3672.43</v>
      </c>
      <c r="H1418" s="38"/>
      <c r="I1418" s="38" t="s">
        <v>1855</v>
      </c>
      <c r="J1418" s="35">
        <v>3672.42</v>
      </c>
      <c r="K1418" s="35">
        <v>0</v>
      </c>
      <c r="L1418" s="35">
        <v>0</v>
      </c>
      <c r="M1418" s="35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60">
        <v>45919.851111111115</v>
      </c>
      <c r="B1419" s="61">
        <v>443958413</v>
      </c>
      <c r="C1419" s="37" t="s">
        <v>36</v>
      </c>
      <c r="D1419" s="37" t="s">
        <v>37</v>
      </c>
      <c r="E1419" s="37" t="s">
        <v>120</v>
      </c>
      <c r="F1419" s="36">
        <v>3671.53</v>
      </c>
      <c r="G1419" s="36">
        <v>3672.51</v>
      </c>
      <c r="H1419" s="36">
        <v>3675.03</v>
      </c>
      <c r="I1419" s="37" t="s">
        <v>1856</v>
      </c>
      <c r="J1419" s="36">
        <v>3675.18</v>
      </c>
      <c r="K1419" s="36">
        <v>0</v>
      </c>
      <c r="L1419" s="36">
        <v>0</v>
      </c>
      <c r="M1419" s="36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8">
        <v>45919.851689814815</v>
      </c>
      <c r="B1420" s="59">
        <v>443958522</v>
      </c>
      <c r="C1420" s="38" t="s">
        <v>36</v>
      </c>
      <c r="D1420" s="38" t="s">
        <v>37</v>
      </c>
      <c r="E1420" s="38" t="s">
        <v>120</v>
      </c>
      <c r="F1420" s="35">
        <v>3671.9</v>
      </c>
      <c r="G1420" s="35">
        <v>3672.81</v>
      </c>
      <c r="H1420" s="35">
        <v>3674.87</v>
      </c>
      <c r="I1420" s="38" t="s">
        <v>1856</v>
      </c>
      <c r="J1420" s="35">
        <v>3675.18</v>
      </c>
      <c r="K1420" s="35">
        <v>0</v>
      </c>
      <c r="L1420" s="35">
        <v>0</v>
      </c>
      <c r="M1420" s="35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60">
        <v>45919.851689814815</v>
      </c>
      <c r="B1421" s="61">
        <v>443958523</v>
      </c>
      <c r="C1421" s="37" t="s">
        <v>36</v>
      </c>
      <c r="D1421" s="37" t="s">
        <v>37</v>
      </c>
      <c r="E1421" s="37" t="s">
        <v>120</v>
      </c>
      <c r="F1421" s="36">
        <v>3671.9</v>
      </c>
      <c r="G1421" s="36">
        <v>3672.82</v>
      </c>
      <c r="H1421" s="36">
        <v>3674.9</v>
      </c>
      <c r="I1421" s="37" t="s">
        <v>1856</v>
      </c>
      <c r="J1421" s="36">
        <v>3675.18</v>
      </c>
      <c r="K1421" s="36">
        <v>0</v>
      </c>
      <c r="L1421" s="36">
        <v>0</v>
      </c>
      <c r="M1421" s="36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8">
        <v>45919.855740740742</v>
      </c>
      <c r="B1422" s="59">
        <v>443959586</v>
      </c>
      <c r="C1422" s="38" t="s">
        <v>36</v>
      </c>
      <c r="D1422" s="38" t="s">
        <v>37</v>
      </c>
      <c r="E1422" s="38" t="s">
        <v>120</v>
      </c>
      <c r="F1422" s="35">
        <v>3671.98</v>
      </c>
      <c r="G1422" s="35">
        <v>3669.01</v>
      </c>
      <c r="H1422" s="35">
        <v>3675.51</v>
      </c>
      <c r="I1422" s="38" t="s">
        <v>1846</v>
      </c>
      <c r="J1422" s="35">
        <v>3676.17</v>
      </c>
      <c r="K1422" s="35">
        <v>0</v>
      </c>
      <c r="L1422" s="35">
        <v>0</v>
      </c>
      <c r="M1422" s="35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60">
        <v>45919.855740740742</v>
      </c>
      <c r="B1423" s="61">
        <v>443959588</v>
      </c>
      <c r="C1423" s="37" t="s">
        <v>36</v>
      </c>
      <c r="D1423" s="37" t="s">
        <v>37</v>
      </c>
      <c r="E1423" s="37" t="s">
        <v>120</v>
      </c>
      <c r="F1423" s="36">
        <v>3672.02</v>
      </c>
      <c r="G1423" s="36">
        <v>3669.01</v>
      </c>
      <c r="H1423" s="36">
        <v>3675.51</v>
      </c>
      <c r="I1423" s="37" t="s">
        <v>1846</v>
      </c>
      <c r="J1423" s="36">
        <v>3676.17</v>
      </c>
      <c r="K1423" s="36">
        <v>0</v>
      </c>
      <c r="L1423" s="36">
        <v>0</v>
      </c>
      <c r="M1423" s="36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8">
        <v>45919.855856481481</v>
      </c>
      <c r="B1424" s="59">
        <v>443959611</v>
      </c>
      <c r="C1424" s="38" t="s">
        <v>36</v>
      </c>
      <c r="D1424" s="38" t="s">
        <v>37</v>
      </c>
      <c r="E1424" s="38" t="s">
        <v>120</v>
      </c>
      <c r="F1424" s="35">
        <v>3672.06</v>
      </c>
      <c r="G1424" s="35">
        <v>3676.99</v>
      </c>
      <c r="H1424" s="38"/>
      <c r="I1424" s="38" t="s">
        <v>1852</v>
      </c>
      <c r="J1424" s="35">
        <v>3676.9</v>
      </c>
      <c r="K1424" s="35">
        <v>0</v>
      </c>
      <c r="L1424" s="35">
        <v>0</v>
      </c>
      <c r="M1424" s="35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60">
        <v>45919.857361111113</v>
      </c>
      <c r="B1425" s="61">
        <v>443959923</v>
      </c>
      <c r="C1425" s="37" t="s">
        <v>36</v>
      </c>
      <c r="D1425" s="37" t="s">
        <v>37</v>
      </c>
      <c r="E1425" s="37" t="s">
        <v>120</v>
      </c>
      <c r="F1425" s="36">
        <v>3671.93</v>
      </c>
      <c r="G1425" s="36">
        <v>3672.81</v>
      </c>
      <c r="H1425" s="36">
        <v>3675.41</v>
      </c>
      <c r="I1425" s="37" t="s">
        <v>1856</v>
      </c>
      <c r="J1425" s="36">
        <v>3675.44</v>
      </c>
      <c r="K1425" s="36">
        <v>0</v>
      </c>
      <c r="L1425" s="36">
        <v>0</v>
      </c>
      <c r="M1425" s="36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8">
        <v>45919.859097222223</v>
      </c>
      <c r="B1426" s="59">
        <v>443960371</v>
      </c>
      <c r="C1426" s="38" t="s">
        <v>36</v>
      </c>
      <c r="D1426" s="38" t="s">
        <v>37</v>
      </c>
      <c r="E1426" s="38" t="s">
        <v>120</v>
      </c>
      <c r="F1426" s="35">
        <v>3672.3</v>
      </c>
      <c r="G1426" s="35">
        <v>3669.3</v>
      </c>
      <c r="H1426" s="35">
        <v>3673.8</v>
      </c>
      <c r="I1426" s="38" t="s">
        <v>1857</v>
      </c>
      <c r="J1426" s="35">
        <v>3673.82</v>
      </c>
      <c r="K1426" s="35">
        <v>0</v>
      </c>
      <c r="L1426" s="35">
        <v>0</v>
      </c>
      <c r="M1426" s="35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60">
        <v>45919.860833333332</v>
      </c>
      <c r="B1427" s="61">
        <v>443961395</v>
      </c>
      <c r="C1427" s="37" t="s">
        <v>36</v>
      </c>
      <c r="D1427" s="37" t="s">
        <v>37</v>
      </c>
      <c r="E1427" s="37" t="s">
        <v>120</v>
      </c>
      <c r="F1427" s="36">
        <v>3672.77</v>
      </c>
      <c r="G1427" s="36">
        <v>3673.67</v>
      </c>
      <c r="H1427" s="36">
        <v>3676.29</v>
      </c>
      <c r="I1427" s="37" t="s">
        <v>1858</v>
      </c>
      <c r="J1427" s="36">
        <v>3676.43</v>
      </c>
      <c r="K1427" s="36">
        <v>0</v>
      </c>
      <c r="L1427" s="36">
        <v>0</v>
      </c>
      <c r="M1427" s="36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8">
        <v>45919.861296296294</v>
      </c>
      <c r="B1428" s="59">
        <v>443961545</v>
      </c>
      <c r="C1428" s="38" t="s">
        <v>36</v>
      </c>
      <c r="D1428" s="38" t="s">
        <v>37</v>
      </c>
      <c r="E1428" s="38" t="s">
        <v>120</v>
      </c>
      <c r="F1428" s="35">
        <v>3672.84</v>
      </c>
      <c r="G1428" s="35">
        <v>3677.02</v>
      </c>
      <c r="H1428" s="38"/>
      <c r="I1428" s="38" t="s">
        <v>1852</v>
      </c>
      <c r="J1428" s="35">
        <v>3676.9</v>
      </c>
      <c r="K1428" s="35">
        <v>0</v>
      </c>
      <c r="L1428" s="35">
        <v>0</v>
      </c>
      <c r="M1428" s="35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60">
        <v>45919.862569444442</v>
      </c>
      <c r="B1429" s="61">
        <v>443961884</v>
      </c>
      <c r="C1429" s="37" t="s">
        <v>36</v>
      </c>
      <c r="D1429" s="37" t="s">
        <v>37</v>
      </c>
      <c r="E1429" s="37" t="s">
        <v>120</v>
      </c>
      <c r="F1429" s="36">
        <v>3672.96</v>
      </c>
      <c r="G1429" s="36">
        <v>3672.8</v>
      </c>
      <c r="H1429" s="36">
        <v>3674.48</v>
      </c>
      <c r="I1429" s="37" t="s">
        <v>1856</v>
      </c>
      <c r="J1429" s="36">
        <v>3674.77</v>
      </c>
      <c r="K1429" s="36">
        <v>0</v>
      </c>
      <c r="L1429" s="36">
        <v>0</v>
      </c>
      <c r="M1429" s="36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8">
        <v>45919.862569444442</v>
      </c>
      <c r="B1430" s="59">
        <v>443961885</v>
      </c>
      <c r="C1430" s="38" t="s">
        <v>36</v>
      </c>
      <c r="D1430" s="38" t="s">
        <v>37</v>
      </c>
      <c r="E1430" s="38" t="s">
        <v>120</v>
      </c>
      <c r="F1430" s="35">
        <v>3672.96</v>
      </c>
      <c r="G1430" s="35">
        <v>3672.81</v>
      </c>
      <c r="H1430" s="35">
        <v>3674.48</v>
      </c>
      <c r="I1430" s="38" t="s">
        <v>1856</v>
      </c>
      <c r="J1430" s="35">
        <v>3674.77</v>
      </c>
      <c r="K1430" s="35">
        <v>0</v>
      </c>
      <c r="L1430" s="35">
        <v>0</v>
      </c>
      <c r="M1430" s="35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60">
        <v>45919.866851851853</v>
      </c>
      <c r="B1431" s="61">
        <v>443965459</v>
      </c>
      <c r="C1431" s="37" t="s">
        <v>36</v>
      </c>
      <c r="D1431" s="37" t="s">
        <v>37</v>
      </c>
      <c r="E1431" s="37" t="s">
        <v>120</v>
      </c>
      <c r="F1431" s="36">
        <v>3677.1</v>
      </c>
      <c r="G1431" s="36">
        <v>3679.54</v>
      </c>
      <c r="H1431" s="36">
        <v>3680.96</v>
      </c>
      <c r="I1431" s="37" t="s">
        <v>1859</v>
      </c>
      <c r="J1431" s="36">
        <v>3679.54</v>
      </c>
      <c r="K1431" s="36">
        <v>0</v>
      </c>
      <c r="L1431" s="36">
        <v>0</v>
      </c>
      <c r="M1431" s="36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8">
        <v>45919.867662037039</v>
      </c>
      <c r="B1432" s="59">
        <v>443965700</v>
      </c>
      <c r="C1432" s="38" t="s">
        <v>36</v>
      </c>
      <c r="D1432" s="38" t="s">
        <v>37</v>
      </c>
      <c r="E1432" s="38" t="s">
        <v>120</v>
      </c>
      <c r="F1432" s="35">
        <v>3677.81</v>
      </c>
      <c r="G1432" s="35">
        <v>3678.54</v>
      </c>
      <c r="H1432" s="38"/>
      <c r="I1432" s="38" t="s">
        <v>1860</v>
      </c>
      <c r="J1432" s="35">
        <v>3678.53</v>
      </c>
      <c r="K1432" s="35">
        <v>0</v>
      </c>
      <c r="L1432" s="35">
        <v>0</v>
      </c>
      <c r="M1432" s="35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60">
        <v>45919.867662037039</v>
      </c>
      <c r="B1433" s="61">
        <v>443965701</v>
      </c>
      <c r="C1433" s="37" t="s">
        <v>36</v>
      </c>
      <c r="D1433" s="37" t="s">
        <v>37</v>
      </c>
      <c r="E1433" s="37" t="s">
        <v>120</v>
      </c>
      <c r="F1433" s="36">
        <v>3677.81</v>
      </c>
      <c r="G1433" s="36">
        <v>3682.08</v>
      </c>
      <c r="H1433" s="37"/>
      <c r="I1433" s="37" t="s">
        <v>1861</v>
      </c>
      <c r="J1433" s="36">
        <v>3682.04</v>
      </c>
      <c r="K1433" s="36">
        <v>0</v>
      </c>
      <c r="L1433" s="36">
        <v>0</v>
      </c>
      <c r="M1433" s="36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8">
        <v>45919.867673611108</v>
      </c>
      <c r="B1434" s="59">
        <v>443965702</v>
      </c>
      <c r="C1434" s="38" t="s">
        <v>36</v>
      </c>
      <c r="D1434" s="38" t="s">
        <v>37</v>
      </c>
      <c r="E1434" s="38" t="s">
        <v>120</v>
      </c>
      <c r="F1434" s="35">
        <v>3677.81</v>
      </c>
      <c r="G1434" s="35">
        <v>3678.6</v>
      </c>
      <c r="H1434" s="38"/>
      <c r="I1434" s="38" t="s">
        <v>1862</v>
      </c>
      <c r="J1434" s="35">
        <v>3678.58</v>
      </c>
      <c r="K1434" s="35">
        <v>0</v>
      </c>
      <c r="L1434" s="35">
        <v>0</v>
      </c>
      <c r="M1434" s="35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60">
        <v>45919.873217592591</v>
      </c>
      <c r="B1435" s="61">
        <v>443968142</v>
      </c>
      <c r="C1435" s="37" t="s">
        <v>36</v>
      </c>
      <c r="D1435" s="37" t="s">
        <v>37</v>
      </c>
      <c r="E1435" s="37" t="s">
        <v>120</v>
      </c>
      <c r="F1435" s="36">
        <v>3678.67</v>
      </c>
      <c r="G1435" s="36">
        <v>3680.38</v>
      </c>
      <c r="H1435" s="36">
        <v>3681.67</v>
      </c>
      <c r="I1435" s="37" t="s">
        <v>1863</v>
      </c>
      <c r="J1435" s="36">
        <v>3681.71</v>
      </c>
      <c r="K1435" s="36">
        <v>0</v>
      </c>
      <c r="L1435" s="36">
        <v>0</v>
      </c>
      <c r="M1435" s="36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8">
        <v>45919.873217592591</v>
      </c>
      <c r="B1436" s="59">
        <v>443968145</v>
      </c>
      <c r="C1436" s="38" t="s">
        <v>36</v>
      </c>
      <c r="D1436" s="38" t="s">
        <v>37</v>
      </c>
      <c r="E1436" s="38" t="s">
        <v>120</v>
      </c>
      <c r="F1436" s="35">
        <v>3678.67</v>
      </c>
      <c r="G1436" s="35">
        <v>3681.06</v>
      </c>
      <c r="H1436" s="35">
        <v>3682.17</v>
      </c>
      <c r="I1436" s="38" t="s">
        <v>1864</v>
      </c>
      <c r="J1436" s="35">
        <v>3682.17</v>
      </c>
      <c r="K1436" s="35">
        <v>0</v>
      </c>
      <c r="L1436" s="35">
        <v>0</v>
      </c>
      <c r="M1436" s="35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60">
        <v>45919.873217592591</v>
      </c>
      <c r="B1437" s="61">
        <v>443968150</v>
      </c>
      <c r="C1437" s="37" t="s">
        <v>36</v>
      </c>
      <c r="D1437" s="37" t="s">
        <v>37</v>
      </c>
      <c r="E1437" s="37" t="s">
        <v>120</v>
      </c>
      <c r="F1437" s="36">
        <v>3678.71</v>
      </c>
      <c r="G1437" s="36">
        <v>3679.22</v>
      </c>
      <c r="H1437" s="36">
        <v>3680.17</v>
      </c>
      <c r="I1437" s="37" t="s">
        <v>1865</v>
      </c>
      <c r="J1437" s="36">
        <v>3680.18</v>
      </c>
      <c r="K1437" s="36">
        <v>0</v>
      </c>
      <c r="L1437" s="36">
        <v>0</v>
      </c>
      <c r="M1437" s="36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8">
        <v>45919.873229166667</v>
      </c>
      <c r="B1438" s="59">
        <v>443968154</v>
      </c>
      <c r="C1438" s="38" t="s">
        <v>36</v>
      </c>
      <c r="D1438" s="38" t="s">
        <v>37</v>
      </c>
      <c r="E1438" s="38" t="s">
        <v>120</v>
      </c>
      <c r="F1438" s="35">
        <v>3678.71</v>
      </c>
      <c r="G1438" s="35">
        <v>3679.22</v>
      </c>
      <c r="H1438" s="35">
        <v>3680.17</v>
      </c>
      <c r="I1438" s="38" t="s">
        <v>1865</v>
      </c>
      <c r="J1438" s="35">
        <v>3680.18</v>
      </c>
      <c r="K1438" s="35">
        <v>0</v>
      </c>
      <c r="L1438" s="35">
        <v>0</v>
      </c>
      <c r="M1438" s="35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60">
        <v>45919.873229166667</v>
      </c>
      <c r="B1439" s="61">
        <v>443968157</v>
      </c>
      <c r="C1439" s="37" t="s">
        <v>36</v>
      </c>
      <c r="D1439" s="37" t="s">
        <v>37</v>
      </c>
      <c r="E1439" s="37" t="s">
        <v>120</v>
      </c>
      <c r="F1439" s="36">
        <v>3678.82</v>
      </c>
      <c r="G1439" s="36">
        <v>3680.35</v>
      </c>
      <c r="H1439" s="36">
        <v>3681.67</v>
      </c>
      <c r="I1439" s="37" t="s">
        <v>1863</v>
      </c>
      <c r="J1439" s="36">
        <v>3681.71</v>
      </c>
      <c r="K1439" s="36">
        <v>0</v>
      </c>
      <c r="L1439" s="36">
        <v>0</v>
      </c>
      <c r="M1439" s="36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8">
        <v>45919.873229166667</v>
      </c>
      <c r="B1440" s="59">
        <v>443968160</v>
      </c>
      <c r="C1440" s="38" t="s">
        <v>36</v>
      </c>
      <c r="D1440" s="38" t="s">
        <v>37</v>
      </c>
      <c r="E1440" s="38" t="s">
        <v>120</v>
      </c>
      <c r="F1440" s="35">
        <v>3678.82</v>
      </c>
      <c r="G1440" s="35">
        <v>3675.67</v>
      </c>
      <c r="H1440" s="35">
        <v>3680.17</v>
      </c>
      <c r="I1440" s="38" t="s">
        <v>1865</v>
      </c>
      <c r="J1440" s="35">
        <v>3680.18</v>
      </c>
      <c r="K1440" s="35">
        <v>0</v>
      </c>
      <c r="L1440" s="35">
        <v>0</v>
      </c>
      <c r="M1440" s="35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60">
        <v>45919.873240740744</v>
      </c>
      <c r="B1441" s="61">
        <v>443968162</v>
      </c>
      <c r="C1441" s="37" t="s">
        <v>36</v>
      </c>
      <c r="D1441" s="37" t="s">
        <v>37</v>
      </c>
      <c r="E1441" s="37" t="s">
        <v>120</v>
      </c>
      <c r="F1441" s="36">
        <v>3678.82</v>
      </c>
      <c r="G1441" s="36">
        <v>3681.05</v>
      </c>
      <c r="H1441" s="36">
        <v>3682.17</v>
      </c>
      <c r="I1441" s="37" t="s">
        <v>1864</v>
      </c>
      <c r="J1441" s="36">
        <v>3682.17</v>
      </c>
      <c r="K1441" s="36">
        <v>0</v>
      </c>
      <c r="L1441" s="36">
        <v>0</v>
      </c>
      <c r="M1441" s="36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8">
        <v>45919.873680555553</v>
      </c>
      <c r="B1442" s="59">
        <v>443968416</v>
      </c>
      <c r="C1442" s="38" t="s">
        <v>36</v>
      </c>
      <c r="D1442" s="38" t="s">
        <v>37</v>
      </c>
      <c r="E1442" s="38" t="s">
        <v>120</v>
      </c>
      <c r="F1442" s="35">
        <v>3678.75</v>
      </c>
      <c r="G1442" s="35">
        <v>3679.55</v>
      </c>
      <c r="H1442" s="38"/>
      <c r="I1442" s="38" t="s">
        <v>1859</v>
      </c>
      <c r="J1442" s="35">
        <v>3679.54</v>
      </c>
      <c r="K1442" s="35">
        <v>0</v>
      </c>
      <c r="L1442" s="35">
        <v>0</v>
      </c>
      <c r="M1442" s="35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60">
        <v>45919.873680555553</v>
      </c>
      <c r="B1443" s="61">
        <v>443968419</v>
      </c>
      <c r="C1443" s="37" t="s">
        <v>36</v>
      </c>
      <c r="D1443" s="37" t="s">
        <v>37</v>
      </c>
      <c r="E1443" s="37" t="s">
        <v>120</v>
      </c>
      <c r="F1443" s="36">
        <v>3678.75</v>
      </c>
      <c r="G1443" s="36">
        <v>3679.55</v>
      </c>
      <c r="H1443" s="37"/>
      <c r="I1443" s="37" t="s">
        <v>1859</v>
      </c>
      <c r="J1443" s="36">
        <v>3679.54</v>
      </c>
      <c r="K1443" s="36">
        <v>0</v>
      </c>
      <c r="L1443" s="36">
        <v>0</v>
      </c>
      <c r="M1443" s="36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8">
        <v>45919.879004629627</v>
      </c>
      <c r="B1444" s="59">
        <v>443969964</v>
      </c>
      <c r="C1444" s="38" t="s">
        <v>36</v>
      </c>
      <c r="D1444" s="38" t="s">
        <v>37</v>
      </c>
      <c r="E1444" s="38" t="s">
        <v>120</v>
      </c>
      <c r="F1444" s="35">
        <v>3678.61</v>
      </c>
      <c r="G1444" s="35">
        <v>3680.75</v>
      </c>
      <c r="H1444" s="35">
        <v>3682.11</v>
      </c>
      <c r="I1444" s="38" t="s">
        <v>1866</v>
      </c>
      <c r="J1444" s="35">
        <v>3682.15</v>
      </c>
      <c r="K1444" s="35">
        <v>0</v>
      </c>
      <c r="L1444" s="35">
        <v>0</v>
      </c>
      <c r="M1444" s="35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60">
        <v>45919.879004629627</v>
      </c>
      <c r="B1445" s="61">
        <v>443969965</v>
      </c>
      <c r="C1445" s="37" t="s">
        <v>36</v>
      </c>
      <c r="D1445" s="37" t="s">
        <v>37</v>
      </c>
      <c r="E1445" s="37" t="s">
        <v>120</v>
      </c>
      <c r="F1445" s="36">
        <v>3678.67</v>
      </c>
      <c r="G1445" s="36">
        <v>3680.75</v>
      </c>
      <c r="H1445" s="36">
        <v>3682.11</v>
      </c>
      <c r="I1445" s="37" t="s">
        <v>1866</v>
      </c>
      <c r="J1445" s="36">
        <v>3682.15</v>
      </c>
      <c r="K1445" s="36">
        <v>0</v>
      </c>
      <c r="L1445" s="36">
        <v>0</v>
      </c>
      <c r="M1445" s="36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8">
        <v>45919.879004629627</v>
      </c>
      <c r="B1446" s="59">
        <v>443969968</v>
      </c>
      <c r="C1446" s="38" t="s">
        <v>36</v>
      </c>
      <c r="D1446" s="38" t="s">
        <v>37</v>
      </c>
      <c r="E1446" s="38" t="s">
        <v>120</v>
      </c>
      <c r="F1446" s="35">
        <v>3678.68</v>
      </c>
      <c r="G1446" s="35">
        <v>3680.75</v>
      </c>
      <c r="H1446" s="35">
        <v>3682.11</v>
      </c>
      <c r="I1446" s="38" t="s">
        <v>1866</v>
      </c>
      <c r="J1446" s="35">
        <v>3682.15</v>
      </c>
      <c r="K1446" s="35">
        <v>0</v>
      </c>
      <c r="L1446" s="35">
        <v>0</v>
      </c>
      <c r="M1446" s="35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60">
        <v>45919.884791666664</v>
      </c>
      <c r="B1447" s="61">
        <v>443971538</v>
      </c>
      <c r="C1447" s="37" t="s">
        <v>36</v>
      </c>
      <c r="D1447" s="37" t="s">
        <v>37</v>
      </c>
      <c r="E1447" s="37" t="s">
        <v>120</v>
      </c>
      <c r="F1447" s="36">
        <v>3680.05</v>
      </c>
      <c r="G1447" s="36">
        <v>3677.05</v>
      </c>
      <c r="H1447" s="36">
        <v>3681.55</v>
      </c>
      <c r="I1447" s="37" t="s">
        <v>1867</v>
      </c>
      <c r="J1447" s="36">
        <v>3681.55</v>
      </c>
      <c r="K1447" s="36">
        <v>0</v>
      </c>
      <c r="L1447" s="36">
        <v>0</v>
      </c>
      <c r="M1447" s="36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8">
        <v>45919.884791666664</v>
      </c>
      <c r="B1448" s="59">
        <v>443971539</v>
      </c>
      <c r="C1448" s="38" t="s">
        <v>36</v>
      </c>
      <c r="D1448" s="38" t="s">
        <v>37</v>
      </c>
      <c r="E1448" s="38" t="s">
        <v>120</v>
      </c>
      <c r="F1448" s="35">
        <v>3680.05</v>
      </c>
      <c r="G1448" s="35">
        <v>3678.55</v>
      </c>
      <c r="H1448" s="35">
        <v>3681.55</v>
      </c>
      <c r="I1448" s="38" t="s">
        <v>1867</v>
      </c>
      <c r="J1448" s="35">
        <v>3681.55</v>
      </c>
      <c r="K1448" s="35">
        <v>0</v>
      </c>
      <c r="L1448" s="35">
        <v>0</v>
      </c>
      <c r="M1448" s="35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60">
        <v>45919.884791666664</v>
      </c>
      <c r="B1449" s="61">
        <v>443971540</v>
      </c>
      <c r="C1449" s="37" t="s">
        <v>36</v>
      </c>
      <c r="D1449" s="37" t="s">
        <v>37</v>
      </c>
      <c r="E1449" s="37" t="s">
        <v>120</v>
      </c>
      <c r="F1449" s="36">
        <v>3679.98</v>
      </c>
      <c r="G1449" s="36">
        <v>3680.42</v>
      </c>
      <c r="H1449" s="36">
        <v>3681.55</v>
      </c>
      <c r="I1449" s="37" t="s">
        <v>1867</v>
      </c>
      <c r="J1449" s="36">
        <v>3681.55</v>
      </c>
      <c r="K1449" s="36">
        <v>0</v>
      </c>
      <c r="L1449" s="36">
        <v>0</v>
      </c>
      <c r="M1449" s="36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8">
        <v>45919.88548611111</v>
      </c>
      <c r="B1450" s="59">
        <v>443971621</v>
      </c>
      <c r="C1450" s="38" t="s">
        <v>36</v>
      </c>
      <c r="D1450" s="38" t="s">
        <v>37</v>
      </c>
      <c r="E1450" s="38" t="s">
        <v>120</v>
      </c>
      <c r="F1450" s="35">
        <v>3680.11</v>
      </c>
      <c r="G1450" s="35">
        <v>3682.06</v>
      </c>
      <c r="H1450" s="38"/>
      <c r="I1450" s="38" t="s">
        <v>1861</v>
      </c>
      <c r="J1450" s="35">
        <v>3682.04</v>
      </c>
      <c r="K1450" s="35">
        <v>0</v>
      </c>
      <c r="L1450" s="35">
        <v>0</v>
      </c>
      <c r="M1450" s="35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60">
        <v>45919.88548611111</v>
      </c>
      <c r="B1451" s="61">
        <v>443971622</v>
      </c>
      <c r="C1451" s="37" t="s">
        <v>36</v>
      </c>
      <c r="D1451" s="37" t="s">
        <v>37</v>
      </c>
      <c r="E1451" s="37" t="s">
        <v>120</v>
      </c>
      <c r="F1451" s="36">
        <v>3679.99</v>
      </c>
      <c r="G1451" s="36">
        <v>3682.06</v>
      </c>
      <c r="H1451" s="37"/>
      <c r="I1451" s="37" t="s">
        <v>1861</v>
      </c>
      <c r="J1451" s="36">
        <v>3682.04</v>
      </c>
      <c r="K1451" s="36">
        <v>0</v>
      </c>
      <c r="L1451" s="36">
        <v>0</v>
      </c>
      <c r="M1451" s="36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8">
        <v>45919.88548611111</v>
      </c>
      <c r="B1452" s="59">
        <v>443971623</v>
      </c>
      <c r="C1452" s="38" t="s">
        <v>36</v>
      </c>
      <c r="D1452" s="38" t="s">
        <v>37</v>
      </c>
      <c r="E1452" s="38" t="s">
        <v>120</v>
      </c>
      <c r="F1452" s="35">
        <v>3679.92</v>
      </c>
      <c r="G1452" s="35">
        <v>3682.67</v>
      </c>
      <c r="H1452" s="35">
        <v>3683.61</v>
      </c>
      <c r="I1452" s="38" t="s">
        <v>1868</v>
      </c>
      <c r="J1452" s="35">
        <v>3683.65</v>
      </c>
      <c r="K1452" s="35">
        <v>0</v>
      </c>
      <c r="L1452" s="35">
        <v>0</v>
      </c>
      <c r="M1452" s="35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60">
        <v>45919.892777777779</v>
      </c>
      <c r="B1453" s="61">
        <v>443974854</v>
      </c>
      <c r="C1453" s="37" t="s">
        <v>36</v>
      </c>
      <c r="D1453" s="37" t="s">
        <v>37</v>
      </c>
      <c r="E1453" s="37" t="s">
        <v>120</v>
      </c>
      <c r="F1453" s="36">
        <v>3682.2</v>
      </c>
      <c r="G1453" s="36">
        <v>3679.21</v>
      </c>
      <c r="H1453" s="36">
        <v>3685.71</v>
      </c>
      <c r="I1453" s="37" t="s">
        <v>1989</v>
      </c>
      <c r="J1453" s="36">
        <v>3687.88</v>
      </c>
      <c r="K1453" s="36">
        <v>0</v>
      </c>
      <c r="L1453" s="36">
        <v>0</v>
      </c>
      <c r="M1453" s="36">
        <v>5.68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strategy_16_demo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0.56799999999999995</v>
      </c>
      <c r="Y1453" s="13">
        <f t="shared" si="235"/>
        <v>1.1359999999999999</v>
      </c>
      <c r="Z1453" s="13">
        <f t="shared" si="236"/>
        <v>1.704</v>
      </c>
      <c r="AA1453" s="13">
        <f t="shared" si="242"/>
        <v>5.68</v>
      </c>
    </row>
    <row r="1454" spans="1:27" x14ac:dyDescent="0.25">
      <c r="A1454" s="58">
        <v>45919.892777777779</v>
      </c>
      <c r="B1454" s="59">
        <v>443974858</v>
      </c>
      <c r="C1454" s="38" t="s">
        <v>36</v>
      </c>
      <c r="D1454" s="38" t="s">
        <v>37</v>
      </c>
      <c r="E1454" s="38" t="s">
        <v>120</v>
      </c>
      <c r="F1454" s="35">
        <v>3682.12</v>
      </c>
      <c r="G1454" s="35">
        <v>3683.29</v>
      </c>
      <c r="H1454" s="35">
        <v>3684.4</v>
      </c>
      <c r="I1454" s="38" t="s">
        <v>1869</v>
      </c>
      <c r="J1454" s="35">
        <v>3683.25</v>
      </c>
      <c r="K1454" s="35">
        <v>0</v>
      </c>
      <c r="L1454" s="35">
        <v>0</v>
      </c>
      <c r="M1454" s="35">
        <v>1.1299999999999999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strategy_21_demo</v>
      </c>
      <c r="R1454" s="13" t="str">
        <f t="shared" si="240"/>
        <v>Fri</v>
      </c>
      <c r="S1454" s="14">
        <f>VLOOKUP($B1454,Deals_Demo!$H:$S,8,0)</f>
        <v>45919.892777777779</v>
      </c>
      <c r="T1454" s="14">
        <f>VLOOKUP($B1454,Deals_Demo!$H:$S,9,0)</f>
        <v>45920.101111111115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0.11299999999999999</v>
      </c>
      <c r="Y1454" s="13">
        <f t="shared" si="235"/>
        <v>0.22599999999999998</v>
      </c>
      <c r="Z1454" s="13">
        <f t="shared" si="236"/>
        <v>0.33899999999999997</v>
      </c>
      <c r="AA1454" s="13">
        <f t="shared" si="242"/>
        <v>-3</v>
      </c>
    </row>
    <row r="1455" spans="1:27" x14ac:dyDescent="0.25">
      <c r="A1455" s="60">
        <v>45919.892789351848</v>
      </c>
      <c r="B1455" s="61">
        <v>443974863</v>
      </c>
      <c r="C1455" s="37" t="s">
        <v>36</v>
      </c>
      <c r="D1455" s="37" t="s">
        <v>37</v>
      </c>
      <c r="E1455" s="37" t="s">
        <v>120</v>
      </c>
      <c r="F1455" s="36">
        <v>3682.11</v>
      </c>
      <c r="G1455" s="36">
        <v>3683.4</v>
      </c>
      <c r="H1455" s="37"/>
      <c r="I1455" s="37" t="s">
        <v>1870</v>
      </c>
      <c r="J1455" s="36">
        <v>3683.31</v>
      </c>
      <c r="K1455" s="36">
        <v>0</v>
      </c>
      <c r="L1455" s="36">
        <v>0</v>
      </c>
      <c r="M1455" s="36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strategy_20_demo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8">
        <v>45919.892789351848</v>
      </c>
      <c r="B1456" s="59">
        <v>443974867</v>
      </c>
      <c r="C1456" s="38" t="s">
        <v>36</v>
      </c>
      <c r="D1456" s="38" t="s">
        <v>37</v>
      </c>
      <c r="E1456" s="38" t="s">
        <v>120</v>
      </c>
      <c r="F1456" s="35">
        <v>3682.11</v>
      </c>
      <c r="G1456" s="35">
        <v>3683.41</v>
      </c>
      <c r="H1456" s="38"/>
      <c r="I1456" s="38" t="s">
        <v>1870</v>
      </c>
      <c r="J1456" s="35">
        <v>3683.31</v>
      </c>
      <c r="K1456" s="35">
        <v>0</v>
      </c>
      <c r="L1456" s="35">
        <v>0</v>
      </c>
      <c r="M1456" s="35">
        <v>1.2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strategy_18_demo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0.12</v>
      </c>
      <c r="Y1456" s="13">
        <f t="shared" si="235"/>
        <v>0.24</v>
      </c>
      <c r="Z1456" s="13">
        <f t="shared" si="236"/>
        <v>0.36</v>
      </c>
      <c r="AA1456" s="13">
        <f t="shared" si="242"/>
        <v>-3</v>
      </c>
    </row>
    <row r="1457" spans="1:27" x14ac:dyDescent="0.25">
      <c r="A1457" s="60">
        <v>45919.892789351848</v>
      </c>
      <c r="B1457" s="61">
        <v>443974869</v>
      </c>
      <c r="C1457" s="37" t="s">
        <v>36</v>
      </c>
      <c r="D1457" s="37" t="s">
        <v>37</v>
      </c>
      <c r="E1457" s="37" t="s">
        <v>120</v>
      </c>
      <c r="F1457" s="36">
        <v>3682.11</v>
      </c>
      <c r="G1457" s="36">
        <v>3687.21</v>
      </c>
      <c r="H1457" s="37"/>
      <c r="I1457" s="37" t="s">
        <v>1990</v>
      </c>
      <c r="J1457" s="36">
        <v>3687.16</v>
      </c>
      <c r="K1457" s="36">
        <v>0</v>
      </c>
      <c r="L1457" s="36">
        <v>0</v>
      </c>
      <c r="M1457" s="36">
        <v>5.05</v>
      </c>
      <c r="N1457" s="10" t="str">
        <f t="shared" si="237"/>
        <v>W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strategy_19_demo</v>
      </c>
      <c r="R1457" s="13" t="str">
        <f t="shared" si="240"/>
        <v>Fri</v>
      </c>
      <c r="S1457" s="14">
        <f>VLOOKUP($B1457,Deals_Demo!$H:$S,8,0)</f>
        <v>45919.892789351848</v>
      </c>
      <c r="T1457" s="14">
        <f>VLOOKUP($B1457,Deals_Demo!$H:$S,9,0)</f>
        <v>45920.101122685184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0.505</v>
      </c>
      <c r="Y1457" s="13">
        <f t="shared" si="235"/>
        <v>1.01</v>
      </c>
      <c r="Z1457" s="13">
        <f t="shared" si="236"/>
        <v>1.5149999999999999</v>
      </c>
      <c r="AA1457" s="13">
        <f t="shared" si="242"/>
        <v>5.05</v>
      </c>
    </row>
    <row r="1458" spans="1:27" x14ac:dyDescent="0.25">
      <c r="A1458" s="58">
        <v>45919.892789351848</v>
      </c>
      <c r="B1458" s="59">
        <v>443974872</v>
      </c>
      <c r="C1458" s="38" t="s">
        <v>36</v>
      </c>
      <c r="D1458" s="38" t="s">
        <v>37</v>
      </c>
      <c r="E1458" s="38" t="s">
        <v>120</v>
      </c>
      <c r="F1458" s="35">
        <v>3682.09</v>
      </c>
      <c r="G1458" s="35">
        <v>3682.28</v>
      </c>
      <c r="H1458" s="35">
        <v>3683.7</v>
      </c>
      <c r="I1458" s="38" t="s">
        <v>1871</v>
      </c>
      <c r="J1458" s="35">
        <v>3683.7</v>
      </c>
      <c r="K1458" s="35">
        <v>0</v>
      </c>
      <c r="L1458" s="35">
        <v>0</v>
      </c>
      <c r="M1458" s="35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strategy_14_demo</v>
      </c>
      <c r="R1458" s="13" t="str">
        <f t="shared" si="240"/>
        <v>Fri</v>
      </c>
      <c r="S1458" s="14">
        <f>VLOOKUP($B1458,Deals_Demo!$H:$S,8,0)</f>
        <v>45919.892789351848</v>
      </c>
      <c r="T1458" s="14">
        <f>VLOOKUP($B1458,Deals_Demo!$H:$S,9,0)</f>
        <v>45920.101122685184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60">
        <v>45919.892800925925</v>
      </c>
      <c r="B1459" s="61">
        <v>443974877</v>
      </c>
      <c r="C1459" s="37" t="s">
        <v>36</v>
      </c>
      <c r="D1459" s="37" t="s">
        <v>37</v>
      </c>
      <c r="E1459" s="37" t="s">
        <v>120</v>
      </c>
      <c r="F1459" s="36">
        <v>3682.09</v>
      </c>
      <c r="G1459" s="36">
        <v>3680.7</v>
      </c>
      <c r="H1459" s="36">
        <v>3683.7</v>
      </c>
      <c r="I1459" s="37" t="s">
        <v>1872</v>
      </c>
      <c r="J1459" s="36">
        <v>3680.69</v>
      </c>
      <c r="K1459" s="36">
        <v>0</v>
      </c>
      <c r="L1459" s="36">
        <v>0</v>
      </c>
      <c r="M1459" s="36">
        <v>-1.4</v>
      </c>
      <c r="N1459" s="10" t="str">
        <f t="shared" si="237"/>
        <v>L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strategy_15_demo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-0.13999999999999999</v>
      </c>
      <c r="Y1459" s="13">
        <f t="shared" si="235"/>
        <v>-0.27999999999999997</v>
      </c>
      <c r="Z1459" s="13">
        <f t="shared" si="236"/>
        <v>-0.42</v>
      </c>
      <c r="AA1459" s="13">
        <f t="shared" si="242"/>
        <v>-3</v>
      </c>
    </row>
    <row r="1460" spans="1:27" x14ac:dyDescent="0.25">
      <c r="A1460" s="58">
        <v>45919.892800925925</v>
      </c>
      <c r="B1460" s="59">
        <v>443974880</v>
      </c>
      <c r="C1460" s="38" t="s">
        <v>36</v>
      </c>
      <c r="D1460" s="38" t="s">
        <v>37</v>
      </c>
      <c r="E1460" s="38" t="s">
        <v>120</v>
      </c>
      <c r="F1460" s="35">
        <v>3682.09</v>
      </c>
      <c r="G1460" s="35">
        <v>3682.28</v>
      </c>
      <c r="H1460" s="35">
        <v>3683.7</v>
      </c>
      <c r="I1460" s="38" t="s">
        <v>1871</v>
      </c>
      <c r="J1460" s="35">
        <v>3683.7</v>
      </c>
      <c r="K1460" s="35">
        <v>0</v>
      </c>
      <c r="L1460" s="35">
        <v>0</v>
      </c>
      <c r="M1460" s="35">
        <v>1.61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strategy_12_demo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0.16100000000000003</v>
      </c>
      <c r="Y1460" s="13">
        <f t="shared" si="235"/>
        <v>0.32200000000000006</v>
      </c>
      <c r="Z1460" s="13">
        <f t="shared" si="236"/>
        <v>0.48299999999999998</v>
      </c>
      <c r="AA1460" s="13">
        <f t="shared" si="242"/>
        <v>-3</v>
      </c>
    </row>
    <row r="1461" spans="1:27" x14ac:dyDescent="0.25">
      <c r="A1461" s="60">
        <v>45919.892800925925</v>
      </c>
      <c r="B1461" s="61">
        <v>443974884</v>
      </c>
      <c r="C1461" s="37" t="s">
        <v>36</v>
      </c>
      <c r="D1461" s="37" t="s">
        <v>37</v>
      </c>
      <c r="E1461" s="37" t="s">
        <v>120</v>
      </c>
      <c r="F1461" s="36">
        <v>3682.09</v>
      </c>
      <c r="G1461" s="36">
        <v>3683.06</v>
      </c>
      <c r="H1461" s="36">
        <v>3685.7</v>
      </c>
      <c r="I1461" s="37" t="s">
        <v>1873</v>
      </c>
      <c r="J1461" s="36">
        <v>3683.04</v>
      </c>
      <c r="K1461" s="36">
        <v>0</v>
      </c>
      <c r="L1461" s="36">
        <v>0</v>
      </c>
      <c r="M1461" s="36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strategy_11_demo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8">
        <v>45919.892800925925</v>
      </c>
      <c r="B1462" s="59">
        <v>443974885</v>
      </c>
      <c r="C1462" s="38" t="s">
        <v>36</v>
      </c>
      <c r="D1462" s="38" t="s">
        <v>37</v>
      </c>
      <c r="E1462" s="38" t="s">
        <v>120</v>
      </c>
      <c r="F1462" s="35">
        <v>3682.09</v>
      </c>
      <c r="G1462" s="35">
        <v>3683.06</v>
      </c>
      <c r="H1462" s="35">
        <v>3685.2</v>
      </c>
      <c r="I1462" s="38" t="s">
        <v>1873</v>
      </c>
      <c r="J1462" s="35">
        <v>3683.04</v>
      </c>
      <c r="K1462" s="35">
        <v>0</v>
      </c>
      <c r="L1462" s="35">
        <v>0</v>
      </c>
      <c r="M1462" s="35">
        <v>0.95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strategy_10_demo</v>
      </c>
      <c r="R1462" s="13" t="str">
        <f t="shared" si="240"/>
        <v>Fri</v>
      </c>
      <c r="S1462" s="14">
        <f>VLOOKUP($B1462,Deals_Demo!$H:$S,8,0)</f>
        <v>45919.892800925925</v>
      </c>
      <c r="T1462" s="14">
        <f>VLOOKUP($B1462,Deals_Demo!$H:$S,9,0)</f>
        <v>45920.101134259261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9.5000000000000001E-2</v>
      </c>
      <c r="Y1462" s="13">
        <f t="shared" si="235"/>
        <v>0.19</v>
      </c>
      <c r="Z1462" s="13">
        <f t="shared" si="236"/>
        <v>0.28499999999999998</v>
      </c>
      <c r="AA1462" s="13">
        <f t="shared" si="242"/>
        <v>-3</v>
      </c>
    </row>
    <row r="1463" spans="1:27" x14ac:dyDescent="0.25">
      <c r="A1463" s="60">
        <v>45919.892800925925</v>
      </c>
      <c r="B1463" s="61">
        <v>443974889</v>
      </c>
      <c r="C1463" s="37" t="s">
        <v>36</v>
      </c>
      <c r="D1463" s="37" t="s">
        <v>37</v>
      </c>
      <c r="E1463" s="37" t="s">
        <v>120</v>
      </c>
      <c r="F1463" s="36">
        <v>3682.09</v>
      </c>
      <c r="G1463" s="36">
        <v>3683.06</v>
      </c>
      <c r="H1463" s="36">
        <v>3685.2</v>
      </c>
      <c r="I1463" s="37" t="s">
        <v>1873</v>
      </c>
      <c r="J1463" s="36">
        <v>3683.04</v>
      </c>
      <c r="K1463" s="36">
        <v>0</v>
      </c>
      <c r="L1463" s="36">
        <v>0</v>
      </c>
      <c r="M1463" s="36">
        <v>0.95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strategy_09_demo</v>
      </c>
      <c r="R1463" s="13" t="str">
        <f t="shared" si="240"/>
        <v>Fri</v>
      </c>
      <c r="S1463" s="14">
        <f>VLOOKUP($B1463,Deals_Demo!$H:$S,8,0)</f>
        <v>45919.892800925925</v>
      </c>
      <c r="T1463" s="14">
        <f>VLOOKUP($B1463,Deals_Demo!$H:$S,9,0)</f>
        <v>45920.101134259261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9.5000000000000001E-2</v>
      </c>
      <c r="Y1463" s="13">
        <f t="shared" si="235"/>
        <v>0.19</v>
      </c>
      <c r="Z1463" s="13">
        <f t="shared" si="236"/>
        <v>0.28499999999999998</v>
      </c>
      <c r="AA1463" s="13">
        <f t="shared" si="242"/>
        <v>-3</v>
      </c>
    </row>
    <row r="1464" spans="1:27" x14ac:dyDescent="0.25">
      <c r="A1464" s="58">
        <v>45919.894629629627</v>
      </c>
      <c r="B1464" s="59">
        <v>443975589</v>
      </c>
      <c r="C1464" s="38" t="s">
        <v>36</v>
      </c>
      <c r="D1464" s="38" t="s">
        <v>37</v>
      </c>
      <c r="E1464" s="38" t="s">
        <v>120</v>
      </c>
      <c r="F1464" s="35">
        <v>3681.95</v>
      </c>
      <c r="G1464" s="35">
        <v>3684.09</v>
      </c>
      <c r="H1464" s="35">
        <v>3685.47</v>
      </c>
      <c r="I1464" s="38" t="s">
        <v>1874</v>
      </c>
      <c r="J1464" s="35">
        <v>3684.02</v>
      </c>
      <c r="K1464" s="35">
        <v>0</v>
      </c>
      <c r="L1464" s="35">
        <v>0</v>
      </c>
      <c r="M1464" s="35">
        <v>2.0699999999999998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strategy_08_demo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0.20699999999999999</v>
      </c>
      <c r="Y1464" s="13">
        <f t="shared" si="235"/>
        <v>0.41399999999999998</v>
      </c>
      <c r="Z1464" s="13">
        <f t="shared" si="236"/>
        <v>0.62099999999999989</v>
      </c>
      <c r="AA1464" s="13">
        <f t="shared" si="242"/>
        <v>-3</v>
      </c>
    </row>
    <row r="1465" spans="1:27" x14ac:dyDescent="0.25">
      <c r="A1465" s="60">
        <v>45919.894629629627</v>
      </c>
      <c r="B1465" s="61">
        <v>443975591</v>
      </c>
      <c r="C1465" s="37" t="s">
        <v>36</v>
      </c>
      <c r="D1465" s="37" t="s">
        <v>37</v>
      </c>
      <c r="E1465" s="37" t="s">
        <v>120</v>
      </c>
      <c r="F1465" s="36">
        <v>3681.93</v>
      </c>
      <c r="G1465" s="36">
        <v>3684.35</v>
      </c>
      <c r="H1465" s="36">
        <v>3685.45</v>
      </c>
      <c r="I1465" s="37" t="s">
        <v>1875</v>
      </c>
      <c r="J1465" s="36">
        <v>3684.3</v>
      </c>
      <c r="K1465" s="36">
        <v>0</v>
      </c>
      <c r="L1465" s="36">
        <v>0</v>
      </c>
      <c r="M1465" s="36">
        <v>2.37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strategy_13_demo</v>
      </c>
      <c r="R1465" s="13" t="str">
        <f t="shared" si="240"/>
        <v>Fri</v>
      </c>
      <c r="S1465" s="14">
        <f>VLOOKUP($B1465,Deals_Demo!$H:$S,8,0)</f>
        <v>45919.894629629627</v>
      </c>
      <c r="T1465" s="14">
        <f>VLOOKUP($B1465,Deals_Demo!$H:$S,9,0)</f>
        <v>45920.102962962963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0.23700000000000002</v>
      </c>
      <c r="Y1465" s="13">
        <f t="shared" si="235"/>
        <v>0.47400000000000003</v>
      </c>
      <c r="Z1465" s="13">
        <f t="shared" si="236"/>
        <v>0.71099999999999997</v>
      </c>
      <c r="AA1465" s="13">
        <f t="shared" si="242"/>
        <v>-3</v>
      </c>
    </row>
    <row r="1466" spans="1:27" x14ac:dyDescent="0.25">
      <c r="A1466" s="58">
        <v>45919.894629629627</v>
      </c>
      <c r="B1466" s="59">
        <v>443975592</v>
      </c>
      <c r="C1466" s="38" t="s">
        <v>36</v>
      </c>
      <c r="D1466" s="38" t="s">
        <v>37</v>
      </c>
      <c r="E1466" s="38" t="s">
        <v>120</v>
      </c>
      <c r="F1466" s="35">
        <v>3681.93</v>
      </c>
      <c r="G1466" s="35">
        <v>3684.05</v>
      </c>
      <c r="H1466" s="35">
        <v>3685.45</v>
      </c>
      <c r="I1466" s="38" t="s">
        <v>1874</v>
      </c>
      <c r="J1466" s="35">
        <v>3684.02</v>
      </c>
      <c r="K1466" s="35">
        <v>0</v>
      </c>
      <c r="L1466" s="35">
        <v>0</v>
      </c>
      <c r="M1466" s="35">
        <v>2.09</v>
      </c>
      <c r="N1466" s="10" t="str">
        <f t="shared" si="237"/>
        <v>W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strategy_07_demo</v>
      </c>
      <c r="R1466" s="13" t="str">
        <f t="shared" si="240"/>
        <v>Fri</v>
      </c>
      <c r="S1466" s="14">
        <f>VLOOKUP($B1466,Deals_Demo!$H:$S,8,0)</f>
        <v>45919.894629629627</v>
      </c>
      <c r="T1466" s="14">
        <f>VLOOKUP($B1466,Deals_Demo!$H:$S,9,0)</f>
        <v>45920.102962962963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0.20899999999999999</v>
      </c>
      <c r="Y1466" s="13">
        <f t="shared" si="235"/>
        <v>0.41799999999999998</v>
      </c>
      <c r="Z1466" s="13">
        <f t="shared" si="236"/>
        <v>0.62699999999999989</v>
      </c>
      <c r="AA1466" s="13">
        <f t="shared" si="242"/>
        <v>-3</v>
      </c>
    </row>
    <row r="1467" spans="1:27" x14ac:dyDescent="0.25">
      <c r="A1467" s="60">
        <v>45919.897199074076</v>
      </c>
      <c r="B1467" s="61">
        <v>443976254</v>
      </c>
      <c r="C1467" s="37" t="s">
        <v>36</v>
      </c>
      <c r="D1467" s="37" t="s">
        <v>37</v>
      </c>
      <c r="E1467" s="37" t="s">
        <v>120</v>
      </c>
      <c r="F1467" s="36">
        <v>3681.49</v>
      </c>
      <c r="G1467" s="36">
        <v>3683.79</v>
      </c>
      <c r="H1467" s="36">
        <v>3685.96</v>
      </c>
      <c r="I1467" s="37" t="s">
        <v>1876</v>
      </c>
      <c r="J1467" s="36">
        <v>3683.75</v>
      </c>
      <c r="K1467" s="36">
        <v>0</v>
      </c>
      <c r="L1467" s="36">
        <v>0</v>
      </c>
      <c r="M1467" s="36">
        <v>2.2599999999999998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DEMO_strategy_03</v>
      </c>
      <c r="R1467" s="13" t="str">
        <f t="shared" si="240"/>
        <v>Fri</v>
      </c>
      <c r="S1467" s="14">
        <f>VLOOKUP($B1467,Deals_Demo!$H:$S,8,0)</f>
        <v>45919.897199074076</v>
      </c>
      <c r="T1467" s="14">
        <f>VLOOKUP($B1467,Deals_Demo!$H:$S,9,0)</f>
        <v>45920.105532407411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0.22599999999999998</v>
      </c>
      <c r="Y1467" s="13">
        <f t="shared" si="235"/>
        <v>0.45199999999999996</v>
      </c>
      <c r="Z1467" s="13">
        <f t="shared" si="236"/>
        <v>0.67799999999999994</v>
      </c>
      <c r="AA1467" s="13">
        <f t="shared" si="242"/>
        <v>-3</v>
      </c>
    </row>
    <row r="1468" spans="1:27" x14ac:dyDescent="0.25">
      <c r="A1468" s="58">
        <v>45919.905509259261</v>
      </c>
      <c r="B1468" s="59">
        <v>443977903</v>
      </c>
      <c r="C1468" s="38" t="s">
        <v>36</v>
      </c>
      <c r="D1468" s="38" t="s">
        <v>37</v>
      </c>
      <c r="E1468" s="38" t="s">
        <v>120</v>
      </c>
      <c r="F1468" s="35">
        <v>3682.18</v>
      </c>
      <c r="G1468" s="35">
        <v>3685.8</v>
      </c>
      <c r="H1468" s="38"/>
      <c r="I1468" s="38" t="s">
        <v>1991</v>
      </c>
      <c r="J1468" s="35">
        <v>3685.79</v>
      </c>
      <c r="K1468" s="35">
        <v>0</v>
      </c>
      <c r="L1468" s="35">
        <v>0</v>
      </c>
      <c r="M1468" s="35">
        <v>3.61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DEMO_strategy_01</v>
      </c>
      <c r="R1468" s="13" t="str">
        <f t="shared" si="240"/>
        <v>Fri</v>
      </c>
      <c r="S1468" s="14">
        <f>VLOOKUP($B1468,Deals_Demo!$H:$S,8,0)</f>
        <v>45919.905509259261</v>
      </c>
      <c r="T1468" s="14">
        <f>VLOOKUP($B1468,Deals_Demo!$H:$S,9,0)</f>
        <v>45920.113842592596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0.36099999999999999</v>
      </c>
      <c r="Y1468" s="13">
        <f t="shared" si="235"/>
        <v>0.72199999999999998</v>
      </c>
      <c r="Z1468" s="13">
        <f t="shared" si="236"/>
        <v>1.083</v>
      </c>
      <c r="AA1468" s="13">
        <f t="shared" si="242"/>
        <v>3.61</v>
      </c>
    </row>
    <row r="1469" spans="1:27" x14ac:dyDescent="0.25">
      <c r="A1469" s="60">
        <v>45919.905509259261</v>
      </c>
      <c r="B1469" s="61">
        <v>443977904</v>
      </c>
      <c r="C1469" s="37" t="s">
        <v>36</v>
      </c>
      <c r="D1469" s="37" t="s">
        <v>37</v>
      </c>
      <c r="E1469" s="37" t="s">
        <v>120</v>
      </c>
      <c r="F1469" s="36">
        <v>3682.18</v>
      </c>
      <c r="G1469" s="36">
        <v>3685.8</v>
      </c>
      <c r="H1469" s="36">
        <v>3688.18</v>
      </c>
      <c r="I1469" s="37" t="s">
        <v>1991</v>
      </c>
      <c r="J1469" s="36">
        <v>3685.79</v>
      </c>
      <c r="K1469" s="36">
        <v>0</v>
      </c>
      <c r="L1469" s="36">
        <v>0</v>
      </c>
      <c r="M1469" s="36">
        <v>3.61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21</v>
      </c>
      <c r="Q1469" s="13" t="str">
        <f>VLOOKUP($B1469,Deals_Demo!$H:$N,7,0)</f>
        <v>DEMO_strategy_02</v>
      </c>
      <c r="R1469" s="13" t="str">
        <f t="shared" si="240"/>
        <v>Fri</v>
      </c>
      <c r="S1469" s="14">
        <f>VLOOKUP($B1469,Deals_Demo!$H:$S,8,0)</f>
        <v>45919.905509259261</v>
      </c>
      <c r="T1469" s="14">
        <f>VLOOKUP($B1469,Deals_Demo!$H:$S,9,0)</f>
        <v>45920.113842592596</v>
      </c>
      <c r="U1469" s="15" t="str">
        <f t="shared" si="241"/>
        <v>2025-09-20</v>
      </c>
      <c r="V1469" s="13" t="str">
        <f>VLOOKUP($B1469,Deals_Demo!$H:$S,11,0)</f>
        <v>02</v>
      </c>
      <c r="W1469" s="13" t="str">
        <f>VLOOKUP($B1469,Deals_Demo!$H:$S,12,0)</f>
        <v>Sat</v>
      </c>
      <c r="X1469" s="13">
        <f t="shared" si="234"/>
        <v>0.36099999999999999</v>
      </c>
      <c r="Y1469" s="13">
        <f t="shared" si="235"/>
        <v>0.72199999999999998</v>
      </c>
      <c r="Z1469" s="13">
        <f t="shared" si="236"/>
        <v>1.083</v>
      </c>
      <c r="AA1469" s="13">
        <f t="shared" si="242"/>
        <v>3.61</v>
      </c>
    </row>
    <row r="1470" spans="1:27" x14ac:dyDescent="0.25">
      <c r="A1470" s="58">
        <v>45919.913958333331</v>
      </c>
      <c r="B1470" s="59">
        <v>443979720</v>
      </c>
      <c r="C1470" s="38" t="s">
        <v>36</v>
      </c>
      <c r="D1470" s="38" t="s">
        <v>37</v>
      </c>
      <c r="E1470" s="38" t="s">
        <v>120</v>
      </c>
      <c r="F1470" s="35">
        <v>3683.34</v>
      </c>
      <c r="G1470" s="35">
        <v>3680.3</v>
      </c>
      <c r="H1470" s="35">
        <v>3686.8</v>
      </c>
      <c r="I1470" s="38" t="s">
        <v>1989</v>
      </c>
      <c r="J1470" s="35">
        <v>3687.88</v>
      </c>
      <c r="K1470" s="35">
        <v>0</v>
      </c>
      <c r="L1470" s="35">
        <v>0</v>
      </c>
      <c r="M1470" s="35">
        <v>4.54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21</v>
      </c>
      <c r="Q1470" s="13" t="str">
        <f>VLOOKUP($B1470,Deals_Demo!$H:$N,7,0)</f>
        <v>strategy_17_demo</v>
      </c>
      <c r="R1470" s="13" t="str">
        <f t="shared" si="240"/>
        <v>Fri</v>
      </c>
      <c r="S1470" s="14">
        <f>VLOOKUP($B1470,Deals_Demo!$H:$S,8,0)</f>
        <v>45919.913958333331</v>
      </c>
      <c r="T1470" s="14">
        <f>VLOOKUP($B1470,Deals_Demo!$H:$S,9,0)</f>
        <v>45920.122291666667</v>
      </c>
      <c r="U1470" s="15" t="str">
        <f t="shared" si="241"/>
        <v>2025-09-20</v>
      </c>
      <c r="V1470" s="13" t="str">
        <f>VLOOKUP($B1470,Deals_Demo!$H:$S,11,0)</f>
        <v>02</v>
      </c>
      <c r="W1470" s="13" t="str">
        <f>VLOOKUP($B1470,Deals_Demo!$H:$S,12,0)</f>
        <v>Sat</v>
      </c>
      <c r="X1470" s="13">
        <f t="shared" si="234"/>
        <v>0.45400000000000001</v>
      </c>
      <c r="Y1470" s="13">
        <f t="shared" si="235"/>
        <v>0.90800000000000003</v>
      </c>
      <c r="Z1470" s="13">
        <f t="shared" si="236"/>
        <v>1.3619999999999999</v>
      </c>
      <c r="AA1470" s="13">
        <f t="shared" si="242"/>
        <v>4.54</v>
      </c>
    </row>
    <row r="1471" spans="1:27" x14ac:dyDescent="0.25">
      <c r="A1471" s="60">
        <v>45919.914768518516</v>
      </c>
      <c r="B1471" s="61">
        <v>443979842</v>
      </c>
      <c r="C1471" s="37" t="s">
        <v>36</v>
      </c>
      <c r="D1471" s="37" t="s">
        <v>37</v>
      </c>
      <c r="E1471" s="37" t="s">
        <v>120</v>
      </c>
      <c r="F1471" s="36">
        <v>3683.27</v>
      </c>
      <c r="G1471" s="36">
        <v>3681.77</v>
      </c>
      <c r="H1471" s="36">
        <v>3684.77</v>
      </c>
      <c r="I1471" s="37" t="s">
        <v>1877</v>
      </c>
      <c r="J1471" s="36">
        <v>3681.74</v>
      </c>
      <c r="K1471" s="36">
        <v>0</v>
      </c>
      <c r="L1471" s="36">
        <v>0</v>
      </c>
      <c r="M1471" s="36">
        <v>-1.53</v>
      </c>
      <c r="N1471" s="10" t="str">
        <f t="shared" si="237"/>
        <v>L</v>
      </c>
      <c r="O1471" s="11">
        <f t="shared" si="238"/>
        <v>45919</v>
      </c>
      <c r="P1471" s="12" t="str">
        <f t="shared" si="239"/>
        <v>21</v>
      </c>
      <c r="Q1471" s="13" t="str">
        <f>VLOOKUP($B1471,Deals_Demo!$H:$N,7,0)</f>
        <v>strategy_15_demo</v>
      </c>
      <c r="R1471" s="13" t="str">
        <f t="shared" si="240"/>
        <v>Fri</v>
      </c>
      <c r="S1471" s="14">
        <f>VLOOKUP($B1471,Deals_Demo!$H:$S,8,0)</f>
        <v>45919.914768518516</v>
      </c>
      <c r="T1471" s="14">
        <f>VLOOKUP($B1471,Deals_Demo!$H:$S,9,0)</f>
        <v>45920.123101851852</v>
      </c>
      <c r="U1471" s="15" t="str">
        <f t="shared" si="241"/>
        <v>2025-09-20</v>
      </c>
      <c r="V1471" s="13" t="str">
        <f>VLOOKUP($B1471,Deals_Demo!$H:$S,11,0)</f>
        <v>02</v>
      </c>
      <c r="W1471" s="13" t="str">
        <f>VLOOKUP($B1471,Deals_Demo!$H:$S,12,0)</f>
        <v>Sat</v>
      </c>
      <c r="X1471" s="13">
        <f t="shared" si="234"/>
        <v>-0.15300000000000002</v>
      </c>
      <c r="Y1471" s="13">
        <f t="shared" si="235"/>
        <v>-0.30600000000000005</v>
      </c>
      <c r="Z1471" s="13">
        <f t="shared" si="236"/>
        <v>-0.45899999999999996</v>
      </c>
      <c r="AA1471" s="13">
        <f t="shared" si="242"/>
        <v>-3</v>
      </c>
    </row>
    <row r="1472" spans="1:27" x14ac:dyDescent="0.25">
      <c r="A1472" s="58">
        <v>45919.916388888887</v>
      </c>
      <c r="B1472" s="59">
        <v>443980341</v>
      </c>
      <c r="C1472" s="38" t="s">
        <v>36</v>
      </c>
      <c r="D1472" s="38" t="s">
        <v>37</v>
      </c>
      <c r="E1472" s="38" t="s">
        <v>120</v>
      </c>
      <c r="F1472" s="35">
        <v>3683.71</v>
      </c>
      <c r="G1472" s="35">
        <v>3684.31</v>
      </c>
      <c r="H1472" s="35">
        <v>3685.21</v>
      </c>
      <c r="I1472" s="38" t="s">
        <v>1875</v>
      </c>
      <c r="J1472" s="35">
        <v>3684.3</v>
      </c>
      <c r="K1472" s="35">
        <v>0</v>
      </c>
      <c r="L1472" s="35">
        <v>0</v>
      </c>
      <c r="M1472" s="35">
        <v>0.59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21</v>
      </c>
      <c r="Q1472" s="13" t="str">
        <f>VLOOKUP($B1472,Deals_Demo!$H:$N,7,0)</f>
        <v>strategy_12_demo</v>
      </c>
      <c r="R1472" s="13" t="str">
        <f t="shared" si="240"/>
        <v>Fri</v>
      </c>
      <c r="S1472" s="14">
        <f>VLOOKUP($B1472,Deals_Demo!$H:$S,8,0)</f>
        <v>45919.916388888887</v>
      </c>
      <c r="T1472" s="14">
        <f>VLOOKUP($B1472,Deals_Demo!$H:$S,9,0)</f>
        <v>45920.124722222223</v>
      </c>
      <c r="U1472" s="15" t="str">
        <f t="shared" si="241"/>
        <v>2025-09-20</v>
      </c>
      <c r="V1472" s="13" t="str">
        <f>VLOOKUP($B1472,Deals_Demo!$H:$S,11,0)</f>
        <v>02</v>
      </c>
      <c r="W1472" s="13" t="str">
        <f>VLOOKUP($B1472,Deals_Demo!$H:$S,12,0)</f>
        <v>Sat</v>
      </c>
      <c r="X1472" s="13">
        <f t="shared" si="234"/>
        <v>5.8999999999999997E-2</v>
      </c>
      <c r="Y1472" s="13">
        <f t="shared" si="235"/>
        <v>0.11799999999999999</v>
      </c>
      <c r="Z1472" s="13">
        <f t="shared" si="236"/>
        <v>0.17699999999999999</v>
      </c>
      <c r="AA1472" s="13">
        <f t="shared" si="242"/>
        <v>-3</v>
      </c>
    </row>
    <row r="1473" spans="1:27" x14ac:dyDescent="0.25">
      <c r="A1473" s="60">
        <v>45919.916388888887</v>
      </c>
      <c r="B1473" s="61">
        <v>443980342</v>
      </c>
      <c r="C1473" s="37" t="s">
        <v>36</v>
      </c>
      <c r="D1473" s="37" t="s">
        <v>37</v>
      </c>
      <c r="E1473" s="37" t="s">
        <v>120</v>
      </c>
      <c r="F1473" s="36">
        <v>3683.71</v>
      </c>
      <c r="G1473" s="36">
        <v>3684.3</v>
      </c>
      <c r="H1473" s="36">
        <v>3685.21</v>
      </c>
      <c r="I1473" s="37" t="s">
        <v>1875</v>
      </c>
      <c r="J1473" s="36">
        <v>3684.3</v>
      </c>
      <c r="K1473" s="36">
        <v>0</v>
      </c>
      <c r="L1473" s="36">
        <v>0</v>
      </c>
      <c r="M1473" s="36">
        <v>0.59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21</v>
      </c>
      <c r="Q1473" s="13" t="str">
        <f>VLOOKUP($B1473,Deals_Demo!$H:$N,7,0)</f>
        <v>strategy_14_demo</v>
      </c>
      <c r="R1473" s="13" t="str">
        <f t="shared" si="240"/>
        <v>Fri</v>
      </c>
      <c r="S1473" s="14">
        <f>VLOOKUP($B1473,Deals_Demo!$H:$S,8,0)</f>
        <v>45919.916388888887</v>
      </c>
      <c r="T1473" s="14">
        <f>VLOOKUP($B1473,Deals_Demo!$H:$S,9,0)</f>
        <v>45920.124722222223</v>
      </c>
      <c r="U1473" s="15" t="str">
        <f t="shared" si="241"/>
        <v>2025-09-20</v>
      </c>
      <c r="V1473" s="13" t="str">
        <f>VLOOKUP($B1473,Deals_Demo!$H:$S,11,0)</f>
        <v>02</v>
      </c>
      <c r="W1473" s="13" t="str">
        <f>VLOOKUP($B1473,Deals_Demo!$H:$S,12,0)</f>
        <v>Sat</v>
      </c>
      <c r="X1473" s="13">
        <f t="shared" si="234"/>
        <v>5.8999999999999997E-2</v>
      </c>
      <c r="Y1473" s="13">
        <f t="shared" si="235"/>
        <v>0.11799999999999999</v>
      </c>
      <c r="Z1473" s="13">
        <f t="shared" si="236"/>
        <v>0.17699999999999999</v>
      </c>
      <c r="AA1473" s="13">
        <f t="shared" si="242"/>
        <v>-3</v>
      </c>
    </row>
    <row r="1474" spans="1:27" x14ac:dyDescent="0.25">
      <c r="A1474" s="58">
        <v>45919.91673611111</v>
      </c>
      <c r="B1474" s="59">
        <v>443980463</v>
      </c>
      <c r="C1474" s="38" t="s">
        <v>36</v>
      </c>
      <c r="D1474" s="38" t="s">
        <v>37</v>
      </c>
      <c r="E1474" s="38" t="s">
        <v>120</v>
      </c>
      <c r="F1474" s="35">
        <v>3683.6</v>
      </c>
      <c r="G1474" s="35">
        <v>3684.42</v>
      </c>
      <c r="H1474" s="38"/>
      <c r="I1474" s="38" t="s">
        <v>1878</v>
      </c>
      <c r="J1474" s="35">
        <v>3684.38</v>
      </c>
      <c r="K1474" s="35">
        <v>0</v>
      </c>
      <c r="L1474" s="35">
        <v>0</v>
      </c>
      <c r="M1474" s="35">
        <v>0.78</v>
      </c>
      <c r="N1474" s="10" t="str">
        <f t="shared" si="237"/>
        <v>W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strategy_20_demo</v>
      </c>
      <c r="R1474" s="13" t="str">
        <f t="shared" si="240"/>
        <v>Fri</v>
      </c>
      <c r="S1474" s="14">
        <f>VLOOKUP($B1474,Deals_Demo!$H:$S,8,0)</f>
        <v>45919.91673611111</v>
      </c>
      <c r="T1474" s="14">
        <f>VLOOKUP($B1474,Deals_Demo!$H:$S,9,0)</f>
        <v>45920.125069444446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7.8000000000000014E-2</v>
      </c>
      <c r="Y1474" s="13">
        <f t="shared" si="235"/>
        <v>0.15600000000000003</v>
      </c>
      <c r="Z1474" s="13">
        <f t="shared" si="236"/>
        <v>0.23399999999999999</v>
      </c>
      <c r="AA1474" s="13">
        <f t="shared" si="242"/>
        <v>-3</v>
      </c>
    </row>
    <row r="1475" spans="1:27" x14ac:dyDescent="0.25">
      <c r="A1475" s="60">
        <v>45919.91673611111</v>
      </c>
      <c r="B1475" s="61">
        <v>443980465</v>
      </c>
      <c r="C1475" s="37" t="s">
        <v>36</v>
      </c>
      <c r="D1475" s="37" t="s">
        <v>37</v>
      </c>
      <c r="E1475" s="37" t="s">
        <v>120</v>
      </c>
      <c r="F1475" s="36">
        <v>3683.63</v>
      </c>
      <c r="G1475" s="36">
        <v>3684.42</v>
      </c>
      <c r="H1475" s="37"/>
      <c r="I1475" s="37" t="s">
        <v>1878</v>
      </c>
      <c r="J1475" s="36">
        <v>3684.38</v>
      </c>
      <c r="K1475" s="36">
        <v>0</v>
      </c>
      <c r="L1475" s="36">
        <v>0</v>
      </c>
      <c r="M1475" s="36">
        <v>0.75</v>
      </c>
      <c r="N1475" s="10" t="str">
        <f t="shared" si="237"/>
        <v>W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strategy_18_demo</v>
      </c>
      <c r="R1475" s="13" t="str">
        <f t="shared" si="240"/>
        <v>Fri</v>
      </c>
      <c r="S1475" s="14">
        <f>VLOOKUP($B1475,Deals_Demo!$H:$S,8,0)</f>
        <v>45919.91673611111</v>
      </c>
      <c r="T1475" s="14">
        <f>VLOOKUP($B1475,Deals_Demo!$H:$S,9,0)</f>
        <v>45920.125069444446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538" si="243">$M1475*0.1</f>
        <v>7.5000000000000011E-2</v>
      </c>
      <c r="Y1475" s="13">
        <f t="shared" ref="Y1475:Y1538" si="244">$M1475*0.2</f>
        <v>0.15000000000000002</v>
      </c>
      <c r="Z1475" s="13">
        <f t="shared" ref="Z1475:Z1538" si="245">$M1475*0.3</f>
        <v>0.22499999999999998</v>
      </c>
      <c r="AA1475" s="13">
        <f t="shared" si="242"/>
        <v>-3</v>
      </c>
    </row>
    <row r="1476" spans="1:27" x14ac:dyDescent="0.25">
      <c r="A1476" s="58">
        <v>45919.917314814818</v>
      </c>
      <c r="B1476" s="59">
        <v>443980599</v>
      </c>
      <c r="C1476" s="38" t="s">
        <v>36</v>
      </c>
      <c r="D1476" s="38" t="s">
        <v>37</v>
      </c>
      <c r="E1476" s="38" t="s">
        <v>120</v>
      </c>
      <c r="F1476" s="35">
        <v>3683.33</v>
      </c>
      <c r="G1476" s="35">
        <v>3684.39</v>
      </c>
      <c r="H1476" s="35">
        <v>3686.83</v>
      </c>
      <c r="I1476" s="38" t="s">
        <v>1875</v>
      </c>
      <c r="J1476" s="35">
        <v>3684.3</v>
      </c>
      <c r="K1476" s="35">
        <v>0</v>
      </c>
      <c r="L1476" s="35">
        <v>0</v>
      </c>
      <c r="M1476" s="35">
        <v>0.97</v>
      </c>
      <c r="N1476" s="10" t="str">
        <f t="shared" si="237"/>
        <v>W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strategy_11_demo</v>
      </c>
      <c r="R1476" s="13" t="str">
        <f t="shared" si="240"/>
        <v>Fri</v>
      </c>
      <c r="S1476" s="14">
        <f>VLOOKUP($B1476,Deals_Demo!$H:$S,8,0)</f>
        <v>45919.917314814818</v>
      </c>
      <c r="T1476" s="14">
        <f>VLOOKUP($B1476,Deals_Demo!$H:$S,9,0)</f>
        <v>45920.125648148154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9.7000000000000003E-2</v>
      </c>
      <c r="Y1476" s="13">
        <f t="shared" si="244"/>
        <v>0.19400000000000001</v>
      </c>
      <c r="Z1476" s="13">
        <f t="shared" si="245"/>
        <v>0.29099999999999998</v>
      </c>
      <c r="AA1476" s="13">
        <f t="shared" si="242"/>
        <v>-3</v>
      </c>
    </row>
    <row r="1477" spans="1:27" x14ac:dyDescent="0.25">
      <c r="A1477" s="60">
        <v>45919.917314814818</v>
      </c>
      <c r="B1477" s="61">
        <v>443980600</v>
      </c>
      <c r="C1477" s="37" t="s">
        <v>36</v>
      </c>
      <c r="D1477" s="37" t="s">
        <v>37</v>
      </c>
      <c r="E1477" s="37" t="s">
        <v>120</v>
      </c>
      <c r="F1477" s="36">
        <v>3683.33</v>
      </c>
      <c r="G1477" s="36">
        <v>3684.35</v>
      </c>
      <c r="H1477" s="36">
        <v>3686.33</v>
      </c>
      <c r="I1477" s="37" t="s">
        <v>1875</v>
      </c>
      <c r="J1477" s="36">
        <v>3684.3</v>
      </c>
      <c r="K1477" s="36">
        <v>0</v>
      </c>
      <c r="L1477" s="36">
        <v>0</v>
      </c>
      <c r="M1477" s="36">
        <v>0.97</v>
      </c>
      <c r="N1477" s="10" t="str">
        <f t="shared" si="237"/>
        <v>W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strategy_10_demo</v>
      </c>
      <c r="R1477" s="13" t="str">
        <f t="shared" si="240"/>
        <v>Fri</v>
      </c>
      <c r="S1477" s="14">
        <f>VLOOKUP($B1477,Deals_Demo!$H:$S,8,0)</f>
        <v>45919.917314814818</v>
      </c>
      <c r="T1477" s="14">
        <f>VLOOKUP($B1477,Deals_Demo!$H:$S,9,0)</f>
        <v>45920.125648148154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9.7000000000000003E-2</v>
      </c>
      <c r="Y1477" s="13">
        <f t="shared" si="244"/>
        <v>0.19400000000000001</v>
      </c>
      <c r="Z1477" s="13">
        <f t="shared" si="245"/>
        <v>0.29099999999999998</v>
      </c>
      <c r="AA1477" s="13">
        <f t="shared" si="242"/>
        <v>-3</v>
      </c>
    </row>
    <row r="1478" spans="1:27" x14ac:dyDescent="0.25">
      <c r="A1478" s="58">
        <v>45919.917314814818</v>
      </c>
      <c r="B1478" s="59">
        <v>443980601</v>
      </c>
      <c r="C1478" s="38" t="s">
        <v>36</v>
      </c>
      <c r="D1478" s="38" t="s">
        <v>37</v>
      </c>
      <c r="E1478" s="38" t="s">
        <v>120</v>
      </c>
      <c r="F1478" s="35">
        <v>3683.33</v>
      </c>
      <c r="G1478" s="35">
        <v>3684.39</v>
      </c>
      <c r="H1478" s="35">
        <v>3686.33</v>
      </c>
      <c r="I1478" s="38" t="s">
        <v>1875</v>
      </c>
      <c r="J1478" s="35">
        <v>3684.3</v>
      </c>
      <c r="K1478" s="35">
        <v>0</v>
      </c>
      <c r="L1478" s="35">
        <v>0</v>
      </c>
      <c r="M1478" s="35">
        <v>0.97</v>
      </c>
      <c r="N1478" s="10" t="str">
        <f t="shared" si="237"/>
        <v>W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strategy_09_demo</v>
      </c>
      <c r="R1478" s="13" t="str">
        <f t="shared" si="240"/>
        <v>Fri</v>
      </c>
      <c r="S1478" s="14">
        <f>VLOOKUP($B1478,Deals_Demo!$H:$S,8,0)</f>
        <v>45919.917314814818</v>
      </c>
      <c r="T1478" s="14">
        <f>VLOOKUP($B1478,Deals_Demo!$H:$S,9,0)</f>
        <v>45920.125648148154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9.7000000000000003E-2</v>
      </c>
      <c r="Y1478" s="13">
        <f t="shared" si="244"/>
        <v>0.19400000000000001</v>
      </c>
      <c r="Z1478" s="13">
        <f t="shared" si="245"/>
        <v>0.29099999999999998</v>
      </c>
      <c r="AA1478" s="13">
        <f t="shared" si="242"/>
        <v>-3</v>
      </c>
    </row>
    <row r="1479" spans="1:27" x14ac:dyDescent="0.25">
      <c r="A1479" s="60">
        <v>45919.926226851851</v>
      </c>
      <c r="B1479" s="61">
        <v>443982249</v>
      </c>
      <c r="C1479" s="37" t="s">
        <v>36</v>
      </c>
      <c r="D1479" s="37" t="s">
        <v>37</v>
      </c>
      <c r="E1479" s="37" t="s">
        <v>120</v>
      </c>
      <c r="F1479" s="36">
        <v>3684.19</v>
      </c>
      <c r="G1479" s="36">
        <v>3681.17</v>
      </c>
      <c r="H1479" s="36">
        <v>3686.37</v>
      </c>
      <c r="I1479" s="37" t="s">
        <v>1879</v>
      </c>
      <c r="J1479" s="36">
        <v>3681.08</v>
      </c>
      <c r="K1479" s="36">
        <v>0</v>
      </c>
      <c r="L1479" s="36">
        <v>0</v>
      </c>
      <c r="M1479" s="36">
        <v>-3.11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strategy_21_demo</v>
      </c>
      <c r="R1479" s="13" t="str">
        <f t="shared" si="240"/>
        <v>Fri</v>
      </c>
      <c r="S1479" s="14">
        <f>VLOOKUP($B1479,Deals_Demo!$H:$S,8,0)</f>
        <v>45919.926226851851</v>
      </c>
      <c r="T1479" s="14">
        <f>VLOOKUP($B1479,Deals_Demo!$H:$S,9,0)</f>
        <v>45920.134560185186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-0.311</v>
      </c>
      <c r="Y1479" s="13">
        <f t="shared" si="244"/>
        <v>-0.622</v>
      </c>
      <c r="Z1479" s="13">
        <f t="shared" si="245"/>
        <v>-0.93299999999999994</v>
      </c>
      <c r="AA1479" s="13">
        <f t="shared" si="242"/>
        <v>-3</v>
      </c>
    </row>
    <row r="1480" spans="1:27" x14ac:dyDescent="0.25">
      <c r="A1480" s="58">
        <v>45919.943009259259</v>
      </c>
      <c r="B1480" s="59">
        <v>443986338</v>
      </c>
      <c r="C1480" s="38" t="s">
        <v>36</v>
      </c>
      <c r="D1480" s="38" t="s">
        <v>38</v>
      </c>
      <c r="E1480" s="38" t="s">
        <v>120</v>
      </c>
      <c r="F1480" s="35">
        <v>3682.18</v>
      </c>
      <c r="G1480" s="35">
        <v>3683.69</v>
      </c>
      <c r="H1480" s="35">
        <v>3680.69</v>
      </c>
      <c r="I1480" s="38" t="s">
        <v>1880</v>
      </c>
      <c r="J1480" s="35">
        <v>3683.7</v>
      </c>
      <c r="K1480" s="35">
        <v>0</v>
      </c>
      <c r="L1480" s="35">
        <v>0</v>
      </c>
      <c r="M1480" s="35">
        <v>-1.52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strategy_15_demo</v>
      </c>
      <c r="R1480" s="13" t="str">
        <f t="shared" si="240"/>
        <v>Fri</v>
      </c>
      <c r="S1480" s="14">
        <f>VLOOKUP($B1480,Deals_Demo!$H:$S,8,0)</f>
        <v>45919.943009259259</v>
      </c>
      <c r="T1480" s="14">
        <f>VLOOKUP($B1480,Deals_Demo!$H:$S,9,0)</f>
        <v>45920.151342592595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-0.15200000000000002</v>
      </c>
      <c r="Y1480" s="13">
        <f t="shared" si="244"/>
        <v>-0.30400000000000005</v>
      </c>
      <c r="Z1480" s="13">
        <f t="shared" si="245"/>
        <v>-0.45599999999999996</v>
      </c>
      <c r="AA1480" s="13">
        <f t="shared" si="242"/>
        <v>-3</v>
      </c>
    </row>
    <row r="1481" spans="1:27" x14ac:dyDescent="0.25">
      <c r="A1481" s="60">
        <v>45919.952152777776</v>
      </c>
      <c r="B1481" s="61">
        <v>443988125</v>
      </c>
      <c r="C1481" s="37" t="s">
        <v>36</v>
      </c>
      <c r="D1481" s="37" t="s">
        <v>37</v>
      </c>
      <c r="E1481" s="37" t="s">
        <v>120</v>
      </c>
      <c r="F1481" s="36">
        <v>3684.08</v>
      </c>
      <c r="G1481" s="36">
        <v>3682.59</v>
      </c>
      <c r="H1481" s="36">
        <v>3685.59</v>
      </c>
      <c r="I1481" s="37" t="s">
        <v>1881</v>
      </c>
      <c r="J1481" s="36">
        <v>3682.57</v>
      </c>
      <c r="K1481" s="36">
        <v>0</v>
      </c>
      <c r="L1481" s="36">
        <v>0</v>
      </c>
      <c r="M1481" s="36">
        <v>-1.51</v>
      </c>
      <c r="N1481" s="10" t="str">
        <f t="shared" si="237"/>
        <v>L</v>
      </c>
      <c r="O1481" s="11">
        <f t="shared" si="238"/>
        <v>45919</v>
      </c>
      <c r="P1481" s="12" t="str">
        <f t="shared" si="239"/>
        <v>22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45919.952152777776</v>
      </c>
      <c r="T1481" s="14">
        <f>VLOOKUP($B1481,Deals_Demo!$H:$S,9,0)</f>
        <v>45920.160486111112</v>
      </c>
      <c r="U1481" s="15" t="str">
        <f t="shared" si="241"/>
        <v>2025-09-20</v>
      </c>
      <c r="V1481" s="13" t="str">
        <f>VLOOKUP($B1481,Deals_Demo!$H:$S,11,0)</f>
        <v>03</v>
      </c>
      <c r="W1481" s="13" t="str">
        <f>VLOOKUP($B1481,Deals_Demo!$H:$S,12,0)</f>
        <v>Sat</v>
      </c>
      <c r="X1481" s="13">
        <f t="shared" si="243"/>
        <v>-0.15100000000000002</v>
      </c>
      <c r="Y1481" s="13">
        <f t="shared" si="244"/>
        <v>-0.30200000000000005</v>
      </c>
      <c r="Z1481" s="13">
        <f t="shared" si="245"/>
        <v>-0.45299999999999996</v>
      </c>
      <c r="AA1481" s="13">
        <f t="shared" si="242"/>
        <v>-3</v>
      </c>
    </row>
    <row r="1482" spans="1:27" x14ac:dyDescent="0.25">
      <c r="A1482" s="58">
        <v>45919.956087962964</v>
      </c>
      <c r="B1482" s="59">
        <v>443988812</v>
      </c>
      <c r="C1482" s="38" t="s">
        <v>36</v>
      </c>
      <c r="D1482" s="38" t="s">
        <v>37</v>
      </c>
      <c r="E1482" s="38" t="s">
        <v>120</v>
      </c>
      <c r="F1482" s="35">
        <v>3684.83</v>
      </c>
      <c r="G1482" s="35">
        <v>3681.83</v>
      </c>
      <c r="H1482" s="38"/>
      <c r="I1482" s="38" t="s">
        <v>1882</v>
      </c>
      <c r="J1482" s="35">
        <v>3681.69</v>
      </c>
      <c r="K1482" s="35">
        <v>0</v>
      </c>
      <c r="L1482" s="35">
        <v>0</v>
      </c>
      <c r="M1482" s="35">
        <v>-3.14</v>
      </c>
      <c r="N1482" s="10" t="str">
        <f t="shared" si="237"/>
        <v>L</v>
      </c>
      <c r="O1482" s="11">
        <f t="shared" si="238"/>
        <v>45919</v>
      </c>
      <c r="P1482" s="12" t="str">
        <f t="shared" si="239"/>
        <v>22</v>
      </c>
      <c r="Q1482" s="13" t="str">
        <f>VLOOKUP($B1482,Deals_Demo!$H:$N,7,0)</f>
        <v>strategy_18_demo</v>
      </c>
      <c r="R1482" s="13" t="str">
        <f t="shared" si="240"/>
        <v>Fri</v>
      </c>
      <c r="S1482" s="14">
        <f>VLOOKUP($B1482,Deals_Demo!$H:$S,8,0)</f>
        <v>45919.956087962964</v>
      </c>
      <c r="T1482" s="14">
        <f>VLOOKUP($B1482,Deals_Demo!$H:$S,9,0)</f>
        <v>45920.1644212963</v>
      </c>
      <c r="U1482" s="15" t="str">
        <f t="shared" si="241"/>
        <v>2025-09-20</v>
      </c>
      <c r="V1482" s="13" t="str">
        <f>VLOOKUP($B1482,Deals_Demo!$H:$S,11,0)</f>
        <v>03</v>
      </c>
      <c r="W1482" s="13" t="str">
        <f>VLOOKUP($B1482,Deals_Demo!$H:$S,12,0)</f>
        <v>Sat</v>
      </c>
      <c r="X1482" s="13">
        <f t="shared" si="243"/>
        <v>-0.31400000000000006</v>
      </c>
      <c r="Y1482" s="13">
        <f t="shared" si="244"/>
        <v>-0.62800000000000011</v>
      </c>
      <c r="Z1482" s="13">
        <f t="shared" si="245"/>
        <v>-0.94199999999999995</v>
      </c>
      <c r="AA1482" s="13">
        <f t="shared" si="242"/>
        <v>-3</v>
      </c>
    </row>
    <row r="1483" spans="1:27" x14ac:dyDescent="0.25">
      <c r="A1483" s="60">
        <v>45919.956087962964</v>
      </c>
      <c r="B1483" s="61">
        <v>443988813</v>
      </c>
      <c r="C1483" s="37" t="s">
        <v>36</v>
      </c>
      <c r="D1483" s="37" t="s">
        <v>37</v>
      </c>
      <c r="E1483" s="37" t="s">
        <v>120</v>
      </c>
      <c r="F1483" s="36">
        <v>3684.83</v>
      </c>
      <c r="G1483" s="36">
        <v>3681.83</v>
      </c>
      <c r="H1483" s="37"/>
      <c r="I1483" s="37" t="s">
        <v>1882</v>
      </c>
      <c r="J1483" s="36">
        <v>3681.69</v>
      </c>
      <c r="K1483" s="36">
        <v>0</v>
      </c>
      <c r="L1483" s="36">
        <v>0</v>
      </c>
      <c r="M1483" s="36">
        <v>-3.14</v>
      </c>
      <c r="N1483" s="10" t="str">
        <f t="shared" si="237"/>
        <v>L</v>
      </c>
      <c r="O1483" s="11">
        <f t="shared" si="238"/>
        <v>45919</v>
      </c>
      <c r="P1483" s="12" t="str">
        <f t="shared" si="239"/>
        <v>22</v>
      </c>
      <c r="Q1483" s="13" t="str">
        <f>VLOOKUP($B1483,Deals_Demo!$H:$N,7,0)</f>
        <v>strategy_20_demo</v>
      </c>
      <c r="R1483" s="13" t="str">
        <f t="shared" si="240"/>
        <v>Fri</v>
      </c>
      <c r="S1483" s="14">
        <f>VLOOKUP($B1483,Deals_Demo!$H:$S,8,0)</f>
        <v>45919.956087962964</v>
      </c>
      <c r="T1483" s="14">
        <f>VLOOKUP($B1483,Deals_Demo!$H:$S,9,0)</f>
        <v>45920.1644212963</v>
      </c>
      <c r="U1483" s="15" t="str">
        <f t="shared" si="241"/>
        <v>2025-09-20</v>
      </c>
      <c r="V1483" s="13" t="str">
        <f>VLOOKUP($B1483,Deals_Demo!$H:$S,11,0)</f>
        <v>03</v>
      </c>
      <c r="W1483" s="13" t="str">
        <f>VLOOKUP($B1483,Deals_Demo!$H:$S,12,0)</f>
        <v>Sat</v>
      </c>
      <c r="X1483" s="13">
        <f t="shared" si="243"/>
        <v>-0.31400000000000006</v>
      </c>
      <c r="Y1483" s="13">
        <f t="shared" si="244"/>
        <v>-0.62800000000000011</v>
      </c>
      <c r="Z1483" s="13">
        <f t="shared" si="245"/>
        <v>-0.94199999999999995</v>
      </c>
      <c r="AA1483" s="13">
        <f t="shared" si="242"/>
        <v>-3</v>
      </c>
    </row>
    <row r="1484" spans="1:27" x14ac:dyDescent="0.25">
      <c r="A1484" s="58">
        <v>45919.958287037036</v>
      </c>
      <c r="B1484" s="59">
        <v>443989320</v>
      </c>
      <c r="C1484" s="38" t="s">
        <v>36</v>
      </c>
      <c r="D1484" s="38" t="s">
        <v>37</v>
      </c>
      <c r="E1484" s="38" t="s">
        <v>120</v>
      </c>
      <c r="F1484" s="35">
        <v>3684.53</v>
      </c>
      <c r="G1484" s="35">
        <v>3681.53</v>
      </c>
      <c r="H1484" s="35">
        <v>3688.03</v>
      </c>
      <c r="I1484" s="38" t="s">
        <v>1883</v>
      </c>
      <c r="J1484" s="35">
        <v>3681.51</v>
      </c>
      <c r="K1484" s="35">
        <v>0</v>
      </c>
      <c r="L1484" s="35">
        <v>0</v>
      </c>
      <c r="M1484" s="35">
        <v>-3.02</v>
      </c>
      <c r="N1484" s="10" t="str">
        <f t="shared" si="237"/>
        <v>L</v>
      </c>
      <c r="O1484" s="11">
        <f t="shared" si="238"/>
        <v>45919</v>
      </c>
      <c r="P1484" s="12" t="str">
        <f t="shared" si="239"/>
        <v>22</v>
      </c>
      <c r="Q1484" s="13" t="str">
        <f>VLOOKUP($B1484,Deals_Demo!$H:$N,7,0)</f>
        <v>strategy_08_demo</v>
      </c>
      <c r="R1484" s="13" t="str">
        <f t="shared" si="240"/>
        <v>Fri</v>
      </c>
      <c r="S1484" s="14">
        <f>VLOOKUP($B1484,Deals_Demo!$H:$S,8,0)</f>
        <v>45919.958287037036</v>
      </c>
      <c r="T1484" s="14">
        <f>VLOOKUP($B1484,Deals_Demo!$H:$S,9,0)</f>
        <v>45920.166620370372</v>
      </c>
      <c r="U1484" s="15" t="str">
        <f t="shared" si="241"/>
        <v>2025-09-20</v>
      </c>
      <c r="V1484" s="13" t="str">
        <f>VLOOKUP($B1484,Deals_Demo!$H:$S,11,0)</f>
        <v>03</v>
      </c>
      <c r="W1484" s="13" t="str">
        <f>VLOOKUP($B1484,Deals_Demo!$H:$S,12,0)</f>
        <v>Sat</v>
      </c>
      <c r="X1484" s="13">
        <f t="shared" si="243"/>
        <v>-0.30200000000000005</v>
      </c>
      <c r="Y1484" s="13">
        <f t="shared" si="244"/>
        <v>-0.60400000000000009</v>
      </c>
      <c r="Z1484" s="13">
        <f t="shared" si="245"/>
        <v>-0.90599999999999992</v>
      </c>
      <c r="AA1484" s="13">
        <f t="shared" si="242"/>
        <v>-3</v>
      </c>
    </row>
    <row r="1485" spans="1:27" x14ac:dyDescent="0.25">
      <c r="A1485" s="60">
        <v>45919.958287037036</v>
      </c>
      <c r="B1485" s="61">
        <v>443989321</v>
      </c>
      <c r="C1485" s="37" t="s">
        <v>36</v>
      </c>
      <c r="D1485" s="37" t="s">
        <v>37</v>
      </c>
      <c r="E1485" s="37" t="s">
        <v>120</v>
      </c>
      <c r="F1485" s="36">
        <v>3684.53</v>
      </c>
      <c r="G1485" s="36">
        <v>3681.53</v>
      </c>
      <c r="H1485" s="36">
        <v>3688.03</v>
      </c>
      <c r="I1485" s="37" t="s">
        <v>1883</v>
      </c>
      <c r="J1485" s="36">
        <v>3681.51</v>
      </c>
      <c r="K1485" s="36">
        <v>0</v>
      </c>
      <c r="L1485" s="36">
        <v>0</v>
      </c>
      <c r="M1485" s="36">
        <v>-3.02</v>
      </c>
      <c r="N1485" s="10" t="str">
        <f t="shared" si="237"/>
        <v>L</v>
      </c>
      <c r="O1485" s="11">
        <f t="shared" si="238"/>
        <v>45919</v>
      </c>
      <c r="P1485" s="12" t="str">
        <f t="shared" si="239"/>
        <v>22</v>
      </c>
      <c r="Q1485" s="13" t="str">
        <f>VLOOKUP($B1485,Deals_Demo!$H:$N,7,0)</f>
        <v>strategy_07_demo</v>
      </c>
      <c r="R1485" s="13" t="str">
        <f t="shared" si="240"/>
        <v>Fri</v>
      </c>
      <c r="S1485" s="14">
        <f>VLOOKUP($B1485,Deals_Demo!$H:$S,8,0)</f>
        <v>45919.958287037036</v>
      </c>
      <c r="T1485" s="14">
        <f>VLOOKUP($B1485,Deals_Demo!$H:$S,9,0)</f>
        <v>45920.166620370372</v>
      </c>
      <c r="U1485" s="15" t="str">
        <f t="shared" si="241"/>
        <v>2025-09-20</v>
      </c>
      <c r="V1485" s="13" t="str">
        <f>VLOOKUP($B1485,Deals_Demo!$H:$S,11,0)</f>
        <v>03</v>
      </c>
      <c r="W1485" s="13" t="str">
        <f>VLOOKUP($B1485,Deals_Demo!$H:$S,12,0)</f>
        <v>Sat</v>
      </c>
      <c r="X1485" s="13">
        <f t="shared" si="243"/>
        <v>-0.30200000000000005</v>
      </c>
      <c r="Y1485" s="13">
        <f t="shared" si="244"/>
        <v>-0.60400000000000009</v>
      </c>
      <c r="Z1485" s="13">
        <f t="shared" si="245"/>
        <v>-0.90599999999999992</v>
      </c>
      <c r="AA1485" s="13">
        <f t="shared" si="242"/>
        <v>-3</v>
      </c>
    </row>
    <row r="1486" spans="1:27" x14ac:dyDescent="0.25">
      <c r="A1486" s="58">
        <v>45919.958993055552</v>
      </c>
      <c r="B1486" s="59">
        <v>443989758</v>
      </c>
      <c r="C1486" s="38" t="s">
        <v>36</v>
      </c>
      <c r="D1486" s="38" t="s">
        <v>37</v>
      </c>
      <c r="E1486" s="38" t="s">
        <v>120</v>
      </c>
      <c r="F1486" s="35">
        <v>3683.72</v>
      </c>
      <c r="G1486" s="35">
        <v>3685.39</v>
      </c>
      <c r="H1486" s="35">
        <v>3688.22</v>
      </c>
      <c r="I1486" s="38" t="s">
        <v>1992</v>
      </c>
      <c r="J1486" s="35">
        <v>3685.34</v>
      </c>
      <c r="K1486" s="35">
        <v>0</v>
      </c>
      <c r="L1486" s="35">
        <v>0</v>
      </c>
      <c r="M1486" s="35">
        <v>1.62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DEMO_strategy_03</v>
      </c>
      <c r="R1486" s="13" t="str">
        <f t="shared" si="240"/>
        <v>Fri</v>
      </c>
      <c r="S1486" s="14">
        <f>VLOOKUP($B1486,Deals_Demo!$H:$S,8,0)</f>
        <v>45919.958993055552</v>
      </c>
      <c r="T1486" s="14">
        <f>VLOOKUP($B1486,Deals_Demo!$H:$S,9,0)</f>
        <v>45920.167326388888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0.16200000000000003</v>
      </c>
      <c r="Y1486" s="13">
        <f t="shared" si="244"/>
        <v>0.32400000000000007</v>
      </c>
      <c r="Z1486" s="13">
        <f t="shared" si="245"/>
        <v>0.48599999999999999</v>
      </c>
      <c r="AA1486" s="13">
        <f t="shared" si="242"/>
        <v>-3</v>
      </c>
    </row>
    <row r="1487" spans="1:27" x14ac:dyDescent="0.25">
      <c r="A1487" s="60">
        <v>45919.962106481478</v>
      </c>
      <c r="B1487" s="61">
        <v>443990395</v>
      </c>
      <c r="C1487" s="37" t="s">
        <v>36</v>
      </c>
      <c r="D1487" s="37" t="s">
        <v>38</v>
      </c>
      <c r="E1487" s="37" t="s">
        <v>120</v>
      </c>
      <c r="F1487" s="36">
        <v>3683.2</v>
      </c>
      <c r="G1487" s="36">
        <v>3682.42</v>
      </c>
      <c r="H1487" s="36">
        <v>3681.7</v>
      </c>
      <c r="I1487" s="37" t="s">
        <v>1884</v>
      </c>
      <c r="J1487" s="36">
        <v>3681.69</v>
      </c>
      <c r="K1487" s="36">
        <v>0</v>
      </c>
      <c r="L1487" s="36">
        <v>0</v>
      </c>
      <c r="M1487" s="36">
        <v>1.51</v>
      </c>
      <c r="N1487" s="10" t="str">
        <f t="shared" si="237"/>
        <v>W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strategy_15_demo</v>
      </c>
      <c r="R1487" s="13" t="str">
        <f t="shared" si="240"/>
        <v>Fri</v>
      </c>
      <c r="S1487" s="14">
        <f>VLOOKUP($B1487,Deals_Demo!$H:$S,8,0)</f>
        <v>45919.962106481478</v>
      </c>
      <c r="T1487" s="14">
        <f>VLOOKUP($B1487,Deals_Demo!$H:$S,9,0)</f>
        <v>45920.170439814814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0.15100000000000002</v>
      </c>
      <c r="Y1487" s="13">
        <f t="shared" si="244"/>
        <v>0.30200000000000005</v>
      </c>
      <c r="Z1487" s="13">
        <f t="shared" si="245"/>
        <v>0.45299999999999996</v>
      </c>
      <c r="AA1487" s="13">
        <f t="shared" si="242"/>
        <v>-3</v>
      </c>
    </row>
    <row r="1488" spans="1:27" x14ac:dyDescent="0.25">
      <c r="A1488" s="58">
        <v>45919.962106481478</v>
      </c>
      <c r="B1488" s="59">
        <v>443990396</v>
      </c>
      <c r="C1488" s="38" t="s">
        <v>36</v>
      </c>
      <c r="D1488" s="38" t="s">
        <v>38</v>
      </c>
      <c r="E1488" s="38" t="s">
        <v>120</v>
      </c>
      <c r="F1488" s="35">
        <v>3683.2</v>
      </c>
      <c r="G1488" s="35">
        <v>3682.42</v>
      </c>
      <c r="H1488" s="35">
        <v>3681.7</v>
      </c>
      <c r="I1488" s="38" t="s">
        <v>1884</v>
      </c>
      <c r="J1488" s="35">
        <v>3681.69</v>
      </c>
      <c r="K1488" s="35">
        <v>0</v>
      </c>
      <c r="L1488" s="35">
        <v>0</v>
      </c>
      <c r="M1488" s="35">
        <v>1.51</v>
      </c>
      <c r="N1488" s="10" t="str">
        <f t="shared" si="237"/>
        <v>W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strategy_14_demo</v>
      </c>
      <c r="R1488" s="13" t="str">
        <f t="shared" si="240"/>
        <v>Fri</v>
      </c>
      <c r="S1488" s="14">
        <f>VLOOKUP($B1488,Deals_Demo!$H:$S,8,0)</f>
        <v>45919.962106481478</v>
      </c>
      <c r="T1488" s="14">
        <f>VLOOKUP($B1488,Deals_Demo!$H:$S,9,0)</f>
        <v>45920.170439814814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0.15100000000000002</v>
      </c>
      <c r="Y1488" s="13">
        <f t="shared" si="244"/>
        <v>0.30200000000000005</v>
      </c>
      <c r="Z1488" s="13">
        <f t="shared" si="245"/>
        <v>0.45299999999999996</v>
      </c>
      <c r="AA1488" s="13">
        <f t="shared" si="242"/>
        <v>-3</v>
      </c>
    </row>
    <row r="1489" spans="1:27" x14ac:dyDescent="0.25">
      <c r="A1489" s="60">
        <v>45919.962685185186</v>
      </c>
      <c r="B1489" s="61">
        <v>443990511</v>
      </c>
      <c r="C1489" s="37" t="s">
        <v>36</v>
      </c>
      <c r="D1489" s="37" t="s">
        <v>38</v>
      </c>
      <c r="E1489" s="37" t="s">
        <v>120</v>
      </c>
      <c r="F1489" s="36">
        <v>3682.96</v>
      </c>
      <c r="G1489" s="36">
        <v>3682.29</v>
      </c>
      <c r="H1489" s="36">
        <v>3681.46</v>
      </c>
      <c r="I1489" s="37" t="s">
        <v>1879</v>
      </c>
      <c r="J1489" s="36">
        <v>3681.45</v>
      </c>
      <c r="K1489" s="36">
        <v>0</v>
      </c>
      <c r="L1489" s="36">
        <v>0</v>
      </c>
      <c r="M1489" s="36">
        <v>1.51</v>
      </c>
      <c r="N1489" s="10" t="str">
        <f t="shared" si="237"/>
        <v>W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strategy_12_demo</v>
      </c>
      <c r="R1489" s="13" t="str">
        <f t="shared" si="240"/>
        <v>Fri</v>
      </c>
      <c r="S1489" s="14">
        <f>VLOOKUP($B1489,Deals_Demo!$H:$S,8,0)</f>
        <v>45919.962685185186</v>
      </c>
      <c r="T1489" s="14">
        <f>VLOOKUP($B1489,Deals_Demo!$H:$S,9,0)</f>
        <v>45920.171018518522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0.15100000000000002</v>
      </c>
      <c r="Y1489" s="13">
        <f t="shared" si="244"/>
        <v>0.30200000000000005</v>
      </c>
      <c r="Z1489" s="13">
        <f t="shared" si="245"/>
        <v>0.45299999999999996</v>
      </c>
      <c r="AA1489" s="13">
        <f t="shared" si="242"/>
        <v>-3</v>
      </c>
    </row>
    <row r="1490" spans="1:27" x14ac:dyDescent="0.25">
      <c r="A1490" s="58">
        <v>45919.962685185186</v>
      </c>
      <c r="B1490" s="59">
        <v>443990517</v>
      </c>
      <c r="C1490" s="38" t="s">
        <v>36</v>
      </c>
      <c r="D1490" s="38" t="s">
        <v>38</v>
      </c>
      <c r="E1490" s="38" t="s">
        <v>120</v>
      </c>
      <c r="F1490" s="35">
        <v>3682.95</v>
      </c>
      <c r="G1490" s="35">
        <v>3681.74</v>
      </c>
      <c r="H1490" s="35">
        <v>3679.96</v>
      </c>
      <c r="I1490" s="38" t="s">
        <v>1885</v>
      </c>
      <c r="J1490" s="35">
        <v>3681.82</v>
      </c>
      <c r="K1490" s="35">
        <v>0</v>
      </c>
      <c r="L1490" s="35">
        <v>0</v>
      </c>
      <c r="M1490" s="35">
        <v>1.1299999999999999</v>
      </c>
      <c r="N1490" s="10" t="str">
        <f t="shared" si="237"/>
        <v>W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strategy_09_demo</v>
      </c>
      <c r="R1490" s="13" t="str">
        <f t="shared" si="240"/>
        <v>Fri</v>
      </c>
      <c r="S1490" s="14">
        <f>VLOOKUP($B1490,Deals_Demo!$H:$S,8,0)</f>
        <v>45919.962685185186</v>
      </c>
      <c r="T1490" s="14">
        <f>VLOOKUP($B1490,Deals_Demo!$H:$S,9,0)</f>
        <v>45920.171018518522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0.11299999999999999</v>
      </c>
      <c r="Y1490" s="13">
        <f t="shared" si="244"/>
        <v>0.22599999999999998</v>
      </c>
      <c r="Z1490" s="13">
        <f t="shared" si="245"/>
        <v>0.33899999999999997</v>
      </c>
      <c r="AA1490" s="13">
        <f t="shared" si="242"/>
        <v>-3</v>
      </c>
    </row>
    <row r="1491" spans="1:27" x14ac:dyDescent="0.25">
      <c r="A1491" s="60">
        <v>45919.962685185186</v>
      </c>
      <c r="B1491" s="61">
        <v>443990518</v>
      </c>
      <c r="C1491" s="37" t="s">
        <v>36</v>
      </c>
      <c r="D1491" s="37" t="s">
        <v>38</v>
      </c>
      <c r="E1491" s="37" t="s">
        <v>120</v>
      </c>
      <c r="F1491" s="36">
        <v>3682.97</v>
      </c>
      <c r="G1491" s="36">
        <v>3681.74</v>
      </c>
      <c r="H1491" s="36">
        <v>3679.46</v>
      </c>
      <c r="I1491" s="37" t="s">
        <v>1885</v>
      </c>
      <c r="J1491" s="36">
        <v>3681.82</v>
      </c>
      <c r="K1491" s="36">
        <v>0</v>
      </c>
      <c r="L1491" s="36">
        <v>0</v>
      </c>
      <c r="M1491" s="36">
        <v>1.1499999999999999</v>
      </c>
      <c r="N1491" s="10" t="str">
        <f t="shared" si="237"/>
        <v>W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strategy_11_demo</v>
      </c>
      <c r="R1491" s="13" t="str">
        <f t="shared" si="240"/>
        <v>Fri</v>
      </c>
      <c r="S1491" s="14">
        <f>VLOOKUP($B1491,Deals_Demo!$H:$S,8,0)</f>
        <v>45919.962685185186</v>
      </c>
      <c r="T1491" s="14">
        <f>VLOOKUP($B1491,Deals_Demo!$H:$S,9,0)</f>
        <v>45920.171018518522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0.11499999999999999</v>
      </c>
      <c r="Y1491" s="13">
        <f t="shared" si="244"/>
        <v>0.22999999999999998</v>
      </c>
      <c r="Z1491" s="13">
        <f t="shared" si="245"/>
        <v>0.34499999999999997</v>
      </c>
      <c r="AA1491" s="13">
        <f t="shared" si="242"/>
        <v>-3</v>
      </c>
    </row>
    <row r="1492" spans="1:27" x14ac:dyDescent="0.25">
      <c r="A1492" s="58">
        <v>45919.962685185186</v>
      </c>
      <c r="B1492" s="59">
        <v>443990521</v>
      </c>
      <c r="C1492" s="38" t="s">
        <v>36</v>
      </c>
      <c r="D1492" s="38" t="s">
        <v>38</v>
      </c>
      <c r="E1492" s="38" t="s">
        <v>120</v>
      </c>
      <c r="F1492" s="35">
        <v>3682.97</v>
      </c>
      <c r="G1492" s="35">
        <v>3681.74</v>
      </c>
      <c r="H1492" s="35">
        <v>3679.96</v>
      </c>
      <c r="I1492" s="38" t="s">
        <v>1885</v>
      </c>
      <c r="J1492" s="35">
        <v>3681.82</v>
      </c>
      <c r="K1492" s="35">
        <v>0</v>
      </c>
      <c r="L1492" s="35">
        <v>0</v>
      </c>
      <c r="M1492" s="35">
        <v>1.1499999999999999</v>
      </c>
      <c r="N1492" s="10" t="str">
        <f t="shared" si="237"/>
        <v>W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strategy_10_demo</v>
      </c>
      <c r="R1492" s="13" t="str">
        <f t="shared" si="240"/>
        <v>Fri</v>
      </c>
      <c r="S1492" s="14">
        <f>VLOOKUP($B1492,Deals_Demo!$H:$S,8,0)</f>
        <v>45919.962685185186</v>
      </c>
      <c r="T1492" s="14">
        <f>VLOOKUP($B1492,Deals_Demo!$H:$S,9,0)</f>
        <v>45920.171018518522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0.11499999999999999</v>
      </c>
      <c r="Y1492" s="13">
        <f t="shared" si="244"/>
        <v>0.22999999999999998</v>
      </c>
      <c r="Z1492" s="13">
        <f t="shared" si="245"/>
        <v>0.34499999999999997</v>
      </c>
      <c r="AA1492" s="13">
        <f t="shared" si="242"/>
        <v>-3</v>
      </c>
    </row>
    <row r="1493" spans="1:27" x14ac:dyDescent="0.25">
      <c r="A1493" s="60">
        <v>45919.968124999999</v>
      </c>
      <c r="B1493" s="61">
        <v>443991768</v>
      </c>
      <c r="C1493" s="37" t="s">
        <v>36</v>
      </c>
      <c r="D1493" s="37" t="s">
        <v>38</v>
      </c>
      <c r="E1493" s="37" t="s">
        <v>120</v>
      </c>
      <c r="F1493" s="36">
        <v>3681.77</v>
      </c>
      <c r="G1493" s="36">
        <v>3684.77</v>
      </c>
      <c r="H1493" s="37"/>
      <c r="I1493" s="37" t="s">
        <v>1886</v>
      </c>
      <c r="J1493" s="36">
        <v>3684.79</v>
      </c>
      <c r="K1493" s="36">
        <v>0</v>
      </c>
      <c r="L1493" s="36">
        <v>0</v>
      </c>
      <c r="M1493" s="36">
        <v>-3.02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strategy_18_demo</v>
      </c>
      <c r="R1493" s="13" t="str">
        <f t="shared" si="240"/>
        <v>Fri</v>
      </c>
      <c r="S1493" s="14">
        <f>VLOOKUP($B1493,Deals_Demo!$H:$S,8,0)</f>
        <v>45919.968124999999</v>
      </c>
      <c r="T1493" s="14">
        <f>VLOOKUP($B1493,Deals_Demo!$H:$S,9,0)</f>
        <v>45920.176458333335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-0.30200000000000005</v>
      </c>
      <c r="Y1493" s="13">
        <f t="shared" si="244"/>
        <v>-0.60400000000000009</v>
      </c>
      <c r="Z1493" s="13">
        <f t="shared" si="245"/>
        <v>-0.90599999999999992</v>
      </c>
      <c r="AA1493" s="13">
        <f t="shared" si="242"/>
        <v>-3</v>
      </c>
    </row>
    <row r="1494" spans="1:27" x14ac:dyDescent="0.25">
      <c r="A1494" s="58">
        <v>45919.968124999999</v>
      </c>
      <c r="B1494" s="59">
        <v>443991770</v>
      </c>
      <c r="C1494" s="38" t="s">
        <v>36</v>
      </c>
      <c r="D1494" s="38" t="s">
        <v>38</v>
      </c>
      <c r="E1494" s="38" t="s">
        <v>120</v>
      </c>
      <c r="F1494" s="35">
        <v>3681.77</v>
      </c>
      <c r="G1494" s="35">
        <v>3684.77</v>
      </c>
      <c r="H1494" s="38"/>
      <c r="I1494" s="38" t="s">
        <v>1886</v>
      </c>
      <c r="J1494" s="35">
        <v>3684.79</v>
      </c>
      <c r="K1494" s="35">
        <v>0</v>
      </c>
      <c r="L1494" s="35">
        <v>0</v>
      </c>
      <c r="M1494" s="35">
        <v>-3.02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strategy_20_demo</v>
      </c>
      <c r="R1494" s="13" t="str">
        <f t="shared" si="240"/>
        <v>Fri</v>
      </c>
      <c r="S1494" s="14">
        <f>VLOOKUP($B1494,Deals_Demo!$H:$S,8,0)</f>
        <v>45919.968124999999</v>
      </c>
      <c r="T1494" s="14">
        <f>VLOOKUP($B1494,Deals_Demo!$H:$S,9,0)</f>
        <v>45920.176458333335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-0.30200000000000005</v>
      </c>
      <c r="Y1494" s="13">
        <f t="shared" si="244"/>
        <v>-0.60400000000000009</v>
      </c>
      <c r="Z1494" s="13">
        <f t="shared" si="245"/>
        <v>-0.90599999999999992</v>
      </c>
      <c r="AA1494" s="13">
        <f t="shared" si="242"/>
        <v>-3</v>
      </c>
    </row>
    <row r="1495" spans="1:27" x14ac:dyDescent="0.25">
      <c r="A1495" s="60">
        <v>45919.969282407408</v>
      </c>
      <c r="B1495" s="61">
        <v>443992276</v>
      </c>
      <c r="C1495" s="37" t="s">
        <v>36</v>
      </c>
      <c r="D1495" s="37" t="s">
        <v>38</v>
      </c>
      <c r="E1495" s="37" t="s">
        <v>120</v>
      </c>
      <c r="F1495" s="36">
        <v>3681.83</v>
      </c>
      <c r="G1495" s="36">
        <v>3684.83</v>
      </c>
      <c r="H1495" s="36">
        <v>3680.33</v>
      </c>
      <c r="I1495" s="37" t="s">
        <v>1887</v>
      </c>
      <c r="J1495" s="36">
        <v>3684.88</v>
      </c>
      <c r="K1495" s="36">
        <v>0</v>
      </c>
      <c r="L1495" s="36">
        <v>0</v>
      </c>
      <c r="M1495" s="36">
        <v>-3.05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strategy_14_demo</v>
      </c>
      <c r="R1495" s="13" t="str">
        <f t="shared" si="240"/>
        <v>Fri</v>
      </c>
      <c r="S1495" s="14">
        <f>VLOOKUP($B1495,Deals_Demo!$H:$S,8,0)</f>
        <v>45919.969282407408</v>
      </c>
      <c r="T1495" s="14">
        <f>VLOOKUP($B1495,Deals_Demo!$H:$S,9,0)</f>
        <v>45920.177615740744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-0.30499999999999999</v>
      </c>
      <c r="Y1495" s="13">
        <f t="shared" si="244"/>
        <v>-0.61</v>
      </c>
      <c r="Z1495" s="13">
        <f t="shared" si="245"/>
        <v>-0.91499999999999992</v>
      </c>
      <c r="AA1495" s="13">
        <f t="shared" si="242"/>
        <v>-3</v>
      </c>
    </row>
    <row r="1496" spans="1:27" x14ac:dyDescent="0.25">
      <c r="A1496" s="58">
        <v>45919.969282407408</v>
      </c>
      <c r="B1496" s="59">
        <v>443992277</v>
      </c>
      <c r="C1496" s="38" t="s">
        <v>36</v>
      </c>
      <c r="D1496" s="38" t="s">
        <v>38</v>
      </c>
      <c r="E1496" s="38" t="s">
        <v>120</v>
      </c>
      <c r="F1496" s="35">
        <v>3681.83</v>
      </c>
      <c r="G1496" s="35">
        <v>3683.33</v>
      </c>
      <c r="H1496" s="35">
        <v>3680.33</v>
      </c>
      <c r="I1496" s="38" t="s">
        <v>1888</v>
      </c>
      <c r="J1496" s="35">
        <v>3683.35</v>
      </c>
      <c r="K1496" s="35">
        <v>0</v>
      </c>
      <c r="L1496" s="35">
        <v>0</v>
      </c>
      <c r="M1496" s="35">
        <v>-1.52</v>
      </c>
      <c r="N1496" s="10" t="str">
        <f t="shared" si="237"/>
        <v>L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strategy_15_demo</v>
      </c>
      <c r="R1496" s="13" t="str">
        <f t="shared" si="240"/>
        <v>Fri</v>
      </c>
      <c r="S1496" s="14">
        <f>VLOOKUP($B1496,Deals_Demo!$H:$S,8,0)</f>
        <v>45919.969282407408</v>
      </c>
      <c r="T1496" s="14">
        <f>VLOOKUP($B1496,Deals_Demo!$H:$S,9,0)</f>
        <v>45920.177615740744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-0.15200000000000002</v>
      </c>
      <c r="Y1496" s="13">
        <f t="shared" si="244"/>
        <v>-0.30400000000000005</v>
      </c>
      <c r="Z1496" s="13">
        <f t="shared" si="245"/>
        <v>-0.45599999999999996</v>
      </c>
      <c r="AA1496" s="13">
        <f t="shared" si="242"/>
        <v>-3</v>
      </c>
    </row>
    <row r="1497" spans="1:27" x14ac:dyDescent="0.25">
      <c r="A1497" s="60">
        <v>45919.970902777779</v>
      </c>
      <c r="B1497" s="61">
        <v>443992838</v>
      </c>
      <c r="C1497" s="37" t="s">
        <v>36</v>
      </c>
      <c r="D1497" s="37" t="s">
        <v>38</v>
      </c>
      <c r="E1497" s="37" t="s">
        <v>120</v>
      </c>
      <c r="F1497" s="36">
        <v>3681.39</v>
      </c>
      <c r="G1497" s="36">
        <v>3684.39</v>
      </c>
      <c r="H1497" s="36">
        <v>3679.19</v>
      </c>
      <c r="I1497" s="37" t="s">
        <v>1889</v>
      </c>
      <c r="J1497" s="36">
        <v>3684.39</v>
      </c>
      <c r="K1497" s="36">
        <v>0</v>
      </c>
      <c r="L1497" s="36">
        <v>0</v>
      </c>
      <c r="M1497" s="36">
        <v>-3</v>
      </c>
      <c r="N1497" s="10" t="str">
        <f t="shared" si="237"/>
        <v>L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strategy_21_demo</v>
      </c>
      <c r="R1497" s="13" t="str">
        <f t="shared" si="240"/>
        <v>Fri</v>
      </c>
      <c r="S1497" s="14">
        <f>VLOOKUP($B1497,Deals_Demo!$H:$S,8,0)</f>
        <v>45919.970902777779</v>
      </c>
      <c r="T1497" s="14">
        <f>VLOOKUP($B1497,Deals_Demo!$H:$S,9,0)</f>
        <v>45920.179236111115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-0.30000000000000004</v>
      </c>
      <c r="Y1497" s="13">
        <f t="shared" si="244"/>
        <v>-0.60000000000000009</v>
      </c>
      <c r="Z1497" s="13">
        <f t="shared" si="245"/>
        <v>-0.89999999999999991</v>
      </c>
      <c r="AA1497" s="13">
        <f t="shared" si="242"/>
        <v>-3</v>
      </c>
    </row>
    <row r="1498" spans="1:27" x14ac:dyDescent="0.25">
      <c r="A1498" s="58">
        <v>45919.970902777779</v>
      </c>
      <c r="B1498" s="59">
        <v>443992839</v>
      </c>
      <c r="C1498" s="38" t="s">
        <v>36</v>
      </c>
      <c r="D1498" s="38" t="s">
        <v>38</v>
      </c>
      <c r="E1498" s="38" t="s">
        <v>120</v>
      </c>
      <c r="F1498" s="35">
        <v>3681.39</v>
      </c>
      <c r="G1498" s="35">
        <v>3684.39</v>
      </c>
      <c r="H1498" s="35">
        <v>3679.89</v>
      </c>
      <c r="I1498" s="38" t="s">
        <v>1889</v>
      </c>
      <c r="J1498" s="35">
        <v>3684.39</v>
      </c>
      <c r="K1498" s="35">
        <v>0</v>
      </c>
      <c r="L1498" s="35">
        <v>0</v>
      </c>
      <c r="M1498" s="35">
        <v>-3</v>
      </c>
      <c r="N1498" s="10" t="str">
        <f t="shared" ref="N1498:N1561" si="246">IF(M1498&gt;0,"W",IF(M1498&lt;0,"L","BE"))</f>
        <v>L</v>
      </c>
      <c r="O1498" s="11">
        <f t="shared" ref="O1498:O1561" si="247">INT(LEFT(A1498,10))</f>
        <v>45919</v>
      </c>
      <c r="P1498" s="12" t="str">
        <f t="shared" ref="P1498:P1561" si="248">TEXT(A1498,"hh")</f>
        <v>23</v>
      </c>
      <c r="Q1498" s="13" t="str">
        <f>VLOOKUP($B1498,Deals_Demo!$H:$N,7,0)</f>
        <v>strategy_12_demo</v>
      </c>
      <c r="R1498" s="13" t="str">
        <f t="shared" ref="R1498:R1561" si="249">TEXT(O1498,"ddd")</f>
        <v>Fri</v>
      </c>
      <c r="S1498" s="14">
        <f>VLOOKUP($B1498,Deals_Demo!$H:$S,8,0)</f>
        <v>45919.970902777779</v>
      </c>
      <c r="T1498" s="14">
        <f>VLOOKUP($B1498,Deals_Demo!$H:$S,9,0)</f>
        <v>45920.179236111115</v>
      </c>
      <c r="U1498" s="15" t="str">
        <f t="shared" ref="U1498:U1561" si="250">TEXT(T1498,"yyyy-mm-dd")</f>
        <v>2025-09-20</v>
      </c>
      <c r="V1498" s="13" t="str">
        <f>VLOOKUP($B1498,Deals_Demo!$H:$S,11,0)</f>
        <v>04</v>
      </c>
      <c r="W1498" s="13" t="str">
        <f>VLOOKUP($B1498,Deals_Demo!$H:$S,12,0)</f>
        <v>Sat</v>
      </c>
      <c r="X1498" s="13">
        <f t="shared" si="243"/>
        <v>-0.30000000000000004</v>
      </c>
      <c r="Y1498" s="13">
        <f t="shared" si="244"/>
        <v>-0.60000000000000009</v>
      </c>
      <c r="Z1498" s="13">
        <f t="shared" si="245"/>
        <v>-0.89999999999999991</v>
      </c>
      <c r="AA1498" s="13">
        <f t="shared" ref="AA1498:AA1561" si="251">IF(M1498&lt;2.9,-3,M1498)</f>
        <v>-3</v>
      </c>
    </row>
    <row r="1499" spans="1:27" x14ac:dyDescent="0.25">
      <c r="A1499" s="60">
        <v>45919.972060185188</v>
      </c>
      <c r="B1499" s="61">
        <v>443993165</v>
      </c>
      <c r="C1499" s="37" t="s">
        <v>36</v>
      </c>
      <c r="D1499" s="37" t="s">
        <v>38</v>
      </c>
      <c r="E1499" s="37" t="s">
        <v>120</v>
      </c>
      <c r="F1499" s="36">
        <v>3681.52</v>
      </c>
      <c r="G1499" s="36">
        <v>3684.5</v>
      </c>
      <c r="H1499" s="36">
        <v>3678</v>
      </c>
      <c r="I1499" s="37" t="s">
        <v>1890</v>
      </c>
      <c r="J1499" s="36">
        <v>3684.52</v>
      </c>
      <c r="K1499" s="36">
        <v>0</v>
      </c>
      <c r="L1499" s="36">
        <v>0</v>
      </c>
      <c r="M1499" s="36">
        <v>-3</v>
      </c>
      <c r="N1499" s="10" t="str">
        <f t="shared" si="246"/>
        <v>L</v>
      </c>
      <c r="O1499" s="11">
        <f t="shared" si="247"/>
        <v>45919</v>
      </c>
      <c r="P1499" s="12" t="str">
        <f t="shared" si="248"/>
        <v>23</v>
      </c>
      <c r="Q1499" s="13" t="str">
        <f>VLOOKUP($B1499,Deals_Demo!$H:$N,7,0)</f>
        <v>strategy_11_demo</v>
      </c>
      <c r="R1499" s="13" t="str">
        <f t="shared" si="249"/>
        <v>Fri</v>
      </c>
      <c r="S1499" s="14">
        <f>VLOOKUP($B1499,Deals_Demo!$H:$S,8,0)</f>
        <v>45919.972060185188</v>
      </c>
      <c r="T1499" s="14">
        <f>VLOOKUP($B1499,Deals_Demo!$H:$S,9,0)</f>
        <v>45920.180393518523</v>
      </c>
      <c r="U1499" s="15" t="str">
        <f t="shared" si="250"/>
        <v>2025-09-20</v>
      </c>
      <c r="V1499" s="13" t="str">
        <f>VLOOKUP($B1499,Deals_Demo!$H:$S,11,0)</f>
        <v>04</v>
      </c>
      <c r="W1499" s="13" t="str">
        <f>VLOOKUP($B1499,Deals_Demo!$H:$S,12,0)</f>
        <v>Sat</v>
      </c>
      <c r="X1499" s="13">
        <f t="shared" si="243"/>
        <v>-0.30000000000000004</v>
      </c>
      <c r="Y1499" s="13">
        <f t="shared" si="244"/>
        <v>-0.60000000000000009</v>
      </c>
      <c r="Z1499" s="13">
        <f t="shared" si="245"/>
        <v>-0.89999999999999991</v>
      </c>
      <c r="AA1499" s="13">
        <f t="shared" si="251"/>
        <v>-3</v>
      </c>
    </row>
    <row r="1500" spans="1:27" x14ac:dyDescent="0.25">
      <c r="A1500" s="58">
        <v>45919.972060185188</v>
      </c>
      <c r="B1500" s="59">
        <v>443993166</v>
      </c>
      <c r="C1500" s="38" t="s">
        <v>36</v>
      </c>
      <c r="D1500" s="38" t="s">
        <v>38</v>
      </c>
      <c r="E1500" s="38" t="s">
        <v>120</v>
      </c>
      <c r="F1500" s="35">
        <v>3681.52</v>
      </c>
      <c r="G1500" s="35">
        <v>3684.02</v>
      </c>
      <c r="H1500" s="35">
        <v>3678.52</v>
      </c>
      <c r="I1500" s="38" t="s">
        <v>1891</v>
      </c>
      <c r="J1500" s="35">
        <v>3684.06</v>
      </c>
      <c r="K1500" s="35">
        <v>0</v>
      </c>
      <c r="L1500" s="35">
        <v>0</v>
      </c>
      <c r="M1500" s="35">
        <v>-2.54</v>
      </c>
      <c r="N1500" s="10" t="str">
        <f t="shared" si="246"/>
        <v>L</v>
      </c>
      <c r="O1500" s="11">
        <f t="shared" si="247"/>
        <v>45919</v>
      </c>
      <c r="P1500" s="12" t="str">
        <f t="shared" si="248"/>
        <v>23</v>
      </c>
      <c r="Q1500" s="13" t="str">
        <f>VLOOKUP($B1500,Deals_Demo!$H:$N,7,0)</f>
        <v>strategy_10_demo</v>
      </c>
      <c r="R1500" s="13" t="str">
        <f t="shared" si="249"/>
        <v>Fri</v>
      </c>
      <c r="S1500" s="14">
        <f>VLOOKUP($B1500,Deals_Demo!$H:$S,8,0)</f>
        <v>45919.972060185188</v>
      </c>
      <c r="T1500" s="14">
        <f>VLOOKUP($B1500,Deals_Demo!$H:$S,9,0)</f>
        <v>45920.180393518523</v>
      </c>
      <c r="U1500" s="15" t="str">
        <f t="shared" si="250"/>
        <v>2025-09-20</v>
      </c>
      <c r="V1500" s="13" t="str">
        <f>VLOOKUP($B1500,Deals_Demo!$H:$S,11,0)</f>
        <v>04</v>
      </c>
      <c r="W1500" s="13" t="str">
        <f>VLOOKUP($B1500,Deals_Demo!$H:$S,12,0)</f>
        <v>Sat</v>
      </c>
      <c r="X1500" s="13">
        <f t="shared" si="243"/>
        <v>-0.254</v>
      </c>
      <c r="Y1500" s="13">
        <f t="shared" si="244"/>
        <v>-0.50800000000000001</v>
      </c>
      <c r="Z1500" s="13">
        <f t="shared" si="245"/>
        <v>-0.76200000000000001</v>
      </c>
      <c r="AA1500" s="13">
        <f t="shared" si="251"/>
        <v>-3</v>
      </c>
    </row>
    <row r="1501" spans="1:27" x14ac:dyDescent="0.25">
      <c r="A1501" s="60">
        <v>45919.972060185188</v>
      </c>
      <c r="B1501" s="61">
        <v>443993167</v>
      </c>
      <c r="C1501" s="37" t="s">
        <v>36</v>
      </c>
      <c r="D1501" s="37" t="s">
        <v>38</v>
      </c>
      <c r="E1501" s="37" t="s">
        <v>120</v>
      </c>
      <c r="F1501" s="36">
        <v>3681.52</v>
      </c>
      <c r="G1501" s="36">
        <v>3684.52</v>
      </c>
      <c r="H1501" s="36">
        <v>3678.52</v>
      </c>
      <c r="I1501" s="37" t="s">
        <v>1890</v>
      </c>
      <c r="J1501" s="36">
        <v>3684.52</v>
      </c>
      <c r="K1501" s="36">
        <v>0</v>
      </c>
      <c r="L1501" s="36">
        <v>0</v>
      </c>
      <c r="M1501" s="36">
        <v>-3</v>
      </c>
      <c r="N1501" s="10" t="str">
        <f t="shared" si="246"/>
        <v>L</v>
      </c>
      <c r="O1501" s="11">
        <f t="shared" si="247"/>
        <v>45919</v>
      </c>
      <c r="P1501" s="12" t="str">
        <f t="shared" si="248"/>
        <v>23</v>
      </c>
      <c r="Q1501" s="13" t="str">
        <f>VLOOKUP($B1501,Deals_Demo!$H:$N,7,0)</f>
        <v>strategy_09_demo</v>
      </c>
      <c r="R1501" s="13" t="str">
        <f t="shared" si="249"/>
        <v>Fri</v>
      </c>
      <c r="S1501" s="14">
        <f>VLOOKUP($B1501,Deals_Demo!$H:$S,8,0)</f>
        <v>45919.972060185188</v>
      </c>
      <c r="T1501" s="14">
        <f>VLOOKUP($B1501,Deals_Demo!$H:$S,9,0)</f>
        <v>45920.180393518523</v>
      </c>
      <c r="U1501" s="15" t="str">
        <f t="shared" si="250"/>
        <v>2025-09-20</v>
      </c>
      <c r="V1501" s="13" t="str">
        <f>VLOOKUP($B1501,Deals_Demo!$H:$S,11,0)</f>
        <v>04</v>
      </c>
      <c r="W1501" s="13" t="str">
        <f>VLOOKUP($B1501,Deals_Demo!$H:$S,12,0)</f>
        <v>Sat</v>
      </c>
      <c r="X1501" s="13">
        <f t="shared" si="243"/>
        <v>-0.30000000000000004</v>
      </c>
      <c r="Y1501" s="13">
        <f t="shared" si="244"/>
        <v>-0.60000000000000009</v>
      </c>
      <c r="Z1501" s="13">
        <f t="shared" si="245"/>
        <v>-0.89999999999999991</v>
      </c>
      <c r="AA1501" s="13">
        <f t="shared" si="251"/>
        <v>-3</v>
      </c>
    </row>
    <row r="1502" spans="1:27" x14ac:dyDescent="0.25">
      <c r="A1502" s="58">
        <v>45919.97923611111</v>
      </c>
      <c r="B1502" s="59">
        <v>443994507</v>
      </c>
      <c r="C1502" s="38" t="s">
        <v>36</v>
      </c>
      <c r="D1502" s="38" t="s">
        <v>37</v>
      </c>
      <c r="E1502" s="38" t="s">
        <v>120</v>
      </c>
      <c r="F1502" s="35">
        <v>3683.06</v>
      </c>
      <c r="G1502" s="35">
        <v>3680.73</v>
      </c>
      <c r="H1502" s="35">
        <v>3684.43</v>
      </c>
      <c r="I1502" s="38" t="s">
        <v>1892</v>
      </c>
      <c r="J1502" s="35">
        <v>3684.47</v>
      </c>
      <c r="K1502" s="35">
        <v>0</v>
      </c>
      <c r="L1502" s="35">
        <v>0</v>
      </c>
      <c r="M1502" s="35">
        <v>1.41</v>
      </c>
      <c r="N1502" s="10" t="str">
        <f t="shared" si="246"/>
        <v>W</v>
      </c>
      <c r="O1502" s="11">
        <f t="shared" si="247"/>
        <v>45919</v>
      </c>
      <c r="P1502" s="12" t="str">
        <f t="shared" si="248"/>
        <v>23</v>
      </c>
      <c r="Q1502" s="13" t="str">
        <f>VLOOKUP($B1502,Deals_Demo!$H:$N,7,0)</f>
        <v>strategy_22_demo</v>
      </c>
      <c r="R1502" s="13" t="str">
        <f t="shared" si="249"/>
        <v>Fri</v>
      </c>
      <c r="S1502" s="14">
        <f>VLOOKUP($B1502,Deals_Demo!$H:$S,8,0)</f>
        <v>45919.97923611111</v>
      </c>
      <c r="T1502" s="14">
        <f>VLOOKUP($B1502,Deals_Demo!$H:$S,9,0)</f>
        <v>45920.187569444446</v>
      </c>
      <c r="U1502" s="15" t="str">
        <f t="shared" si="250"/>
        <v>2025-09-20</v>
      </c>
      <c r="V1502" s="13" t="str">
        <f>VLOOKUP($B1502,Deals_Demo!$H:$S,11,0)</f>
        <v>04</v>
      </c>
      <c r="W1502" s="13" t="str">
        <f>VLOOKUP($B1502,Deals_Demo!$H:$S,12,0)</f>
        <v>Sat</v>
      </c>
      <c r="X1502" s="13">
        <f t="shared" si="243"/>
        <v>0.14099999999999999</v>
      </c>
      <c r="Y1502" s="13">
        <f t="shared" si="244"/>
        <v>0.28199999999999997</v>
      </c>
      <c r="Z1502" s="13">
        <f t="shared" si="245"/>
        <v>0.42299999999999999</v>
      </c>
      <c r="AA1502" s="13">
        <f t="shared" si="251"/>
        <v>-3</v>
      </c>
    </row>
    <row r="1503" spans="1:27" x14ac:dyDescent="0.25">
      <c r="A1503" s="60">
        <v>45919.97923611111</v>
      </c>
      <c r="B1503" s="61">
        <v>443994508</v>
      </c>
      <c r="C1503" s="37" t="s">
        <v>36</v>
      </c>
      <c r="D1503" s="37" t="s">
        <v>37</v>
      </c>
      <c r="E1503" s="37" t="s">
        <v>120</v>
      </c>
      <c r="F1503" s="36">
        <v>3683.06</v>
      </c>
      <c r="G1503" s="36">
        <v>3681.56</v>
      </c>
      <c r="H1503" s="36">
        <v>3684.56</v>
      </c>
      <c r="I1503" s="37" t="s">
        <v>1886</v>
      </c>
      <c r="J1503" s="36">
        <v>3684.58</v>
      </c>
      <c r="K1503" s="36">
        <v>0</v>
      </c>
      <c r="L1503" s="36">
        <v>0</v>
      </c>
      <c r="M1503" s="36">
        <v>1.52</v>
      </c>
      <c r="N1503" s="10" t="str">
        <f t="shared" si="246"/>
        <v>W</v>
      </c>
      <c r="O1503" s="11">
        <f t="shared" si="247"/>
        <v>45919</v>
      </c>
      <c r="P1503" s="12" t="str">
        <f t="shared" si="248"/>
        <v>23</v>
      </c>
      <c r="Q1503" s="13" t="str">
        <f>VLOOKUP($B1503,Deals_Demo!$H:$N,7,0)</f>
        <v>strategy_15_demo</v>
      </c>
      <c r="R1503" s="13" t="str">
        <f t="shared" si="249"/>
        <v>Fri</v>
      </c>
      <c r="S1503" s="14">
        <f>VLOOKUP($B1503,Deals_Demo!$H:$S,8,0)</f>
        <v>45919.97923611111</v>
      </c>
      <c r="T1503" s="14">
        <f>VLOOKUP($B1503,Deals_Demo!$H:$S,9,0)</f>
        <v>45920.187569444446</v>
      </c>
      <c r="U1503" s="15" t="str">
        <f t="shared" si="250"/>
        <v>2025-09-20</v>
      </c>
      <c r="V1503" s="13" t="str">
        <f>VLOOKUP($B1503,Deals_Demo!$H:$S,11,0)</f>
        <v>04</v>
      </c>
      <c r="W1503" s="13" t="str">
        <f>VLOOKUP($B1503,Deals_Demo!$H:$S,12,0)</f>
        <v>Sat</v>
      </c>
      <c r="X1503" s="13">
        <f t="shared" si="243"/>
        <v>0.15200000000000002</v>
      </c>
      <c r="Y1503" s="13">
        <f t="shared" si="244"/>
        <v>0.30400000000000005</v>
      </c>
      <c r="Z1503" s="13">
        <f t="shared" si="245"/>
        <v>0.45599999999999996</v>
      </c>
      <c r="AA1503" s="13">
        <f t="shared" si="251"/>
        <v>-3</v>
      </c>
    </row>
    <row r="1504" spans="1:27" x14ac:dyDescent="0.25">
      <c r="A1504" s="58">
        <v>45919.982361111113</v>
      </c>
      <c r="B1504" s="59">
        <v>443995715</v>
      </c>
      <c r="C1504" s="38" t="s">
        <v>36</v>
      </c>
      <c r="D1504" s="38" t="s">
        <v>37</v>
      </c>
      <c r="E1504" s="38" t="s">
        <v>120</v>
      </c>
      <c r="F1504" s="35">
        <v>3684.58</v>
      </c>
      <c r="G1504" s="35">
        <v>3687.25</v>
      </c>
      <c r="H1504" s="38"/>
      <c r="I1504" s="38" t="s">
        <v>1993</v>
      </c>
      <c r="J1504" s="35">
        <v>3687.22</v>
      </c>
      <c r="K1504" s="35">
        <v>0</v>
      </c>
      <c r="L1504" s="35">
        <v>0</v>
      </c>
      <c r="M1504" s="35">
        <v>2.64</v>
      </c>
      <c r="N1504" s="10" t="str">
        <f t="shared" si="246"/>
        <v>W</v>
      </c>
      <c r="O1504" s="11">
        <f t="shared" si="247"/>
        <v>45919</v>
      </c>
      <c r="P1504" s="12" t="str">
        <f t="shared" si="248"/>
        <v>23</v>
      </c>
      <c r="Q1504" s="13" t="str">
        <f>VLOOKUP($B1504,Deals_Demo!$H:$N,7,0)</f>
        <v>strategy_18_demo</v>
      </c>
      <c r="R1504" s="13" t="str">
        <f t="shared" si="249"/>
        <v>Fri</v>
      </c>
      <c r="S1504" s="14">
        <f>VLOOKUP($B1504,Deals_Demo!$H:$S,8,0)</f>
        <v>45919.982361111113</v>
      </c>
      <c r="T1504" s="14">
        <f>VLOOKUP($B1504,Deals_Demo!$H:$S,9,0)</f>
        <v>45920.190694444449</v>
      </c>
      <c r="U1504" s="15" t="str">
        <f t="shared" si="250"/>
        <v>2025-09-20</v>
      </c>
      <c r="V1504" s="13" t="str">
        <f>VLOOKUP($B1504,Deals_Demo!$H:$S,11,0)</f>
        <v>04</v>
      </c>
      <c r="W1504" s="13" t="str">
        <f>VLOOKUP($B1504,Deals_Demo!$H:$S,12,0)</f>
        <v>Sat</v>
      </c>
      <c r="X1504" s="13">
        <f t="shared" si="243"/>
        <v>0.26400000000000001</v>
      </c>
      <c r="Y1504" s="13">
        <f t="shared" si="244"/>
        <v>0.52800000000000002</v>
      </c>
      <c r="Z1504" s="13">
        <f t="shared" si="245"/>
        <v>0.79200000000000004</v>
      </c>
      <c r="AA1504" s="13">
        <f t="shared" si="251"/>
        <v>-3</v>
      </c>
    </row>
    <row r="1505" spans="1:27" x14ac:dyDescent="0.25">
      <c r="A1505" s="60">
        <v>45919.982361111113</v>
      </c>
      <c r="B1505" s="61">
        <v>443995716</v>
      </c>
      <c r="C1505" s="37" t="s">
        <v>36</v>
      </c>
      <c r="D1505" s="37" t="s">
        <v>37</v>
      </c>
      <c r="E1505" s="37" t="s">
        <v>120</v>
      </c>
      <c r="F1505" s="36">
        <v>3684.58</v>
      </c>
      <c r="G1505" s="36">
        <v>3687.22</v>
      </c>
      <c r="H1505" s="37"/>
      <c r="I1505" s="37" t="s">
        <v>1993</v>
      </c>
      <c r="J1505" s="36">
        <v>3687.22</v>
      </c>
      <c r="K1505" s="36">
        <v>0</v>
      </c>
      <c r="L1505" s="36">
        <v>0</v>
      </c>
      <c r="M1505" s="36">
        <v>2.64</v>
      </c>
      <c r="N1505" s="10" t="str">
        <f t="shared" si="246"/>
        <v>W</v>
      </c>
      <c r="O1505" s="11">
        <f t="shared" si="247"/>
        <v>45919</v>
      </c>
      <c r="P1505" s="12" t="str">
        <f t="shared" si="248"/>
        <v>23</v>
      </c>
      <c r="Q1505" s="13" t="str">
        <f>VLOOKUP($B1505,Deals_Demo!$H:$N,7,0)</f>
        <v>strategy_20_demo</v>
      </c>
      <c r="R1505" s="13" t="str">
        <f t="shared" si="249"/>
        <v>Fri</v>
      </c>
      <c r="S1505" s="14">
        <f>VLOOKUP($B1505,Deals_Demo!$H:$S,8,0)</f>
        <v>45919.982361111113</v>
      </c>
      <c r="T1505" s="14">
        <f>VLOOKUP($B1505,Deals_Demo!$H:$S,9,0)</f>
        <v>45920.190694444449</v>
      </c>
      <c r="U1505" s="15" t="str">
        <f t="shared" si="250"/>
        <v>2025-09-20</v>
      </c>
      <c r="V1505" s="13" t="str">
        <f>VLOOKUP($B1505,Deals_Demo!$H:$S,11,0)</f>
        <v>04</v>
      </c>
      <c r="W1505" s="13" t="str">
        <f>VLOOKUP($B1505,Deals_Demo!$H:$S,12,0)</f>
        <v>Sat</v>
      </c>
      <c r="X1505" s="13">
        <f t="shared" si="243"/>
        <v>0.26400000000000001</v>
      </c>
      <c r="Y1505" s="13">
        <f t="shared" si="244"/>
        <v>0.52800000000000002</v>
      </c>
      <c r="Z1505" s="13">
        <f t="shared" si="245"/>
        <v>0.79200000000000004</v>
      </c>
      <c r="AA1505" s="13">
        <f t="shared" si="251"/>
        <v>-3</v>
      </c>
    </row>
    <row r="1506" spans="1:27" x14ac:dyDescent="0.25">
      <c r="A1506" s="58">
        <v>45919.983518518522</v>
      </c>
      <c r="B1506" s="59">
        <v>443995919</v>
      </c>
      <c r="C1506" s="38" t="s">
        <v>36</v>
      </c>
      <c r="D1506" s="38" t="s">
        <v>37</v>
      </c>
      <c r="E1506" s="38" t="s">
        <v>120</v>
      </c>
      <c r="F1506" s="35">
        <v>3684.27</v>
      </c>
      <c r="G1506" s="35">
        <v>3681.77</v>
      </c>
      <c r="H1506" s="35">
        <v>3687.27</v>
      </c>
      <c r="I1506" s="38" t="s">
        <v>1989</v>
      </c>
      <c r="J1506" s="35">
        <v>3687.88</v>
      </c>
      <c r="K1506" s="35">
        <v>0</v>
      </c>
      <c r="L1506" s="35">
        <v>0</v>
      </c>
      <c r="M1506" s="35">
        <v>3.61</v>
      </c>
      <c r="N1506" s="10" t="str">
        <f t="shared" si="246"/>
        <v>W</v>
      </c>
      <c r="O1506" s="11">
        <f t="shared" si="247"/>
        <v>45919</v>
      </c>
      <c r="P1506" s="12" t="str">
        <f t="shared" si="248"/>
        <v>23</v>
      </c>
      <c r="Q1506" s="13" t="str">
        <f>VLOOKUP($B1506,Deals_Demo!$H:$N,7,0)</f>
        <v>strategy_10_demo</v>
      </c>
      <c r="R1506" s="13" t="str">
        <f t="shared" si="249"/>
        <v>Fri</v>
      </c>
      <c r="S1506" s="14">
        <f>VLOOKUP($B1506,Deals_Demo!$H:$S,8,0)</f>
        <v>45919.983518518522</v>
      </c>
      <c r="T1506" s="14">
        <f>VLOOKUP($B1506,Deals_Demo!$H:$S,9,0)</f>
        <v>45920.191851851858</v>
      </c>
      <c r="U1506" s="15" t="str">
        <f t="shared" si="250"/>
        <v>2025-09-20</v>
      </c>
      <c r="V1506" s="13" t="str">
        <f>VLOOKUP($B1506,Deals_Demo!$H:$S,11,0)</f>
        <v>04</v>
      </c>
      <c r="W1506" s="13" t="str">
        <f>VLOOKUP($B1506,Deals_Demo!$H:$S,12,0)</f>
        <v>Sat</v>
      </c>
      <c r="X1506" s="13">
        <f t="shared" si="243"/>
        <v>0.36099999999999999</v>
      </c>
      <c r="Y1506" s="13">
        <f t="shared" si="244"/>
        <v>0.72199999999999998</v>
      </c>
      <c r="Z1506" s="13">
        <f t="shared" si="245"/>
        <v>1.083</v>
      </c>
      <c r="AA1506" s="13">
        <f t="shared" si="251"/>
        <v>3.61</v>
      </c>
    </row>
    <row r="1507" spans="1:27" x14ac:dyDescent="0.25">
      <c r="A1507" s="60">
        <v>45919.983518518522</v>
      </c>
      <c r="B1507" s="61">
        <v>443995920</v>
      </c>
      <c r="C1507" s="37" t="s">
        <v>36</v>
      </c>
      <c r="D1507" s="37" t="s">
        <v>37</v>
      </c>
      <c r="E1507" s="37" t="s">
        <v>120</v>
      </c>
      <c r="F1507" s="36">
        <v>3684.27</v>
      </c>
      <c r="G1507" s="36">
        <v>3681.27</v>
      </c>
      <c r="H1507" s="36">
        <v>3687.27</v>
      </c>
      <c r="I1507" s="37" t="s">
        <v>1989</v>
      </c>
      <c r="J1507" s="36">
        <v>3687.88</v>
      </c>
      <c r="K1507" s="36">
        <v>0</v>
      </c>
      <c r="L1507" s="36">
        <v>0</v>
      </c>
      <c r="M1507" s="36">
        <v>3.61</v>
      </c>
      <c r="N1507" s="10" t="str">
        <f t="shared" si="246"/>
        <v>W</v>
      </c>
      <c r="O1507" s="11">
        <f t="shared" si="247"/>
        <v>45919</v>
      </c>
      <c r="P1507" s="12" t="str">
        <f t="shared" si="248"/>
        <v>23</v>
      </c>
      <c r="Q1507" s="13" t="str">
        <f>VLOOKUP($B1507,Deals_Demo!$H:$N,7,0)</f>
        <v>strategy_09_demo</v>
      </c>
      <c r="R1507" s="13" t="str">
        <f t="shared" si="249"/>
        <v>Fri</v>
      </c>
      <c r="S1507" s="14">
        <f>VLOOKUP($B1507,Deals_Demo!$H:$S,8,0)</f>
        <v>45919.983518518522</v>
      </c>
      <c r="T1507" s="14">
        <f>VLOOKUP($B1507,Deals_Demo!$H:$S,9,0)</f>
        <v>45920.191851851858</v>
      </c>
      <c r="U1507" s="15" t="str">
        <f t="shared" si="250"/>
        <v>2025-09-20</v>
      </c>
      <c r="V1507" s="13" t="str">
        <f>VLOOKUP($B1507,Deals_Demo!$H:$S,11,0)</f>
        <v>04</v>
      </c>
      <c r="W1507" s="13" t="str">
        <f>VLOOKUP($B1507,Deals_Demo!$H:$S,12,0)</f>
        <v>Sat</v>
      </c>
      <c r="X1507" s="13">
        <f t="shared" si="243"/>
        <v>0.36099999999999999</v>
      </c>
      <c r="Y1507" s="13">
        <f t="shared" si="244"/>
        <v>0.72199999999999998</v>
      </c>
      <c r="Z1507" s="13">
        <f t="shared" si="245"/>
        <v>1.083</v>
      </c>
      <c r="AA1507" s="13">
        <f t="shared" si="251"/>
        <v>3.61</v>
      </c>
    </row>
    <row r="1508" spans="1:27" x14ac:dyDescent="0.25">
      <c r="A1508" s="58">
        <v>45919.983518518522</v>
      </c>
      <c r="B1508" s="59">
        <v>443995921</v>
      </c>
      <c r="C1508" s="38" t="s">
        <v>36</v>
      </c>
      <c r="D1508" s="38" t="s">
        <v>37</v>
      </c>
      <c r="E1508" s="38" t="s">
        <v>120</v>
      </c>
      <c r="F1508" s="35">
        <v>3684.27</v>
      </c>
      <c r="G1508" s="35">
        <v>3681.27</v>
      </c>
      <c r="H1508" s="35">
        <v>3686.47</v>
      </c>
      <c r="I1508" s="38" t="s">
        <v>1989</v>
      </c>
      <c r="J1508" s="35">
        <v>3687.88</v>
      </c>
      <c r="K1508" s="35">
        <v>0</v>
      </c>
      <c r="L1508" s="35">
        <v>0</v>
      </c>
      <c r="M1508" s="35">
        <v>3.61</v>
      </c>
      <c r="N1508" s="10" t="str">
        <f t="shared" si="246"/>
        <v>W</v>
      </c>
      <c r="O1508" s="11">
        <f t="shared" si="247"/>
        <v>45919</v>
      </c>
      <c r="P1508" s="12" t="str">
        <f t="shared" si="248"/>
        <v>23</v>
      </c>
      <c r="Q1508" s="13" t="str">
        <f>VLOOKUP($B1508,Deals_Demo!$H:$N,7,0)</f>
        <v>strategy_21_demo</v>
      </c>
      <c r="R1508" s="13" t="str">
        <f t="shared" si="249"/>
        <v>Fri</v>
      </c>
      <c r="S1508" s="14">
        <f>VLOOKUP($B1508,Deals_Demo!$H:$S,8,0)</f>
        <v>45919.983518518522</v>
      </c>
      <c r="T1508" s="14">
        <f>VLOOKUP($B1508,Deals_Demo!$H:$S,9,0)</f>
        <v>45920.191851851858</v>
      </c>
      <c r="U1508" s="15" t="str">
        <f t="shared" si="250"/>
        <v>2025-09-20</v>
      </c>
      <c r="V1508" s="13" t="str">
        <f>VLOOKUP($B1508,Deals_Demo!$H:$S,11,0)</f>
        <v>04</v>
      </c>
      <c r="W1508" s="13" t="str">
        <f>VLOOKUP($B1508,Deals_Demo!$H:$S,12,0)</f>
        <v>Sat</v>
      </c>
      <c r="X1508" s="13">
        <f t="shared" si="243"/>
        <v>0.36099999999999999</v>
      </c>
      <c r="Y1508" s="13">
        <f t="shared" si="244"/>
        <v>0.72199999999999998</v>
      </c>
      <c r="Z1508" s="13">
        <f t="shared" si="245"/>
        <v>1.083</v>
      </c>
      <c r="AA1508" s="13">
        <f t="shared" si="251"/>
        <v>3.61</v>
      </c>
    </row>
    <row r="1509" spans="1:27" x14ac:dyDescent="0.25">
      <c r="A1509" s="60">
        <v>45919.983518518522</v>
      </c>
      <c r="B1509" s="61">
        <v>443995925</v>
      </c>
      <c r="C1509" s="37" t="s">
        <v>36</v>
      </c>
      <c r="D1509" s="37" t="s">
        <v>37</v>
      </c>
      <c r="E1509" s="37" t="s">
        <v>120</v>
      </c>
      <c r="F1509" s="36">
        <v>3684.21</v>
      </c>
      <c r="G1509" s="36">
        <v>3682.07</v>
      </c>
      <c r="H1509" s="36">
        <v>3685.77</v>
      </c>
      <c r="I1509" s="37" t="s">
        <v>1989</v>
      </c>
      <c r="J1509" s="36">
        <v>3687.88</v>
      </c>
      <c r="K1509" s="36">
        <v>0</v>
      </c>
      <c r="L1509" s="36">
        <v>0</v>
      </c>
      <c r="M1509" s="36">
        <v>3.67</v>
      </c>
      <c r="N1509" s="10" t="str">
        <f t="shared" si="246"/>
        <v>W</v>
      </c>
      <c r="O1509" s="11">
        <f t="shared" si="247"/>
        <v>45919</v>
      </c>
      <c r="P1509" s="12" t="str">
        <f t="shared" si="248"/>
        <v>23</v>
      </c>
      <c r="Q1509" s="13" t="str">
        <f>VLOOKUP($B1509,Deals_Demo!$H:$N,7,0)</f>
        <v>strategy_22_demo</v>
      </c>
      <c r="R1509" s="13" t="str">
        <f t="shared" si="249"/>
        <v>Fri</v>
      </c>
      <c r="S1509" s="14">
        <f>VLOOKUP($B1509,Deals_Demo!$H:$S,8,0)</f>
        <v>45919.983518518522</v>
      </c>
      <c r="T1509" s="14">
        <f>VLOOKUP($B1509,Deals_Demo!$H:$S,9,0)</f>
        <v>45920.191851851858</v>
      </c>
      <c r="U1509" s="15" t="str">
        <f t="shared" si="250"/>
        <v>2025-09-20</v>
      </c>
      <c r="V1509" s="13" t="str">
        <f>VLOOKUP($B1509,Deals_Demo!$H:$S,11,0)</f>
        <v>04</v>
      </c>
      <c r="W1509" s="13" t="str">
        <f>VLOOKUP($B1509,Deals_Demo!$H:$S,12,0)</f>
        <v>Sat</v>
      </c>
      <c r="X1509" s="13">
        <f t="shared" si="243"/>
        <v>0.36699999999999999</v>
      </c>
      <c r="Y1509" s="13">
        <f t="shared" si="244"/>
        <v>0.73399999999999999</v>
      </c>
      <c r="Z1509" s="13">
        <f t="shared" si="245"/>
        <v>1.101</v>
      </c>
      <c r="AA1509" s="13">
        <f t="shared" si="251"/>
        <v>3.67</v>
      </c>
    </row>
    <row r="1510" spans="1:27" x14ac:dyDescent="0.25">
      <c r="A1510" s="58">
        <v>45919.983530092592</v>
      </c>
      <c r="B1510" s="59">
        <v>443995926</v>
      </c>
      <c r="C1510" s="38" t="s">
        <v>36</v>
      </c>
      <c r="D1510" s="38" t="s">
        <v>37</v>
      </c>
      <c r="E1510" s="38" t="s">
        <v>120</v>
      </c>
      <c r="F1510" s="35">
        <v>3684.2</v>
      </c>
      <c r="G1510" s="35">
        <v>3681.27</v>
      </c>
      <c r="H1510" s="35">
        <v>3687.77</v>
      </c>
      <c r="I1510" s="38" t="s">
        <v>1989</v>
      </c>
      <c r="J1510" s="35">
        <v>3687.88</v>
      </c>
      <c r="K1510" s="35">
        <v>0</v>
      </c>
      <c r="L1510" s="35">
        <v>0</v>
      </c>
      <c r="M1510" s="35">
        <v>3.68</v>
      </c>
      <c r="N1510" s="10" t="str">
        <f t="shared" si="246"/>
        <v>W</v>
      </c>
      <c r="O1510" s="11">
        <f t="shared" si="247"/>
        <v>45919</v>
      </c>
      <c r="P1510" s="12" t="str">
        <f t="shared" si="248"/>
        <v>23</v>
      </c>
      <c r="Q1510" s="13" t="str">
        <f>VLOOKUP($B1510,Deals_Demo!$H:$N,7,0)</f>
        <v>strategy_11_demo</v>
      </c>
      <c r="R1510" s="13" t="str">
        <f t="shared" si="249"/>
        <v>Fri</v>
      </c>
      <c r="S1510" s="14">
        <f>VLOOKUP($B1510,Deals_Demo!$H:$S,8,0)</f>
        <v>45919.983530092592</v>
      </c>
      <c r="T1510" s="14">
        <f>VLOOKUP($B1510,Deals_Demo!$H:$S,9,0)</f>
        <v>45920.191863425927</v>
      </c>
      <c r="U1510" s="15" t="str">
        <f t="shared" si="250"/>
        <v>2025-09-20</v>
      </c>
      <c r="V1510" s="13" t="str">
        <f>VLOOKUP($B1510,Deals_Demo!$H:$S,11,0)</f>
        <v>04</v>
      </c>
      <c r="W1510" s="13" t="str">
        <f>VLOOKUP($B1510,Deals_Demo!$H:$S,12,0)</f>
        <v>Sat</v>
      </c>
      <c r="X1510" s="13">
        <f t="shared" si="243"/>
        <v>0.36800000000000005</v>
      </c>
      <c r="Y1510" s="13">
        <f t="shared" si="244"/>
        <v>0.7360000000000001</v>
      </c>
      <c r="Z1510" s="13">
        <f t="shared" si="245"/>
        <v>1.1040000000000001</v>
      </c>
      <c r="AA1510" s="13">
        <f t="shared" si="251"/>
        <v>3.68</v>
      </c>
    </row>
    <row r="1511" spans="1:27" x14ac:dyDescent="0.25">
      <c r="A1511" s="60">
        <v>45919.983530092592</v>
      </c>
      <c r="B1511" s="61">
        <v>443995927</v>
      </c>
      <c r="C1511" s="37" t="s">
        <v>36</v>
      </c>
      <c r="D1511" s="37" t="s">
        <v>37</v>
      </c>
      <c r="E1511" s="37" t="s">
        <v>120</v>
      </c>
      <c r="F1511" s="36">
        <v>3684.2</v>
      </c>
      <c r="G1511" s="36">
        <v>3681.27</v>
      </c>
      <c r="H1511" s="36">
        <v>3685.77</v>
      </c>
      <c r="I1511" s="37" t="s">
        <v>1989</v>
      </c>
      <c r="J1511" s="36">
        <v>3687.88</v>
      </c>
      <c r="K1511" s="36">
        <v>0</v>
      </c>
      <c r="L1511" s="36">
        <v>0</v>
      </c>
      <c r="M1511" s="36">
        <v>3.68</v>
      </c>
      <c r="N1511" s="10" t="str">
        <f t="shared" si="246"/>
        <v>W</v>
      </c>
      <c r="O1511" s="11">
        <f t="shared" si="247"/>
        <v>45919</v>
      </c>
      <c r="P1511" s="12" t="str">
        <f t="shared" si="248"/>
        <v>23</v>
      </c>
      <c r="Q1511" s="13" t="str">
        <f>VLOOKUP($B1511,Deals_Demo!$H:$N,7,0)</f>
        <v>strategy_12_demo</v>
      </c>
      <c r="R1511" s="13" t="str">
        <f t="shared" si="249"/>
        <v>Fri</v>
      </c>
      <c r="S1511" s="14">
        <f>VLOOKUP($B1511,Deals_Demo!$H:$S,8,0)</f>
        <v>45919.983530092592</v>
      </c>
      <c r="T1511" s="14">
        <f>VLOOKUP($B1511,Deals_Demo!$H:$S,9,0)</f>
        <v>45920.191863425927</v>
      </c>
      <c r="U1511" s="15" t="str">
        <f t="shared" si="250"/>
        <v>2025-09-20</v>
      </c>
      <c r="V1511" s="13" t="str">
        <f>VLOOKUP($B1511,Deals_Demo!$H:$S,11,0)</f>
        <v>04</v>
      </c>
      <c r="W1511" s="13" t="str">
        <f>VLOOKUP($B1511,Deals_Demo!$H:$S,12,0)</f>
        <v>Sat</v>
      </c>
      <c r="X1511" s="13">
        <f t="shared" si="243"/>
        <v>0.36800000000000005</v>
      </c>
      <c r="Y1511" s="13">
        <f t="shared" si="244"/>
        <v>0.7360000000000001</v>
      </c>
      <c r="Z1511" s="13">
        <f t="shared" si="245"/>
        <v>1.1040000000000001</v>
      </c>
      <c r="AA1511" s="13">
        <f t="shared" si="251"/>
        <v>3.68</v>
      </c>
    </row>
    <row r="1512" spans="1:27" x14ac:dyDescent="0.25">
      <c r="A1512" s="58">
        <v>45919.983530092592</v>
      </c>
      <c r="B1512" s="59">
        <v>443995932</v>
      </c>
      <c r="C1512" s="38" t="s">
        <v>36</v>
      </c>
      <c r="D1512" s="38" t="s">
        <v>37</v>
      </c>
      <c r="E1512" s="38" t="s">
        <v>120</v>
      </c>
      <c r="F1512" s="35">
        <v>3684.12</v>
      </c>
      <c r="G1512" s="35">
        <v>3682.77</v>
      </c>
      <c r="H1512" s="35">
        <v>3685.77</v>
      </c>
      <c r="I1512" s="38" t="s">
        <v>1989</v>
      </c>
      <c r="J1512" s="35">
        <v>3687.88</v>
      </c>
      <c r="K1512" s="35">
        <v>0</v>
      </c>
      <c r="L1512" s="35">
        <v>0</v>
      </c>
      <c r="M1512" s="35">
        <v>3.76</v>
      </c>
      <c r="N1512" s="10" t="str">
        <f t="shared" si="246"/>
        <v>W</v>
      </c>
      <c r="O1512" s="11">
        <f t="shared" si="247"/>
        <v>45919</v>
      </c>
      <c r="P1512" s="12" t="str">
        <f t="shared" si="248"/>
        <v>23</v>
      </c>
      <c r="Q1512" s="13" t="str">
        <f>VLOOKUP($B1512,Deals_Demo!$H:$N,7,0)</f>
        <v>strategy_15_demo</v>
      </c>
      <c r="R1512" s="13" t="str">
        <f t="shared" si="249"/>
        <v>Fri</v>
      </c>
      <c r="S1512" s="14">
        <f>VLOOKUP($B1512,Deals_Demo!$H:$S,8,0)</f>
        <v>45919.983530092592</v>
      </c>
      <c r="T1512" s="14">
        <f>VLOOKUP($B1512,Deals_Demo!$H:$S,9,0)</f>
        <v>45920.191863425927</v>
      </c>
      <c r="U1512" s="15" t="str">
        <f t="shared" si="250"/>
        <v>2025-09-20</v>
      </c>
      <c r="V1512" s="13" t="str">
        <f>VLOOKUP($B1512,Deals_Demo!$H:$S,11,0)</f>
        <v>04</v>
      </c>
      <c r="W1512" s="13" t="str">
        <f>VLOOKUP($B1512,Deals_Demo!$H:$S,12,0)</f>
        <v>Sat</v>
      </c>
      <c r="X1512" s="13">
        <f t="shared" si="243"/>
        <v>0.376</v>
      </c>
      <c r="Y1512" s="13">
        <f t="shared" si="244"/>
        <v>0.752</v>
      </c>
      <c r="Z1512" s="13">
        <f t="shared" si="245"/>
        <v>1.1279999999999999</v>
      </c>
      <c r="AA1512" s="13">
        <f t="shared" si="251"/>
        <v>3.76</v>
      </c>
    </row>
    <row r="1513" spans="1:27" x14ac:dyDescent="0.25">
      <c r="A1513" s="60">
        <v>45919.985254629632</v>
      </c>
      <c r="B1513" s="61">
        <v>443996244</v>
      </c>
      <c r="C1513" s="37" t="s">
        <v>36</v>
      </c>
      <c r="D1513" s="37" t="s">
        <v>37</v>
      </c>
      <c r="E1513" s="37" t="s">
        <v>120</v>
      </c>
      <c r="F1513" s="36">
        <v>3684.59</v>
      </c>
      <c r="G1513" s="36">
        <v>3681.59</v>
      </c>
      <c r="H1513" s="36">
        <v>3686.09</v>
      </c>
      <c r="I1513" s="37" t="s">
        <v>1989</v>
      </c>
      <c r="J1513" s="36">
        <v>3687.88</v>
      </c>
      <c r="K1513" s="36">
        <v>0</v>
      </c>
      <c r="L1513" s="36">
        <v>0</v>
      </c>
      <c r="M1513" s="36">
        <v>3.29</v>
      </c>
      <c r="N1513" s="10" t="str">
        <f t="shared" si="246"/>
        <v>W</v>
      </c>
      <c r="O1513" s="11">
        <f t="shared" si="247"/>
        <v>45919</v>
      </c>
      <c r="P1513" s="12" t="str">
        <f t="shared" si="248"/>
        <v>23</v>
      </c>
      <c r="Q1513" s="13" t="str">
        <f>VLOOKUP($B1513,Deals_Demo!$H:$N,7,0)</f>
        <v>strategy_14_demo</v>
      </c>
      <c r="R1513" s="13" t="str">
        <f t="shared" si="249"/>
        <v>Fri</v>
      </c>
      <c r="S1513" s="14">
        <f>VLOOKUP($B1513,Deals_Demo!$H:$S,8,0)</f>
        <v>45919.985254629632</v>
      </c>
      <c r="T1513" s="14">
        <f>VLOOKUP($B1513,Deals_Demo!$H:$S,9,0)</f>
        <v>45920.193587962967</v>
      </c>
      <c r="U1513" s="15" t="str">
        <f t="shared" si="250"/>
        <v>2025-09-20</v>
      </c>
      <c r="V1513" s="13" t="str">
        <f>VLOOKUP($B1513,Deals_Demo!$H:$S,11,0)</f>
        <v>04</v>
      </c>
      <c r="W1513" s="13" t="str">
        <f>VLOOKUP($B1513,Deals_Demo!$H:$S,12,0)</f>
        <v>Sat</v>
      </c>
      <c r="X1513" s="13">
        <f t="shared" si="243"/>
        <v>0.32900000000000001</v>
      </c>
      <c r="Y1513" s="13">
        <f t="shared" si="244"/>
        <v>0.65800000000000003</v>
      </c>
      <c r="Z1513" s="13">
        <f t="shared" si="245"/>
        <v>0.98699999999999999</v>
      </c>
      <c r="AA1513" s="13">
        <f t="shared" si="251"/>
        <v>3.29</v>
      </c>
    </row>
    <row r="1514" spans="1:27" x14ac:dyDescent="0.25">
      <c r="A1514" s="58">
        <v>45919.990682870368</v>
      </c>
      <c r="B1514" s="59">
        <v>443997064</v>
      </c>
      <c r="C1514" s="38" t="s">
        <v>36</v>
      </c>
      <c r="D1514" s="38" t="s">
        <v>37</v>
      </c>
      <c r="E1514" s="38" t="s">
        <v>120</v>
      </c>
      <c r="F1514" s="35">
        <v>3684.82</v>
      </c>
      <c r="G1514" s="35">
        <v>3686.53</v>
      </c>
      <c r="H1514" s="35">
        <v>3688.27</v>
      </c>
      <c r="I1514" s="38" t="s">
        <v>1994</v>
      </c>
      <c r="J1514" s="35">
        <v>3686.52</v>
      </c>
      <c r="K1514" s="35">
        <v>0</v>
      </c>
      <c r="L1514" s="35">
        <v>0</v>
      </c>
      <c r="M1514" s="35">
        <v>1.7</v>
      </c>
      <c r="N1514" s="10" t="str">
        <f t="shared" si="246"/>
        <v>W</v>
      </c>
      <c r="O1514" s="11">
        <f t="shared" si="247"/>
        <v>45919</v>
      </c>
      <c r="P1514" s="12" t="str">
        <f t="shared" si="248"/>
        <v>23</v>
      </c>
      <c r="Q1514" s="13" t="str">
        <f>VLOOKUP($B1514,Deals_Demo!$H:$N,7,0)</f>
        <v>strategy_13_demo</v>
      </c>
      <c r="R1514" s="13" t="str">
        <f t="shared" si="249"/>
        <v>Fri</v>
      </c>
      <c r="S1514" s="14">
        <f>VLOOKUP($B1514,Deals_Demo!$H:$S,8,0)</f>
        <v>45919.990682870368</v>
      </c>
      <c r="T1514" s="14">
        <f>VLOOKUP($B1514,Deals_Demo!$H:$S,9,0)</f>
        <v>45920.199016203704</v>
      </c>
      <c r="U1514" s="15" t="str">
        <f t="shared" si="250"/>
        <v>2025-09-20</v>
      </c>
      <c r="V1514" s="13" t="str">
        <f>VLOOKUP($B1514,Deals_Demo!$H:$S,11,0)</f>
        <v>04</v>
      </c>
      <c r="W1514" s="13" t="str">
        <f>VLOOKUP($B1514,Deals_Demo!$H:$S,12,0)</f>
        <v>Sat</v>
      </c>
      <c r="X1514" s="13">
        <f t="shared" si="243"/>
        <v>0.17</v>
      </c>
      <c r="Y1514" s="13">
        <f t="shared" si="244"/>
        <v>0.34</v>
      </c>
      <c r="Z1514" s="13">
        <f t="shared" si="245"/>
        <v>0.51</v>
      </c>
      <c r="AA1514" s="13">
        <f t="shared" si="251"/>
        <v>-3</v>
      </c>
    </row>
    <row r="1515" spans="1:27" x14ac:dyDescent="0.25">
      <c r="A1515" s="60">
        <v>45919.991724537038</v>
      </c>
      <c r="B1515" s="61">
        <v>443997154</v>
      </c>
      <c r="C1515" s="37" t="s">
        <v>36</v>
      </c>
      <c r="D1515" s="37" t="s">
        <v>37</v>
      </c>
      <c r="E1515" s="37" t="s">
        <v>120</v>
      </c>
      <c r="F1515" s="36">
        <v>3684.86</v>
      </c>
      <c r="G1515" s="36">
        <v>3686.23</v>
      </c>
      <c r="H1515" s="36">
        <v>3688.36</v>
      </c>
      <c r="I1515" s="37" t="s">
        <v>1995</v>
      </c>
      <c r="J1515" s="36">
        <v>3686.04</v>
      </c>
      <c r="K1515" s="36">
        <v>0</v>
      </c>
      <c r="L1515" s="36">
        <v>0</v>
      </c>
      <c r="M1515" s="36">
        <v>1.18</v>
      </c>
      <c r="N1515" s="10" t="str">
        <f t="shared" si="246"/>
        <v>W</v>
      </c>
      <c r="O1515" s="11">
        <f t="shared" si="247"/>
        <v>45919</v>
      </c>
      <c r="P1515" s="12" t="str">
        <f t="shared" si="248"/>
        <v>23</v>
      </c>
      <c r="Q1515" s="13" t="str">
        <f>VLOOKUP($B1515,Deals_Demo!$H:$N,7,0)</f>
        <v>strategy_07_demo</v>
      </c>
      <c r="R1515" s="13" t="str">
        <f t="shared" si="249"/>
        <v>Fri</v>
      </c>
      <c r="S1515" s="14">
        <f>VLOOKUP($B1515,Deals_Demo!$H:$S,8,0)</f>
        <v>45919.991724537038</v>
      </c>
      <c r="T1515" s="14">
        <f>VLOOKUP($B1515,Deals_Demo!$H:$S,9,0)</f>
        <v>45920.200057870374</v>
      </c>
      <c r="U1515" s="15" t="str">
        <f t="shared" si="250"/>
        <v>2025-09-20</v>
      </c>
      <c r="V1515" s="13" t="str">
        <f>VLOOKUP($B1515,Deals_Demo!$H:$S,11,0)</f>
        <v>04</v>
      </c>
      <c r="W1515" s="13" t="str">
        <f>VLOOKUP($B1515,Deals_Demo!$H:$S,12,0)</f>
        <v>Sat</v>
      </c>
      <c r="X1515" s="13">
        <f t="shared" si="243"/>
        <v>0.11799999999999999</v>
      </c>
      <c r="Y1515" s="13">
        <f t="shared" si="244"/>
        <v>0.23599999999999999</v>
      </c>
      <c r="Z1515" s="13">
        <f t="shared" si="245"/>
        <v>0.35399999999999998</v>
      </c>
      <c r="AA1515" s="13">
        <f t="shared" si="251"/>
        <v>-3</v>
      </c>
    </row>
    <row r="1516" spans="1:27" x14ac:dyDescent="0.25">
      <c r="A1516" s="58">
        <v>45922.045474537037</v>
      </c>
      <c r="B1516" s="59">
        <v>444074204</v>
      </c>
      <c r="C1516" s="38" t="s">
        <v>36</v>
      </c>
      <c r="D1516" s="38" t="s">
        <v>37</v>
      </c>
      <c r="E1516" s="38" t="s">
        <v>120</v>
      </c>
      <c r="F1516" s="35">
        <v>3687.51</v>
      </c>
      <c r="G1516" s="35">
        <v>3684.58</v>
      </c>
      <c r="H1516" s="38"/>
      <c r="I1516" s="38" t="s">
        <v>1996</v>
      </c>
      <c r="J1516" s="35">
        <v>3684.47</v>
      </c>
      <c r="K1516" s="35">
        <v>0</v>
      </c>
      <c r="L1516" s="35">
        <v>0</v>
      </c>
      <c r="M1516" s="35">
        <v>-3.04</v>
      </c>
      <c r="N1516" s="10" t="str">
        <f t="shared" si="246"/>
        <v>L</v>
      </c>
      <c r="O1516" s="11">
        <f t="shared" si="247"/>
        <v>45922</v>
      </c>
      <c r="P1516" s="12" t="str">
        <f t="shared" si="248"/>
        <v>01</v>
      </c>
      <c r="Q1516" s="13" t="str">
        <f>VLOOKUP($B1516,Deals_Demo!$H:$N,7,0)</f>
        <v>strategy_20_demo</v>
      </c>
      <c r="R1516" s="13" t="str">
        <f t="shared" si="249"/>
        <v>Mon</v>
      </c>
      <c r="S1516" s="14">
        <f>VLOOKUP($B1516,Deals_Demo!$H:$S,8,0)</f>
        <v>45922.045474537037</v>
      </c>
      <c r="T1516" s="14">
        <f>VLOOKUP($B1516,Deals_Demo!$H:$S,9,0)</f>
        <v>45922.253807870373</v>
      </c>
      <c r="U1516" s="15" t="str">
        <f t="shared" si="250"/>
        <v>2025-09-22</v>
      </c>
      <c r="V1516" s="13" t="str">
        <f>VLOOKUP($B1516,Deals_Demo!$H:$S,11,0)</f>
        <v>06</v>
      </c>
      <c r="W1516" s="13" t="str">
        <f>VLOOKUP($B1516,Deals_Demo!$H:$S,12,0)</f>
        <v>Mon</v>
      </c>
      <c r="X1516" s="13">
        <f t="shared" si="243"/>
        <v>-0.30400000000000005</v>
      </c>
      <c r="Y1516" s="13">
        <f t="shared" si="244"/>
        <v>-0.6080000000000001</v>
      </c>
      <c r="Z1516" s="13">
        <f t="shared" si="245"/>
        <v>-0.91199999999999992</v>
      </c>
      <c r="AA1516" s="13">
        <f t="shared" si="251"/>
        <v>-3</v>
      </c>
    </row>
    <row r="1517" spans="1:27" x14ac:dyDescent="0.25">
      <c r="A1517" s="60">
        <v>45922.045474537037</v>
      </c>
      <c r="B1517" s="61">
        <v>444074206</v>
      </c>
      <c r="C1517" s="37" t="s">
        <v>36</v>
      </c>
      <c r="D1517" s="37" t="s">
        <v>37</v>
      </c>
      <c r="E1517" s="37" t="s">
        <v>120</v>
      </c>
      <c r="F1517" s="36">
        <v>3687.51</v>
      </c>
      <c r="G1517" s="36">
        <v>3684.51</v>
      </c>
      <c r="H1517" s="37"/>
      <c r="I1517" s="37" t="s">
        <v>1996</v>
      </c>
      <c r="J1517" s="36">
        <v>3684.47</v>
      </c>
      <c r="K1517" s="36">
        <v>0</v>
      </c>
      <c r="L1517" s="36">
        <v>0</v>
      </c>
      <c r="M1517" s="36">
        <v>-3.04</v>
      </c>
      <c r="N1517" s="10" t="str">
        <f t="shared" si="246"/>
        <v>L</v>
      </c>
      <c r="O1517" s="11">
        <f t="shared" si="247"/>
        <v>45922</v>
      </c>
      <c r="P1517" s="12" t="str">
        <f t="shared" si="248"/>
        <v>01</v>
      </c>
      <c r="Q1517" s="13" t="str">
        <f>VLOOKUP($B1517,Deals_Demo!$H:$N,7,0)</f>
        <v>strategy_19_demo</v>
      </c>
      <c r="R1517" s="13" t="str">
        <f t="shared" si="249"/>
        <v>Mon</v>
      </c>
      <c r="S1517" s="14">
        <f>VLOOKUP($B1517,Deals_Demo!$H:$S,8,0)</f>
        <v>45922.045474537037</v>
      </c>
      <c r="T1517" s="14">
        <f>VLOOKUP($B1517,Deals_Demo!$H:$S,9,0)</f>
        <v>45922.253807870373</v>
      </c>
      <c r="U1517" s="15" t="str">
        <f t="shared" si="250"/>
        <v>2025-09-22</v>
      </c>
      <c r="V1517" s="13" t="str">
        <f>VLOOKUP($B1517,Deals_Demo!$H:$S,11,0)</f>
        <v>06</v>
      </c>
      <c r="W1517" s="13" t="str">
        <f>VLOOKUP($B1517,Deals_Demo!$H:$S,12,0)</f>
        <v>Mon</v>
      </c>
      <c r="X1517" s="13">
        <f t="shared" si="243"/>
        <v>-0.30400000000000005</v>
      </c>
      <c r="Y1517" s="13">
        <f t="shared" si="244"/>
        <v>-0.6080000000000001</v>
      </c>
      <c r="Z1517" s="13">
        <f t="shared" si="245"/>
        <v>-0.91199999999999992</v>
      </c>
      <c r="AA1517" s="13">
        <f t="shared" si="251"/>
        <v>-3</v>
      </c>
    </row>
    <row r="1518" spans="1:27" x14ac:dyDescent="0.25">
      <c r="A1518" s="58">
        <v>45922.045486111114</v>
      </c>
      <c r="B1518" s="59">
        <v>444074207</v>
      </c>
      <c r="C1518" s="38" t="s">
        <v>36</v>
      </c>
      <c r="D1518" s="38" t="s">
        <v>37</v>
      </c>
      <c r="E1518" s="38" t="s">
        <v>120</v>
      </c>
      <c r="F1518" s="35">
        <v>3687.51</v>
      </c>
      <c r="G1518" s="35">
        <v>3684.51</v>
      </c>
      <c r="H1518" s="38"/>
      <c r="I1518" s="38" t="s">
        <v>1996</v>
      </c>
      <c r="J1518" s="35">
        <v>3684.47</v>
      </c>
      <c r="K1518" s="35">
        <v>0</v>
      </c>
      <c r="L1518" s="35">
        <v>0</v>
      </c>
      <c r="M1518" s="35">
        <v>-3.04</v>
      </c>
      <c r="N1518" s="10" t="str">
        <f t="shared" si="246"/>
        <v>L</v>
      </c>
      <c r="O1518" s="11">
        <f t="shared" si="247"/>
        <v>45922</v>
      </c>
      <c r="P1518" s="12" t="str">
        <f t="shared" si="248"/>
        <v>01</v>
      </c>
      <c r="Q1518" s="13" t="str">
        <f>VLOOKUP($B1518,Deals_Demo!$H:$N,7,0)</f>
        <v>strategy_18_demo</v>
      </c>
      <c r="R1518" s="13" t="str">
        <f t="shared" si="249"/>
        <v>Mon</v>
      </c>
      <c r="S1518" s="14">
        <f>VLOOKUP($B1518,Deals_Demo!$H:$S,8,0)</f>
        <v>45922.045486111114</v>
      </c>
      <c r="T1518" s="14">
        <f>VLOOKUP($B1518,Deals_Demo!$H:$S,9,0)</f>
        <v>45922.25381944445</v>
      </c>
      <c r="U1518" s="15" t="str">
        <f t="shared" si="250"/>
        <v>2025-09-22</v>
      </c>
      <c r="V1518" s="13" t="str">
        <f>VLOOKUP($B1518,Deals_Demo!$H:$S,11,0)</f>
        <v>06</v>
      </c>
      <c r="W1518" s="13" t="str">
        <f>VLOOKUP($B1518,Deals_Demo!$H:$S,12,0)</f>
        <v>Mon</v>
      </c>
      <c r="X1518" s="13">
        <f t="shared" si="243"/>
        <v>-0.30400000000000005</v>
      </c>
      <c r="Y1518" s="13">
        <f t="shared" si="244"/>
        <v>-0.6080000000000001</v>
      </c>
      <c r="Z1518" s="13">
        <f t="shared" si="245"/>
        <v>-0.91199999999999992</v>
      </c>
      <c r="AA1518" s="13">
        <f t="shared" si="251"/>
        <v>-3</v>
      </c>
    </row>
    <row r="1519" spans="1:27" x14ac:dyDescent="0.25">
      <c r="A1519" s="60">
        <v>45922.045590277776</v>
      </c>
      <c r="B1519" s="61">
        <v>444074242</v>
      </c>
      <c r="C1519" s="37" t="s">
        <v>36</v>
      </c>
      <c r="D1519" s="37" t="s">
        <v>37</v>
      </c>
      <c r="E1519" s="37" t="s">
        <v>120</v>
      </c>
      <c r="F1519" s="36">
        <v>3686.76</v>
      </c>
      <c r="G1519" s="36">
        <v>3683.76</v>
      </c>
      <c r="H1519" s="36">
        <v>3688.26</v>
      </c>
      <c r="I1519" s="37" t="s">
        <v>1997</v>
      </c>
      <c r="J1519" s="36">
        <v>3683.64</v>
      </c>
      <c r="K1519" s="36">
        <v>0</v>
      </c>
      <c r="L1519" s="36">
        <v>0</v>
      </c>
      <c r="M1519" s="36">
        <v>-3.12</v>
      </c>
      <c r="N1519" s="10" t="str">
        <f t="shared" si="246"/>
        <v>L</v>
      </c>
      <c r="O1519" s="11">
        <f t="shared" si="247"/>
        <v>45922</v>
      </c>
      <c r="P1519" s="12" t="str">
        <f t="shared" si="248"/>
        <v>01</v>
      </c>
      <c r="Q1519" s="13" t="str">
        <f>VLOOKUP($B1519,Deals_Demo!$H:$N,7,0)</f>
        <v>strategy_12_demo</v>
      </c>
      <c r="R1519" s="13" t="str">
        <f t="shared" si="249"/>
        <v>Mon</v>
      </c>
      <c r="S1519" s="14">
        <f>VLOOKUP($B1519,Deals_Demo!$H:$S,8,0)</f>
        <v>45922.045590277776</v>
      </c>
      <c r="T1519" s="14">
        <f>VLOOKUP($B1519,Deals_Demo!$H:$S,9,0)</f>
        <v>45922.253923611112</v>
      </c>
      <c r="U1519" s="15" t="str">
        <f t="shared" si="250"/>
        <v>2025-09-22</v>
      </c>
      <c r="V1519" s="13" t="str">
        <f>VLOOKUP($B1519,Deals_Demo!$H:$S,11,0)</f>
        <v>06</v>
      </c>
      <c r="W1519" s="13" t="str">
        <f>VLOOKUP($B1519,Deals_Demo!$H:$S,12,0)</f>
        <v>Mon</v>
      </c>
      <c r="X1519" s="13">
        <f t="shared" si="243"/>
        <v>-0.31200000000000006</v>
      </c>
      <c r="Y1519" s="13">
        <f t="shared" si="244"/>
        <v>-0.62400000000000011</v>
      </c>
      <c r="Z1519" s="13">
        <f t="shared" si="245"/>
        <v>-0.93599999999999994</v>
      </c>
      <c r="AA1519" s="13">
        <f t="shared" si="251"/>
        <v>-3</v>
      </c>
    </row>
    <row r="1520" spans="1:27" x14ac:dyDescent="0.25">
      <c r="A1520" s="58">
        <v>45922.045590277776</v>
      </c>
      <c r="B1520" s="59">
        <v>444074243</v>
      </c>
      <c r="C1520" s="38" t="s">
        <v>36</v>
      </c>
      <c r="D1520" s="38" t="s">
        <v>37</v>
      </c>
      <c r="E1520" s="38" t="s">
        <v>120</v>
      </c>
      <c r="F1520" s="35">
        <v>3686.76</v>
      </c>
      <c r="G1520" s="35">
        <v>3683.76</v>
      </c>
      <c r="H1520" s="35">
        <v>3689.76</v>
      </c>
      <c r="I1520" s="38" t="s">
        <v>1997</v>
      </c>
      <c r="J1520" s="35">
        <v>3683.64</v>
      </c>
      <c r="K1520" s="35">
        <v>0</v>
      </c>
      <c r="L1520" s="35">
        <v>0</v>
      </c>
      <c r="M1520" s="35">
        <v>-3.12</v>
      </c>
      <c r="N1520" s="10" t="str">
        <f t="shared" si="246"/>
        <v>L</v>
      </c>
      <c r="O1520" s="11">
        <f t="shared" si="247"/>
        <v>45922</v>
      </c>
      <c r="P1520" s="12" t="str">
        <f t="shared" si="248"/>
        <v>01</v>
      </c>
      <c r="Q1520" s="13" t="str">
        <f>VLOOKUP($B1520,Deals_Demo!$H:$N,7,0)</f>
        <v>strategy_09_demo</v>
      </c>
      <c r="R1520" s="13" t="str">
        <f t="shared" si="249"/>
        <v>Mon</v>
      </c>
      <c r="S1520" s="14">
        <f>VLOOKUP($B1520,Deals_Demo!$H:$S,8,0)</f>
        <v>45922.045590277776</v>
      </c>
      <c r="T1520" s="14">
        <f>VLOOKUP($B1520,Deals_Demo!$H:$S,9,0)</f>
        <v>45922.253923611112</v>
      </c>
      <c r="U1520" s="15" t="str">
        <f t="shared" si="250"/>
        <v>2025-09-22</v>
      </c>
      <c r="V1520" s="13" t="str">
        <f>VLOOKUP($B1520,Deals_Demo!$H:$S,11,0)</f>
        <v>06</v>
      </c>
      <c r="W1520" s="13" t="str">
        <f>VLOOKUP($B1520,Deals_Demo!$H:$S,12,0)</f>
        <v>Mon</v>
      </c>
      <c r="X1520" s="13">
        <f t="shared" si="243"/>
        <v>-0.31200000000000006</v>
      </c>
      <c r="Y1520" s="13">
        <f t="shared" si="244"/>
        <v>-0.62400000000000011</v>
      </c>
      <c r="Z1520" s="13">
        <f t="shared" si="245"/>
        <v>-0.93599999999999994</v>
      </c>
      <c r="AA1520" s="13">
        <f t="shared" si="251"/>
        <v>-3</v>
      </c>
    </row>
    <row r="1521" spans="1:27" x14ac:dyDescent="0.25">
      <c r="A1521" s="60">
        <v>45922.045601851853</v>
      </c>
      <c r="B1521" s="61">
        <v>444074244</v>
      </c>
      <c r="C1521" s="37" t="s">
        <v>36</v>
      </c>
      <c r="D1521" s="37" t="s">
        <v>37</v>
      </c>
      <c r="E1521" s="37" t="s">
        <v>120</v>
      </c>
      <c r="F1521" s="36">
        <v>3686.76</v>
      </c>
      <c r="G1521" s="36">
        <v>3683.76</v>
      </c>
      <c r="H1521" s="36">
        <v>3690.26</v>
      </c>
      <c r="I1521" s="37" t="s">
        <v>1997</v>
      </c>
      <c r="J1521" s="36">
        <v>3683.64</v>
      </c>
      <c r="K1521" s="36">
        <v>0</v>
      </c>
      <c r="L1521" s="36">
        <v>0</v>
      </c>
      <c r="M1521" s="36">
        <v>-3.12</v>
      </c>
      <c r="N1521" s="10" t="str">
        <f t="shared" si="246"/>
        <v>L</v>
      </c>
      <c r="O1521" s="11">
        <f t="shared" si="247"/>
        <v>45922</v>
      </c>
      <c r="P1521" s="12" t="str">
        <f t="shared" si="248"/>
        <v>01</v>
      </c>
      <c r="Q1521" s="13" t="str">
        <f>VLOOKUP($B1521,Deals_Demo!$H:$N,7,0)</f>
        <v>strategy_11_demo</v>
      </c>
      <c r="R1521" s="13" t="str">
        <f t="shared" si="249"/>
        <v>Mon</v>
      </c>
      <c r="S1521" s="14">
        <f>VLOOKUP($B1521,Deals_Demo!$H:$S,8,0)</f>
        <v>45922.045601851853</v>
      </c>
      <c r="T1521" s="14">
        <f>VLOOKUP($B1521,Deals_Demo!$H:$S,9,0)</f>
        <v>45922.253935185188</v>
      </c>
      <c r="U1521" s="15" t="str">
        <f t="shared" si="250"/>
        <v>2025-09-22</v>
      </c>
      <c r="V1521" s="13" t="str">
        <f>VLOOKUP($B1521,Deals_Demo!$H:$S,11,0)</f>
        <v>06</v>
      </c>
      <c r="W1521" s="13" t="str">
        <f>VLOOKUP($B1521,Deals_Demo!$H:$S,12,0)</f>
        <v>Mon</v>
      </c>
      <c r="X1521" s="13">
        <f t="shared" si="243"/>
        <v>-0.31200000000000006</v>
      </c>
      <c r="Y1521" s="13">
        <f t="shared" si="244"/>
        <v>-0.62400000000000011</v>
      </c>
      <c r="Z1521" s="13">
        <f t="shared" si="245"/>
        <v>-0.93599999999999994</v>
      </c>
      <c r="AA1521" s="13">
        <f t="shared" si="251"/>
        <v>-3</v>
      </c>
    </row>
    <row r="1522" spans="1:27" x14ac:dyDescent="0.25">
      <c r="A1522" s="58">
        <v>45922.045601851853</v>
      </c>
      <c r="B1522" s="59">
        <v>444074247</v>
      </c>
      <c r="C1522" s="38" t="s">
        <v>36</v>
      </c>
      <c r="D1522" s="38" t="s">
        <v>37</v>
      </c>
      <c r="E1522" s="38" t="s">
        <v>120</v>
      </c>
      <c r="F1522" s="35">
        <v>3686.79</v>
      </c>
      <c r="G1522" s="35">
        <v>3683.76</v>
      </c>
      <c r="H1522" s="35">
        <v>3688.26</v>
      </c>
      <c r="I1522" s="38" t="s">
        <v>1997</v>
      </c>
      <c r="J1522" s="35">
        <v>3683.64</v>
      </c>
      <c r="K1522" s="35">
        <v>0</v>
      </c>
      <c r="L1522" s="35">
        <v>0</v>
      </c>
      <c r="M1522" s="35">
        <v>-3.15</v>
      </c>
      <c r="N1522" s="10" t="str">
        <f t="shared" si="246"/>
        <v>L</v>
      </c>
      <c r="O1522" s="11">
        <f t="shared" si="247"/>
        <v>45922</v>
      </c>
      <c r="P1522" s="12" t="str">
        <f t="shared" si="248"/>
        <v>01</v>
      </c>
      <c r="Q1522" s="13" t="str">
        <f>VLOOKUP($B1522,Deals_Demo!$H:$N,7,0)</f>
        <v>strategy_14_demo</v>
      </c>
      <c r="R1522" s="13" t="str">
        <f t="shared" si="249"/>
        <v>Mon</v>
      </c>
      <c r="S1522" s="14">
        <f>VLOOKUP($B1522,Deals_Demo!$H:$S,8,0)</f>
        <v>45922.045601851853</v>
      </c>
      <c r="T1522" s="14">
        <f>VLOOKUP($B1522,Deals_Demo!$H:$S,9,0)</f>
        <v>45922.253935185188</v>
      </c>
      <c r="U1522" s="15" t="str">
        <f t="shared" si="250"/>
        <v>2025-09-22</v>
      </c>
      <c r="V1522" s="13" t="str">
        <f>VLOOKUP($B1522,Deals_Demo!$H:$S,11,0)</f>
        <v>06</v>
      </c>
      <c r="W1522" s="13" t="str">
        <f>VLOOKUP($B1522,Deals_Demo!$H:$S,12,0)</f>
        <v>Mon</v>
      </c>
      <c r="X1522" s="13">
        <f t="shared" si="243"/>
        <v>-0.315</v>
      </c>
      <c r="Y1522" s="13">
        <f t="shared" si="244"/>
        <v>-0.63</v>
      </c>
      <c r="Z1522" s="13">
        <f t="shared" si="245"/>
        <v>-0.94499999999999995</v>
      </c>
      <c r="AA1522" s="13">
        <f t="shared" si="251"/>
        <v>-3</v>
      </c>
    </row>
    <row r="1523" spans="1:27" x14ac:dyDescent="0.25">
      <c r="A1523" s="60">
        <v>45922.045601851853</v>
      </c>
      <c r="B1523" s="61">
        <v>444074248</v>
      </c>
      <c r="C1523" s="37" t="s">
        <v>36</v>
      </c>
      <c r="D1523" s="37" t="s">
        <v>37</v>
      </c>
      <c r="E1523" s="37" t="s">
        <v>120</v>
      </c>
      <c r="F1523" s="36">
        <v>3686.79</v>
      </c>
      <c r="G1523" s="36">
        <v>3683.76</v>
      </c>
      <c r="H1523" s="36">
        <v>3688.96</v>
      </c>
      <c r="I1523" s="37" t="s">
        <v>1997</v>
      </c>
      <c r="J1523" s="36">
        <v>3683.64</v>
      </c>
      <c r="K1523" s="36">
        <v>0</v>
      </c>
      <c r="L1523" s="36">
        <v>0</v>
      </c>
      <c r="M1523" s="36">
        <v>-3.15</v>
      </c>
      <c r="N1523" s="10" t="str">
        <f t="shared" si="246"/>
        <v>L</v>
      </c>
      <c r="O1523" s="11">
        <f t="shared" si="247"/>
        <v>45922</v>
      </c>
      <c r="P1523" s="12" t="str">
        <f t="shared" si="248"/>
        <v>01</v>
      </c>
      <c r="Q1523" s="13" t="str">
        <f>VLOOKUP($B1523,Deals_Demo!$H:$N,7,0)</f>
        <v>strategy_21_demo</v>
      </c>
      <c r="R1523" s="13" t="str">
        <f t="shared" si="249"/>
        <v>Mon</v>
      </c>
      <c r="S1523" s="14">
        <f>VLOOKUP($B1523,Deals_Demo!$H:$S,8,0)</f>
        <v>45922.045601851853</v>
      </c>
      <c r="T1523" s="14">
        <f>VLOOKUP($B1523,Deals_Demo!$H:$S,9,0)</f>
        <v>45922.253935185188</v>
      </c>
      <c r="U1523" s="15" t="str">
        <f t="shared" si="250"/>
        <v>2025-09-22</v>
      </c>
      <c r="V1523" s="13" t="str">
        <f>VLOOKUP($B1523,Deals_Demo!$H:$S,11,0)</f>
        <v>06</v>
      </c>
      <c r="W1523" s="13" t="str">
        <f>VLOOKUP($B1523,Deals_Demo!$H:$S,12,0)</f>
        <v>Mon</v>
      </c>
      <c r="X1523" s="13">
        <f t="shared" si="243"/>
        <v>-0.315</v>
      </c>
      <c r="Y1523" s="13">
        <f t="shared" si="244"/>
        <v>-0.63</v>
      </c>
      <c r="Z1523" s="13">
        <f t="shared" si="245"/>
        <v>-0.94499999999999995</v>
      </c>
      <c r="AA1523" s="13">
        <f t="shared" si="251"/>
        <v>-3</v>
      </c>
    </row>
    <row r="1524" spans="1:27" x14ac:dyDescent="0.25">
      <c r="A1524" s="58">
        <v>45922.045601851853</v>
      </c>
      <c r="B1524" s="59">
        <v>444074249</v>
      </c>
      <c r="C1524" s="38" t="s">
        <v>36</v>
      </c>
      <c r="D1524" s="38" t="s">
        <v>37</v>
      </c>
      <c r="E1524" s="38" t="s">
        <v>120</v>
      </c>
      <c r="F1524" s="35">
        <v>3686.88</v>
      </c>
      <c r="G1524" s="35">
        <v>3684.26</v>
      </c>
      <c r="H1524" s="35">
        <v>3689.76</v>
      </c>
      <c r="I1524" s="38" t="s">
        <v>1998</v>
      </c>
      <c r="J1524" s="35">
        <v>3684.22</v>
      </c>
      <c r="K1524" s="35">
        <v>0</v>
      </c>
      <c r="L1524" s="35">
        <v>0</v>
      </c>
      <c r="M1524" s="35">
        <v>-2.66</v>
      </c>
      <c r="N1524" s="10" t="str">
        <f t="shared" si="246"/>
        <v>L</v>
      </c>
      <c r="O1524" s="11">
        <f t="shared" si="247"/>
        <v>45922</v>
      </c>
      <c r="P1524" s="12" t="str">
        <f t="shared" si="248"/>
        <v>01</v>
      </c>
      <c r="Q1524" s="13" t="str">
        <f>VLOOKUP($B1524,Deals_Demo!$H:$N,7,0)</f>
        <v>strategy_10_demo</v>
      </c>
      <c r="R1524" s="13" t="str">
        <f t="shared" si="249"/>
        <v>Mon</v>
      </c>
      <c r="S1524" s="14">
        <f>VLOOKUP($B1524,Deals_Demo!$H:$S,8,0)</f>
        <v>45922.045601851853</v>
      </c>
      <c r="T1524" s="14">
        <f>VLOOKUP($B1524,Deals_Demo!$H:$S,9,0)</f>
        <v>45922.253935185188</v>
      </c>
      <c r="U1524" s="15" t="str">
        <f t="shared" si="250"/>
        <v>2025-09-22</v>
      </c>
      <c r="V1524" s="13" t="str">
        <f>VLOOKUP($B1524,Deals_Demo!$H:$S,11,0)</f>
        <v>06</v>
      </c>
      <c r="W1524" s="13" t="str">
        <f>VLOOKUP($B1524,Deals_Demo!$H:$S,12,0)</f>
        <v>Mon</v>
      </c>
      <c r="X1524" s="13">
        <f t="shared" si="243"/>
        <v>-0.26600000000000001</v>
      </c>
      <c r="Y1524" s="13">
        <f t="shared" si="244"/>
        <v>-0.53200000000000003</v>
      </c>
      <c r="Z1524" s="13">
        <f t="shared" si="245"/>
        <v>-0.79800000000000004</v>
      </c>
      <c r="AA1524" s="13">
        <f t="shared" si="251"/>
        <v>-3</v>
      </c>
    </row>
    <row r="1525" spans="1:27" x14ac:dyDescent="0.25">
      <c r="A1525" s="60">
        <v>45922.045613425929</v>
      </c>
      <c r="B1525" s="61">
        <v>444074251</v>
      </c>
      <c r="C1525" s="37" t="s">
        <v>36</v>
      </c>
      <c r="D1525" s="37" t="s">
        <v>37</v>
      </c>
      <c r="E1525" s="37" t="s">
        <v>120</v>
      </c>
      <c r="F1525" s="36">
        <v>3686.88</v>
      </c>
      <c r="G1525" s="36">
        <v>3683.76</v>
      </c>
      <c r="H1525" s="36">
        <v>3690.26</v>
      </c>
      <c r="I1525" s="37" t="s">
        <v>1997</v>
      </c>
      <c r="J1525" s="36">
        <v>3683.64</v>
      </c>
      <c r="K1525" s="36">
        <v>0</v>
      </c>
      <c r="L1525" s="36">
        <v>0</v>
      </c>
      <c r="M1525" s="36">
        <v>-3.24</v>
      </c>
      <c r="N1525" s="10" t="str">
        <f t="shared" si="246"/>
        <v>L</v>
      </c>
      <c r="O1525" s="11">
        <f t="shared" si="247"/>
        <v>45922</v>
      </c>
      <c r="P1525" s="12" t="str">
        <f t="shared" si="248"/>
        <v>01</v>
      </c>
      <c r="Q1525" s="13" t="str">
        <f>VLOOKUP($B1525,Deals_Demo!$H:$N,7,0)</f>
        <v>strategy_16_demo</v>
      </c>
      <c r="R1525" s="13" t="str">
        <f t="shared" si="249"/>
        <v>Mon</v>
      </c>
      <c r="S1525" s="14">
        <f>VLOOKUP($B1525,Deals_Demo!$H:$S,8,0)</f>
        <v>45922.045613425929</v>
      </c>
      <c r="T1525" s="14">
        <f>VLOOKUP($B1525,Deals_Demo!$H:$S,9,0)</f>
        <v>45922.253946759265</v>
      </c>
      <c r="U1525" s="15" t="str">
        <f t="shared" si="250"/>
        <v>2025-09-22</v>
      </c>
      <c r="V1525" s="13" t="str">
        <f>VLOOKUP($B1525,Deals_Demo!$H:$S,11,0)</f>
        <v>06</v>
      </c>
      <c r="W1525" s="13" t="str">
        <f>VLOOKUP($B1525,Deals_Demo!$H:$S,12,0)</f>
        <v>Mon</v>
      </c>
      <c r="X1525" s="13">
        <f t="shared" si="243"/>
        <v>-0.32400000000000007</v>
      </c>
      <c r="Y1525" s="13">
        <f t="shared" si="244"/>
        <v>-0.64800000000000013</v>
      </c>
      <c r="Z1525" s="13">
        <f t="shared" si="245"/>
        <v>-0.97199999999999998</v>
      </c>
      <c r="AA1525" s="13">
        <f t="shared" si="251"/>
        <v>-3</v>
      </c>
    </row>
    <row r="1526" spans="1:27" x14ac:dyDescent="0.25">
      <c r="A1526" s="58">
        <v>45922.045613425929</v>
      </c>
      <c r="B1526" s="59">
        <v>444074252</v>
      </c>
      <c r="C1526" s="38" t="s">
        <v>36</v>
      </c>
      <c r="D1526" s="38" t="s">
        <v>37</v>
      </c>
      <c r="E1526" s="38" t="s">
        <v>120</v>
      </c>
      <c r="F1526" s="35">
        <v>3687.09</v>
      </c>
      <c r="G1526" s="35">
        <v>3685.26</v>
      </c>
      <c r="H1526" s="35">
        <v>3688.26</v>
      </c>
      <c r="I1526" s="38" t="s">
        <v>1992</v>
      </c>
      <c r="J1526" s="35">
        <v>3685.12</v>
      </c>
      <c r="K1526" s="35">
        <v>0</v>
      </c>
      <c r="L1526" s="35">
        <v>0</v>
      </c>
      <c r="M1526" s="35">
        <v>-1.97</v>
      </c>
      <c r="N1526" s="10" t="str">
        <f t="shared" si="246"/>
        <v>L</v>
      </c>
      <c r="O1526" s="11">
        <f t="shared" si="247"/>
        <v>45922</v>
      </c>
      <c r="P1526" s="12" t="str">
        <f t="shared" si="248"/>
        <v>01</v>
      </c>
      <c r="Q1526" s="13" t="str">
        <f>VLOOKUP($B1526,Deals_Demo!$H:$N,7,0)</f>
        <v>strategy_15_demo</v>
      </c>
      <c r="R1526" s="13" t="str">
        <f t="shared" si="249"/>
        <v>Mon</v>
      </c>
      <c r="S1526" s="14">
        <f>VLOOKUP($B1526,Deals_Demo!$H:$S,8,0)</f>
        <v>45922.045613425929</v>
      </c>
      <c r="T1526" s="14">
        <f>VLOOKUP($B1526,Deals_Demo!$H:$S,9,0)</f>
        <v>45922.253946759265</v>
      </c>
      <c r="U1526" s="15" t="str">
        <f t="shared" si="250"/>
        <v>2025-09-22</v>
      </c>
      <c r="V1526" s="13" t="str">
        <f>VLOOKUP($B1526,Deals_Demo!$H:$S,11,0)</f>
        <v>06</v>
      </c>
      <c r="W1526" s="13" t="str">
        <f>VLOOKUP($B1526,Deals_Demo!$H:$S,12,0)</f>
        <v>Mon</v>
      </c>
      <c r="X1526" s="13">
        <f t="shared" si="243"/>
        <v>-0.19700000000000001</v>
      </c>
      <c r="Y1526" s="13">
        <f t="shared" si="244"/>
        <v>-0.39400000000000002</v>
      </c>
      <c r="Z1526" s="13">
        <f t="shared" si="245"/>
        <v>-0.59099999999999997</v>
      </c>
      <c r="AA1526" s="13">
        <f t="shared" si="251"/>
        <v>-3</v>
      </c>
    </row>
    <row r="1527" spans="1:27" x14ac:dyDescent="0.25">
      <c r="A1527" s="60">
        <v>45922.048020833332</v>
      </c>
      <c r="B1527" s="61">
        <v>444075181</v>
      </c>
      <c r="C1527" s="37" t="s">
        <v>36</v>
      </c>
      <c r="D1527" s="37" t="s">
        <v>38</v>
      </c>
      <c r="E1527" s="37" t="s">
        <v>120</v>
      </c>
      <c r="F1527" s="36">
        <v>3684.66</v>
      </c>
      <c r="G1527" s="36">
        <v>3687.66</v>
      </c>
      <c r="H1527" s="37"/>
      <c r="I1527" s="37" t="s">
        <v>1999</v>
      </c>
      <c r="J1527" s="36">
        <v>3687.74</v>
      </c>
      <c r="K1527" s="36">
        <v>0</v>
      </c>
      <c r="L1527" s="36">
        <v>0</v>
      </c>
      <c r="M1527" s="36">
        <v>-3.08</v>
      </c>
      <c r="N1527" s="10" t="str">
        <f t="shared" si="246"/>
        <v>L</v>
      </c>
      <c r="O1527" s="11">
        <f t="shared" si="247"/>
        <v>45922</v>
      </c>
      <c r="P1527" s="12" t="str">
        <f t="shared" si="248"/>
        <v>01</v>
      </c>
      <c r="Q1527" s="13" t="str">
        <f>VLOOKUP($B1527,Deals_Demo!$H:$N,7,0)</f>
        <v>strategy_18_demo</v>
      </c>
      <c r="R1527" s="13" t="str">
        <f t="shared" si="249"/>
        <v>Mon</v>
      </c>
      <c r="S1527" s="14">
        <f>VLOOKUP($B1527,Deals_Demo!$H:$S,8,0)</f>
        <v>45922.048020833332</v>
      </c>
      <c r="T1527" s="14">
        <f>VLOOKUP($B1527,Deals_Demo!$H:$S,9,0)</f>
        <v>45922.256354166668</v>
      </c>
      <c r="U1527" s="15" t="str">
        <f t="shared" si="250"/>
        <v>2025-09-22</v>
      </c>
      <c r="V1527" s="13" t="str">
        <f>VLOOKUP($B1527,Deals_Demo!$H:$S,11,0)</f>
        <v>06</v>
      </c>
      <c r="W1527" s="13" t="str">
        <f>VLOOKUP($B1527,Deals_Demo!$H:$S,12,0)</f>
        <v>Mon</v>
      </c>
      <c r="X1527" s="13">
        <f t="shared" si="243"/>
        <v>-0.30800000000000005</v>
      </c>
      <c r="Y1527" s="13">
        <f t="shared" si="244"/>
        <v>-0.6160000000000001</v>
      </c>
      <c r="Z1527" s="13">
        <f t="shared" si="245"/>
        <v>-0.92399999999999993</v>
      </c>
      <c r="AA1527" s="13">
        <f t="shared" si="251"/>
        <v>-3</v>
      </c>
    </row>
    <row r="1528" spans="1:27" x14ac:dyDescent="0.25">
      <c r="A1528" s="58">
        <v>45922.048020833332</v>
      </c>
      <c r="B1528" s="59">
        <v>444075182</v>
      </c>
      <c r="C1528" s="38" t="s">
        <v>36</v>
      </c>
      <c r="D1528" s="38" t="s">
        <v>38</v>
      </c>
      <c r="E1528" s="38" t="s">
        <v>120</v>
      </c>
      <c r="F1528" s="35">
        <v>3684.64</v>
      </c>
      <c r="G1528" s="35">
        <v>3687.66</v>
      </c>
      <c r="H1528" s="38"/>
      <c r="I1528" s="38" t="s">
        <v>1999</v>
      </c>
      <c r="J1528" s="35">
        <v>3687.74</v>
      </c>
      <c r="K1528" s="35">
        <v>0</v>
      </c>
      <c r="L1528" s="35">
        <v>0</v>
      </c>
      <c r="M1528" s="35">
        <v>-3.1</v>
      </c>
      <c r="N1528" s="10" t="str">
        <f t="shared" si="246"/>
        <v>L</v>
      </c>
      <c r="O1528" s="11">
        <f t="shared" si="247"/>
        <v>45922</v>
      </c>
      <c r="P1528" s="12" t="str">
        <f t="shared" si="248"/>
        <v>01</v>
      </c>
      <c r="Q1528" s="13" t="str">
        <f>VLOOKUP($B1528,Deals_Demo!$H:$N,7,0)</f>
        <v>strategy_19_demo</v>
      </c>
      <c r="R1528" s="13" t="str">
        <f t="shared" si="249"/>
        <v>Mon</v>
      </c>
      <c r="S1528" s="14">
        <f>VLOOKUP($B1528,Deals_Demo!$H:$S,8,0)</f>
        <v>45922.048020833332</v>
      </c>
      <c r="T1528" s="14">
        <f>VLOOKUP($B1528,Deals_Demo!$H:$S,9,0)</f>
        <v>45922.256354166668</v>
      </c>
      <c r="U1528" s="15" t="str">
        <f t="shared" si="250"/>
        <v>2025-09-22</v>
      </c>
      <c r="V1528" s="13" t="str">
        <f>VLOOKUP($B1528,Deals_Demo!$H:$S,11,0)</f>
        <v>06</v>
      </c>
      <c r="W1528" s="13" t="str">
        <f>VLOOKUP($B1528,Deals_Demo!$H:$S,12,0)</f>
        <v>Mon</v>
      </c>
      <c r="X1528" s="13">
        <f t="shared" si="243"/>
        <v>-0.31000000000000005</v>
      </c>
      <c r="Y1528" s="13">
        <f t="shared" si="244"/>
        <v>-0.62000000000000011</v>
      </c>
      <c r="Z1528" s="13">
        <f t="shared" si="245"/>
        <v>-0.92999999999999994</v>
      </c>
      <c r="AA1528" s="13">
        <f t="shared" si="251"/>
        <v>-3</v>
      </c>
    </row>
    <row r="1529" spans="1:27" x14ac:dyDescent="0.25">
      <c r="A1529" s="60">
        <v>45922.048831018517</v>
      </c>
      <c r="B1529" s="61">
        <v>444075515</v>
      </c>
      <c r="C1529" s="37" t="s">
        <v>36</v>
      </c>
      <c r="D1529" s="37" t="s">
        <v>37</v>
      </c>
      <c r="E1529" s="37" t="s">
        <v>120</v>
      </c>
      <c r="F1529" s="36">
        <v>3686.11</v>
      </c>
      <c r="G1529" s="36">
        <v>3688.02</v>
      </c>
      <c r="H1529" s="36">
        <v>3689.61</v>
      </c>
      <c r="I1529" s="37" t="s">
        <v>2000</v>
      </c>
      <c r="J1529" s="36">
        <v>3689.64</v>
      </c>
      <c r="K1529" s="36">
        <v>0</v>
      </c>
      <c r="L1529" s="36">
        <v>0</v>
      </c>
      <c r="M1529" s="36">
        <v>3.53</v>
      </c>
      <c r="N1529" s="10" t="str">
        <f t="shared" si="246"/>
        <v>W</v>
      </c>
      <c r="O1529" s="11">
        <f t="shared" si="247"/>
        <v>45922</v>
      </c>
      <c r="P1529" s="12" t="str">
        <f t="shared" si="248"/>
        <v>01</v>
      </c>
      <c r="Q1529" s="13" t="str">
        <f>VLOOKUP($B1529,Deals_Demo!$H:$N,7,0)</f>
        <v>strategy_13_demo</v>
      </c>
      <c r="R1529" s="13" t="str">
        <f t="shared" si="249"/>
        <v>Mon</v>
      </c>
      <c r="S1529" s="14">
        <f>VLOOKUP($B1529,Deals_Demo!$H:$S,8,0)</f>
        <v>45922.048831018517</v>
      </c>
      <c r="T1529" s="14">
        <f>VLOOKUP($B1529,Deals_Demo!$H:$S,9,0)</f>
        <v>45922.257164351853</v>
      </c>
      <c r="U1529" s="15" t="str">
        <f t="shared" si="250"/>
        <v>2025-09-22</v>
      </c>
      <c r="V1529" s="13" t="str">
        <f>VLOOKUP($B1529,Deals_Demo!$H:$S,11,0)</f>
        <v>06</v>
      </c>
      <c r="W1529" s="13" t="str">
        <f>VLOOKUP($B1529,Deals_Demo!$H:$S,12,0)</f>
        <v>Mon</v>
      </c>
      <c r="X1529" s="13">
        <f t="shared" si="243"/>
        <v>0.35299999999999998</v>
      </c>
      <c r="Y1529" s="13">
        <f t="shared" si="244"/>
        <v>0.70599999999999996</v>
      </c>
      <c r="Z1529" s="13">
        <f t="shared" si="245"/>
        <v>1.0589999999999999</v>
      </c>
      <c r="AA1529" s="13">
        <f t="shared" si="251"/>
        <v>3.53</v>
      </c>
    </row>
    <row r="1530" spans="1:27" x14ac:dyDescent="0.25">
      <c r="A1530" s="58">
        <v>45922.049293981479</v>
      </c>
      <c r="B1530" s="59">
        <v>444075614</v>
      </c>
      <c r="C1530" s="38" t="s">
        <v>36</v>
      </c>
      <c r="D1530" s="38" t="s">
        <v>37</v>
      </c>
      <c r="E1530" s="38" t="s">
        <v>120</v>
      </c>
      <c r="F1530" s="35">
        <v>3686.28</v>
      </c>
      <c r="G1530" s="35">
        <v>3687.42</v>
      </c>
      <c r="H1530" s="35">
        <v>3690.78</v>
      </c>
      <c r="I1530" s="38" t="s">
        <v>2001</v>
      </c>
      <c r="J1530" s="35">
        <v>3690.79</v>
      </c>
      <c r="K1530" s="35">
        <v>0</v>
      </c>
      <c r="L1530" s="35">
        <v>0</v>
      </c>
      <c r="M1530" s="35">
        <v>4.51</v>
      </c>
      <c r="N1530" s="10" t="str">
        <f t="shared" si="246"/>
        <v>W</v>
      </c>
      <c r="O1530" s="11">
        <f t="shared" si="247"/>
        <v>45922</v>
      </c>
      <c r="P1530" s="12" t="str">
        <f t="shared" si="248"/>
        <v>01</v>
      </c>
      <c r="Q1530" s="13" t="str">
        <f>VLOOKUP($B1530,Deals_Demo!$H:$N,7,0)</f>
        <v>DEMO_strategy_03</v>
      </c>
      <c r="R1530" s="13" t="str">
        <f t="shared" si="249"/>
        <v>Mon</v>
      </c>
      <c r="S1530" s="14">
        <f>VLOOKUP($B1530,Deals_Demo!$H:$S,8,0)</f>
        <v>45922.049293981479</v>
      </c>
      <c r="T1530" s="14">
        <f>VLOOKUP($B1530,Deals_Demo!$H:$S,9,0)</f>
        <v>45922.257627314815</v>
      </c>
      <c r="U1530" s="15" t="str">
        <f t="shared" si="250"/>
        <v>2025-09-22</v>
      </c>
      <c r="V1530" s="13" t="str">
        <f>VLOOKUP($B1530,Deals_Demo!$H:$S,11,0)</f>
        <v>06</v>
      </c>
      <c r="W1530" s="13" t="str">
        <f>VLOOKUP($B1530,Deals_Demo!$H:$S,12,0)</f>
        <v>Mon</v>
      </c>
      <c r="X1530" s="13">
        <f t="shared" si="243"/>
        <v>0.45100000000000001</v>
      </c>
      <c r="Y1530" s="13">
        <f t="shared" si="244"/>
        <v>0.90200000000000002</v>
      </c>
      <c r="Z1530" s="13">
        <f t="shared" si="245"/>
        <v>1.353</v>
      </c>
      <c r="AA1530" s="13">
        <f t="shared" si="251"/>
        <v>4.51</v>
      </c>
    </row>
    <row r="1531" spans="1:27" x14ac:dyDescent="0.25">
      <c r="A1531" s="60">
        <v>45922.051030092596</v>
      </c>
      <c r="B1531" s="61">
        <v>444076109</v>
      </c>
      <c r="C1531" s="37" t="s">
        <v>36</v>
      </c>
      <c r="D1531" s="37" t="s">
        <v>37</v>
      </c>
      <c r="E1531" s="37" t="s">
        <v>120</v>
      </c>
      <c r="F1531" s="36">
        <v>3687.74</v>
      </c>
      <c r="G1531" s="36">
        <v>3691.16</v>
      </c>
      <c r="H1531" s="37"/>
      <c r="I1531" s="37" t="s">
        <v>2002</v>
      </c>
      <c r="J1531" s="36">
        <v>3691.16</v>
      </c>
      <c r="K1531" s="36">
        <v>0</v>
      </c>
      <c r="L1531" s="36">
        <v>0</v>
      </c>
      <c r="M1531" s="36">
        <v>3.42</v>
      </c>
      <c r="N1531" s="10" t="str">
        <f t="shared" si="246"/>
        <v>W</v>
      </c>
      <c r="O1531" s="11">
        <f t="shared" si="247"/>
        <v>45922</v>
      </c>
      <c r="P1531" s="12" t="str">
        <f t="shared" si="248"/>
        <v>01</v>
      </c>
      <c r="Q1531" s="13" t="str">
        <f>VLOOKUP($B1531,Deals_Demo!$H:$N,7,0)</f>
        <v>strategy_20_demo</v>
      </c>
      <c r="R1531" s="13" t="str">
        <f t="shared" si="249"/>
        <v>Mon</v>
      </c>
      <c r="S1531" s="14">
        <f>VLOOKUP($B1531,Deals_Demo!$H:$S,8,0)</f>
        <v>45922.051030092596</v>
      </c>
      <c r="T1531" s="14">
        <f>VLOOKUP($B1531,Deals_Demo!$H:$S,9,0)</f>
        <v>45922.259363425932</v>
      </c>
      <c r="U1531" s="15" t="str">
        <f t="shared" si="250"/>
        <v>2025-09-22</v>
      </c>
      <c r="V1531" s="13" t="str">
        <f>VLOOKUP($B1531,Deals_Demo!$H:$S,11,0)</f>
        <v>06</v>
      </c>
      <c r="W1531" s="13" t="str">
        <f>VLOOKUP($B1531,Deals_Demo!$H:$S,12,0)</f>
        <v>Mon</v>
      </c>
      <c r="X1531" s="13">
        <f t="shared" si="243"/>
        <v>0.34200000000000003</v>
      </c>
      <c r="Y1531" s="13">
        <f t="shared" si="244"/>
        <v>0.68400000000000005</v>
      </c>
      <c r="Z1531" s="13">
        <f t="shared" si="245"/>
        <v>1.026</v>
      </c>
      <c r="AA1531" s="13">
        <f t="shared" si="251"/>
        <v>3.42</v>
      </c>
    </row>
    <row r="1532" spans="1:27" x14ac:dyDescent="0.25">
      <c r="A1532" s="58">
        <v>45922.051030092596</v>
      </c>
      <c r="B1532" s="59">
        <v>444076110</v>
      </c>
      <c r="C1532" s="38" t="s">
        <v>36</v>
      </c>
      <c r="D1532" s="38" t="s">
        <v>37</v>
      </c>
      <c r="E1532" s="38" t="s">
        <v>120</v>
      </c>
      <c r="F1532" s="35">
        <v>3687.76</v>
      </c>
      <c r="G1532" s="35">
        <v>3691.19</v>
      </c>
      <c r="H1532" s="38"/>
      <c r="I1532" s="38" t="s">
        <v>2002</v>
      </c>
      <c r="J1532" s="35">
        <v>3691.18</v>
      </c>
      <c r="K1532" s="35">
        <v>0</v>
      </c>
      <c r="L1532" s="35">
        <v>0</v>
      </c>
      <c r="M1532" s="35">
        <v>3.42</v>
      </c>
      <c r="N1532" s="10" t="str">
        <f t="shared" si="246"/>
        <v>W</v>
      </c>
      <c r="O1532" s="11">
        <f t="shared" si="247"/>
        <v>45922</v>
      </c>
      <c r="P1532" s="12" t="str">
        <f t="shared" si="248"/>
        <v>01</v>
      </c>
      <c r="Q1532" s="13" t="str">
        <f>VLOOKUP($B1532,Deals_Demo!$H:$N,7,0)</f>
        <v>strategy_19_demo</v>
      </c>
      <c r="R1532" s="13" t="str">
        <f t="shared" si="249"/>
        <v>Mon</v>
      </c>
      <c r="S1532" s="14">
        <f>VLOOKUP($B1532,Deals_Demo!$H:$S,8,0)</f>
        <v>45922.051030092596</v>
      </c>
      <c r="T1532" s="14">
        <f>VLOOKUP($B1532,Deals_Demo!$H:$S,9,0)</f>
        <v>45922.259363425932</v>
      </c>
      <c r="U1532" s="15" t="str">
        <f t="shared" si="250"/>
        <v>2025-09-22</v>
      </c>
      <c r="V1532" s="13" t="str">
        <f>VLOOKUP($B1532,Deals_Demo!$H:$S,11,0)</f>
        <v>06</v>
      </c>
      <c r="W1532" s="13" t="str">
        <f>VLOOKUP($B1532,Deals_Demo!$H:$S,12,0)</f>
        <v>Mon</v>
      </c>
      <c r="X1532" s="13">
        <f t="shared" si="243"/>
        <v>0.34200000000000003</v>
      </c>
      <c r="Y1532" s="13">
        <f t="shared" si="244"/>
        <v>0.68400000000000005</v>
      </c>
      <c r="Z1532" s="13">
        <f t="shared" si="245"/>
        <v>1.026</v>
      </c>
      <c r="AA1532" s="13">
        <f t="shared" si="251"/>
        <v>3.42</v>
      </c>
    </row>
    <row r="1533" spans="1:27" x14ac:dyDescent="0.25">
      <c r="A1533" s="60">
        <v>45922.051041666666</v>
      </c>
      <c r="B1533" s="61">
        <v>444076112</v>
      </c>
      <c r="C1533" s="37" t="s">
        <v>36</v>
      </c>
      <c r="D1533" s="37" t="s">
        <v>37</v>
      </c>
      <c r="E1533" s="37" t="s">
        <v>120</v>
      </c>
      <c r="F1533" s="36">
        <v>3687.74</v>
      </c>
      <c r="G1533" s="36">
        <v>3691.17</v>
      </c>
      <c r="H1533" s="37"/>
      <c r="I1533" s="37" t="s">
        <v>2003</v>
      </c>
      <c r="J1533" s="36">
        <v>3691.01</v>
      </c>
      <c r="K1533" s="36">
        <v>0</v>
      </c>
      <c r="L1533" s="36">
        <v>0</v>
      </c>
      <c r="M1533" s="36">
        <v>3.27</v>
      </c>
      <c r="N1533" s="10" t="str">
        <f t="shared" si="246"/>
        <v>W</v>
      </c>
      <c r="O1533" s="11">
        <f t="shared" si="247"/>
        <v>45922</v>
      </c>
      <c r="P1533" s="12" t="str">
        <f t="shared" si="248"/>
        <v>01</v>
      </c>
      <c r="Q1533" s="13" t="str">
        <f>VLOOKUP($B1533,Deals_Demo!$H:$N,7,0)</f>
        <v>strategy_18_demo</v>
      </c>
      <c r="R1533" s="13" t="str">
        <f t="shared" si="249"/>
        <v>Mon</v>
      </c>
      <c r="S1533" s="14">
        <f>VLOOKUP($B1533,Deals_Demo!$H:$S,8,0)</f>
        <v>45922.051041666666</v>
      </c>
      <c r="T1533" s="14">
        <f>VLOOKUP($B1533,Deals_Demo!$H:$S,9,0)</f>
        <v>45922.259375000001</v>
      </c>
      <c r="U1533" s="15" t="str">
        <f t="shared" si="250"/>
        <v>2025-09-22</v>
      </c>
      <c r="V1533" s="13" t="str">
        <f>VLOOKUP($B1533,Deals_Demo!$H:$S,11,0)</f>
        <v>06</v>
      </c>
      <c r="W1533" s="13" t="str">
        <f>VLOOKUP($B1533,Deals_Demo!$H:$S,12,0)</f>
        <v>Mon</v>
      </c>
      <c r="X1533" s="13">
        <f t="shared" si="243"/>
        <v>0.32700000000000001</v>
      </c>
      <c r="Y1533" s="13">
        <f t="shared" si="244"/>
        <v>0.65400000000000003</v>
      </c>
      <c r="Z1533" s="13">
        <f t="shared" si="245"/>
        <v>0.98099999999999998</v>
      </c>
      <c r="AA1533" s="13">
        <f t="shared" si="251"/>
        <v>3.27</v>
      </c>
    </row>
    <row r="1534" spans="1:27" x14ac:dyDescent="0.25">
      <c r="A1534" s="58">
        <v>45922.053113425929</v>
      </c>
      <c r="B1534" s="59">
        <v>444076738</v>
      </c>
      <c r="C1534" s="38" t="s">
        <v>36</v>
      </c>
      <c r="D1534" s="38" t="s">
        <v>37</v>
      </c>
      <c r="E1534" s="38" t="s">
        <v>120</v>
      </c>
      <c r="F1534" s="35">
        <v>3687.36</v>
      </c>
      <c r="G1534" s="35">
        <v>3688.02</v>
      </c>
      <c r="H1534" s="35">
        <v>3690.24</v>
      </c>
      <c r="I1534" s="38" t="s">
        <v>2004</v>
      </c>
      <c r="J1534" s="35">
        <v>3690.24</v>
      </c>
      <c r="K1534" s="35">
        <v>0</v>
      </c>
      <c r="L1534" s="35">
        <v>0</v>
      </c>
      <c r="M1534" s="35">
        <v>2.88</v>
      </c>
      <c r="N1534" s="10" t="str">
        <f t="shared" si="246"/>
        <v>W</v>
      </c>
      <c r="O1534" s="11">
        <f t="shared" si="247"/>
        <v>45922</v>
      </c>
      <c r="P1534" s="12" t="str">
        <f t="shared" si="248"/>
        <v>01</v>
      </c>
      <c r="Q1534" s="13" t="str">
        <f>VLOOKUP($B1534,Deals_Demo!$H:$N,7,0)</f>
        <v>strategy_10_demo</v>
      </c>
      <c r="R1534" s="13" t="str">
        <f t="shared" si="249"/>
        <v>Mon</v>
      </c>
      <c r="S1534" s="14">
        <f>VLOOKUP($B1534,Deals_Demo!$H:$S,8,0)</f>
        <v>45922.053113425929</v>
      </c>
      <c r="T1534" s="14">
        <f>VLOOKUP($B1534,Deals_Demo!$H:$S,9,0)</f>
        <v>45922.261446759265</v>
      </c>
      <c r="U1534" s="15" t="str">
        <f t="shared" si="250"/>
        <v>2025-09-22</v>
      </c>
      <c r="V1534" s="13" t="str">
        <f>VLOOKUP($B1534,Deals_Demo!$H:$S,11,0)</f>
        <v>06</v>
      </c>
      <c r="W1534" s="13" t="str">
        <f>VLOOKUP($B1534,Deals_Demo!$H:$S,12,0)</f>
        <v>Mon</v>
      </c>
      <c r="X1534" s="13">
        <f t="shared" si="243"/>
        <v>0.28799999999999998</v>
      </c>
      <c r="Y1534" s="13">
        <f t="shared" si="244"/>
        <v>0.57599999999999996</v>
      </c>
      <c r="Z1534" s="13">
        <f t="shared" si="245"/>
        <v>0.86399999999999999</v>
      </c>
      <c r="AA1534" s="13">
        <f t="shared" si="251"/>
        <v>-3</v>
      </c>
    </row>
    <row r="1535" spans="1:27" x14ac:dyDescent="0.25">
      <c r="A1535" s="60">
        <v>45922.053113425929</v>
      </c>
      <c r="B1535" s="61">
        <v>444076739</v>
      </c>
      <c r="C1535" s="37" t="s">
        <v>36</v>
      </c>
      <c r="D1535" s="37" t="s">
        <v>37</v>
      </c>
      <c r="E1535" s="37" t="s">
        <v>120</v>
      </c>
      <c r="F1535" s="36">
        <v>3687.4</v>
      </c>
      <c r="G1535" s="36">
        <v>3687.62</v>
      </c>
      <c r="H1535" s="36">
        <v>3689.56</v>
      </c>
      <c r="I1535" s="37" t="s">
        <v>2005</v>
      </c>
      <c r="J1535" s="36">
        <v>3689.57</v>
      </c>
      <c r="K1535" s="36">
        <v>0</v>
      </c>
      <c r="L1535" s="36">
        <v>0</v>
      </c>
      <c r="M1535" s="36">
        <v>2.17</v>
      </c>
      <c r="N1535" s="10" t="str">
        <f t="shared" si="246"/>
        <v>W</v>
      </c>
      <c r="O1535" s="11">
        <f t="shared" si="247"/>
        <v>45922</v>
      </c>
      <c r="P1535" s="12" t="str">
        <f t="shared" si="248"/>
        <v>01</v>
      </c>
      <c r="Q1535" s="13" t="str">
        <f>VLOOKUP($B1535,Deals_Demo!$H:$N,7,0)</f>
        <v>strategy_21_demo</v>
      </c>
      <c r="R1535" s="13" t="str">
        <f t="shared" si="249"/>
        <v>Mon</v>
      </c>
      <c r="S1535" s="14">
        <f>VLOOKUP($B1535,Deals_Demo!$H:$S,8,0)</f>
        <v>45922.053113425929</v>
      </c>
      <c r="T1535" s="14">
        <f>VLOOKUP($B1535,Deals_Demo!$H:$S,9,0)</f>
        <v>45922.261446759265</v>
      </c>
      <c r="U1535" s="15" t="str">
        <f t="shared" si="250"/>
        <v>2025-09-22</v>
      </c>
      <c r="V1535" s="13" t="str">
        <f>VLOOKUP($B1535,Deals_Demo!$H:$S,11,0)</f>
        <v>06</v>
      </c>
      <c r="W1535" s="13" t="str">
        <f>VLOOKUP($B1535,Deals_Demo!$H:$S,12,0)</f>
        <v>Mon</v>
      </c>
      <c r="X1535" s="13">
        <f t="shared" si="243"/>
        <v>0.217</v>
      </c>
      <c r="Y1535" s="13">
        <f t="shared" si="244"/>
        <v>0.434</v>
      </c>
      <c r="Z1535" s="13">
        <f t="shared" si="245"/>
        <v>0.65099999999999991</v>
      </c>
      <c r="AA1535" s="13">
        <f t="shared" si="251"/>
        <v>-3</v>
      </c>
    </row>
    <row r="1536" spans="1:27" x14ac:dyDescent="0.25">
      <c r="A1536" s="58">
        <v>45922.053124999999</v>
      </c>
      <c r="B1536" s="59">
        <v>444076740</v>
      </c>
      <c r="C1536" s="38" t="s">
        <v>36</v>
      </c>
      <c r="D1536" s="38" t="s">
        <v>37</v>
      </c>
      <c r="E1536" s="38" t="s">
        <v>120</v>
      </c>
      <c r="F1536" s="35">
        <v>3687.6</v>
      </c>
      <c r="G1536" s="35">
        <v>3688.02</v>
      </c>
      <c r="H1536" s="35">
        <v>3690.36</v>
      </c>
      <c r="I1536" s="38" t="s">
        <v>2006</v>
      </c>
      <c r="J1536" s="35">
        <v>3690.38</v>
      </c>
      <c r="K1536" s="35">
        <v>0</v>
      </c>
      <c r="L1536" s="35">
        <v>0</v>
      </c>
      <c r="M1536" s="35">
        <v>2.78</v>
      </c>
      <c r="N1536" s="10" t="str">
        <f t="shared" si="246"/>
        <v>W</v>
      </c>
      <c r="O1536" s="11">
        <f t="shared" si="247"/>
        <v>45922</v>
      </c>
      <c r="P1536" s="12" t="str">
        <f t="shared" si="248"/>
        <v>01</v>
      </c>
      <c r="Q1536" s="13" t="str">
        <f>VLOOKUP($B1536,Deals_Demo!$H:$N,7,0)</f>
        <v>strategy_09_demo</v>
      </c>
      <c r="R1536" s="13" t="str">
        <f t="shared" si="249"/>
        <v>Mon</v>
      </c>
      <c r="S1536" s="14">
        <f>VLOOKUP($B1536,Deals_Demo!$H:$S,8,0)</f>
        <v>45922.053124999999</v>
      </c>
      <c r="T1536" s="14">
        <f>VLOOKUP($B1536,Deals_Demo!$H:$S,9,0)</f>
        <v>45922.261458333334</v>
      </c>
      <c r="U1536" s="15" t="str">
        <f t="shared" si="250"/>
        <v>2025-09-22</v>
      </c>
      <c r="V1536" s="13" t="str">
        <f>VLOOKUP($B1536,Deals_Demo!$H:$S,11,0)</f>
        <v>06</v>
      </c>
      <c r="W1536" s="13" t="str">
        <f>VLOOKUP($B1536,Deals_Demo!$H:$S,12,0)</f>
        <v>Mon</v>
      </c>
      <c r="X1536" s="13">
        <f t="shared" si="243"/>
        <v>0.27799999999999997</v>
      </c>
      <c r="Y1536" s="13">
        <f t="shared" si="244"/>
        <v>0.55599999999999994</v>
      </c>
      <c r="Z1536" s="13">
        <f t="shared" si="245"/>
        <v>0.83399999999999996</v>
      </c>
      <c r="AA1536" s="13">
        <f t="shared" si="251"/>
        <v>-3</v>
      </c>
    </row>
    <row r="1537" spans="1:27" x14ac:dyDescent="0.25">
      <c r="A1537" s="60">
        <v>45922.053124999999</v>
      </c>
      <c r="B1537" s="61">
        <v>444076743</v>
      </c>
      <c r="C1537" s="37" t="s">
        <v>36</v>
      </c>
      <c r="D1537" s="37" t="s">
        <v>37</v>
      </c>
      <c r="E1537" s="37" t="s">
        <v>120</v>
      </c>
      <c r="F1537" s="36">
        <v>3687.6</v>
      </c>
      <c r="G1537" s="36">
        <v>3688.2</v>
      </c>
      <c r="H1537" s="36">
        <v>3690.86</v>
      </c>
      <c r="I1537" s="37" t="s">
        <v>2007</v>
      </c>
      <c r="J1537" s="36">
        <v>3690.86</v>
      </c>
      <c r="K1537" s="36">
        <v>0</v>
      </c>
      <c r="L1537" s="36">
        <v>0</v>
      </c>
      <c r="M1537" s="36">
        <v>3.26</v>
      </c>
      <c r="N1537" s="10" t="str">
        <f t="shared" si="246"/>
        <v>W</v>
      </c>
      <c r="O1537" s="11">
        <f t="shared" si="247"/>
        <v>45922</v>
      </c>
      <c r="P1537" s="12" t="str">
        <f t="shared" si="248"/>
        <v>01</v>
      </c>
      <c r="Q1537" s="13" t="str">
        <f>VLOOKUP($B1537,Deals_Demo!$H:$N,7,0)</f>
        <v>strategy_11_demo</v>
      </c>
      <c r="R1537" s="13" t="str">
        <f t="shared" si="249"/>
        <v>Mon</v>
      </c>
      <c r="S1537" s="14">
        <f>VLOOKUP($B1537,Deals_Demo!$H:$S,8,0)</f>
        <v>45922.053124999999</v>
      </c>
      <c r="T1537" s="14">
        <f>VLOOKUP($B1537,Deals_Demo!$H:$S,9,0)</f>
        <v>45922.261458333334</v>
      </c>
      <c r="U1537" s="15" t="str">
        <f t="shared" si="250"/>
        <v>2025-09-22</v>
      </c>
      <c r="V1537" s="13" t="str">
        <f>VLOOKUP($B1537,Deals_Demo!$H:$S,11,0)</f>
        <v>06</v>
      </c>
      <c r="W1537" s="13" t="str">
        <f>VLOOKUP($B1537,Deals_Demo!$H:$S,12,0)</f>
        <v>Mon</v>
      </c>
      <c r="X1537" s="13">
        <f t="shared" si="243"/>
        <v>0.32600000000000001</v>
      </c>
      <c r="Y1537" s="13">
        <f t="shared" si="244"/>
        <v>0.65200000000000002</v>
      </c>
      <c r="Z1537" s="13">
        <f t="shared" si="245"/>
        <v>0.97799999999999987</v>
      </c>
      <c r="AA1537" s="13">
        <f t="shared" si="251"/>
        <v>3.26</v>
      </c>
    </row>
    <row r="1538" spans="1:27" x14ac:dyDescent="0.25">
      <c r="A1538" s="58">
        <v>45922.053124999999</v>
      </c>
      <c r="B1538" s="59">
        <v>444076745</v>
      </c>
      <c r="C1538" s="38" t="s">
        <v>36</v>
      </c>
      <c r="D1538" s="38" t="s">
        <v>37</v>
      </c>
      <c r="E1538" s="38" t="s">
        <v>120</v>
      </c>
      <c r="F1538" s="35">
        <v>3687.6</v>
      </c>
      <c r="G1538" s="35">
        <v>3684.36</v>
      </c>
      <c r="H1538" s="35">
        <v>3690.86</v>
      </c>
      <c r="I1538" s="38" t="s">
        <v>2007</v>
      </c>
      <c r="J1538" s="35">
        <v>3690.86</v>
      </c>
      <c r="K1538" s="35">
        <v>0</v>
      </c>
      <c r="L1538" s="35">
        <v>0</v>
      </c>
      <c r="M1538" s="35">
        <v>3.26</v>
      </c>
      <c r="N1538" s="10" t="str">
        <f t="shared" si="246"/>
        <v>W</v>
      </c>
      <c r="O1538" s="11">
        <f t="shared" si="247"/>
        <v>45922</v>
      </c>
      <c r="P1538" s="12" t="str">
        <f t="shared" si="248"/>
        <v>01</v>
      </c>
      <c r="Q1538" s="13" t="str">
        <f>VLOOKUP($B1538,Deals_Demo!$H:$N,7,0)</f>
        <v>strategy_07_demo</v>
      </c>
      <c r="R1538" s="13" t="str">
        <f t="shared" si="249"/>
        <v>Mon</v>
      </c>
      <c r="S1538" s="14">
        <f>VLOOKUP($B1538,Deals_Demo!$H:$S,8,0)</f>
        <v>45922.053124999999</v>
      </c>
      <c r="T1538" s="14">
        <f>VLOOKUP($B1538,Deals_Demo!$H:$S,9,0)</f>
        <v>45922.261458333334</v>
      </c>
      <c r="U1538" s="15" t="str">
        <f t="shared" si="250"/>
        <v>2025-09-22</v>
      </c>
      <c r="V1538" s="13" t="str">
        <f>VLOOKUP($B1538,Deals_Demo!$H:$S,11,0)</f>
        <v>06</v>
      </c>
      <c r="W1538" s="13" t="str">
        <f>VLOOKUP($B1538,Deals_Demo!$H:$S,12,0)</f>
        <v>Mon</v>
      </c>
      <c r="X1538" s="13">
        <f t="shared" si="243"/>
        <v>0.32600000000000001</v>
      </c>
      <c r="Y1538" s="13">
        <f t="shared" si="244"/>
        <v>0.65200000000000002</v>
      </c>
      <c r="Z1538" s="13">
        <f t="shared" si="245"/>
        <v>0.97799999999999987</v>
      </c>
      <c r="AA1538" s="13">
        <f t="shared" si="251"/>
        <v>3.26</v>
      </c>
    </row>
    <row r="1539" spans="1:27" x14ac:dyDescent="0.25">
      <c r="A1539" s="60">
        <v>45922.053124999999</v>
      </c>
      <c r="B1539" s="61">
        <v>444076749</v>
      </c>
      <c r="C1539" s="37" t="s">
        <v>36</v>
      </c>
      <c r="D1539" s="37" t="s">
        <v>37</v>
      </c>
      <c r="E1539" s="37" t="s">
        <v>120</v>
      </c>
      <c r="F1539" s="36">
        <v>3687.91</v>
      </c>
      <c r="G1539" s="36">
        <v>3684.36</v>
      </c>
      <c r="H1539" s="36">
        <v>3690.86</v>
      </c>
      <c r="I1539" s="37" t="s">
        <v>2007</v>
      </c>
      <c r="J1539" s="36">
        <v>3690.86</v>
      </c>
      <c r="K1539" s="36">
        <v>0</v>
      </c>
      <c r="L1539" s="36">
        <v>0</v>
      </c>
      <c r="M1539" s="36">
        <v>2.95</v>
      </c>
      <c r="N1539" s="10" t="str">
        <f t="shared" si="246"/>
        <v>W</v>
      </c>
      <c r="O1539" s="11">
        <f t="shared" si="247"/>
        <v>45922</v>
      </c>
      <c r="P1539" s="12" t="str">
        <f t="shared" si="248"/>
        <v>01</v>
      </c>
      <c r="Q1539" s="13" t="str">
        <f>VLOOKUP($B1539,Deals_Demo!$H:$N,7,0)</f>
        <v>strategy_16_demo</v>
      </c>
      <c r="R1539" s="13" t="str">
        <f t="shared" si="249"/>
        <v>Mon</v>
      </c>
      <c r="S1539" s="14">
        <f>VLOOKUP($B1539,Deals_Demo!$H:$S,8,0)</f>
        <v>45922.053124999999</v>
      </c>
      <c r="T1539" s="14">
        <f>VLOOKUP($B1539,Deals_Demo!$H:$S,9,0)</f>
        <v>45922.261458333334</v>
      </c>
      <c r="U1539" s="15" t="str">
        <f t="shared" si="250"/>
        <v>2025-09-22</v>
      </c>
      <c r="V1539" s="13" t="str">
        <f>VLOOKUP($B1539,Deals_Demo!$H:$S,11,0)</f>
        <v>06</v>
      </c>
      <c r="W1539" s="13" t="str">
        <f>VLOOKUP($B1539,Deals_Demo!$H:$S,12,0)</f>
        <v>Mon</v>
      </c>
      <c r="X1539" s="13">
        <f t="shared" ref="X1539:X1602" si="252">$M1539*0.1</f>
        <v>0.29500000000000004</v>
      </c>
      <c r="Y1539" s="13">
        <f t="shared" ref="Y1539:Y1602" si="253">$M1539*0.2</f>
        <v>0.59000000000000008</v>
      </c>
      <c r="Z1539" s="13">
        <f t="shared" ref="Z1539:Z1602" si="254">$M1539*0.3</f>
        <v>0.88500000000000001</v>
      </c>
      <c r="AA1539" s="13">
        <f t="shared" si="251"/>
        <v>2.95</v>
      </c>
    </row>
    <row r="1540" spans="1:27" x14ac:dyDescent="0.25">
      <c r="A1540" s="58">
        <v>45922.053136574075</v>
      </c>
      <c r="B1540" s="59">
        <v>444076751</v>
      </c>
      <c r="C1540" s="38" t="s">
        <v>36</v>
      </c>
      <c r="D1540" s="38" t="s">
        <v>37</v>
      </c>
      <c r="E1540" s="38" t="s">
        <v>120</v>
      </c>
      <c r="F1540" s="35">
        <v>3687.91</v>
      </c>
      <c r="G1540" s="35">
        <v>3684.36</v>
      </c>
      <c r="H1540" s="35">
        <v>3688.86</v>
      </c>
      <c r="I1540" s="38" t="s">
        <v>2008</v>
      </c>
      <c r="J1540" s="35">
        <v>3688.97</v>
      </c>
      <c r="K1540" s="35">
        <v>0</v>
      </c>
      <c r="L1540" s="35">
        <v>0</v>
      </c>
      <c r="M1540" s="35">
        <v>1.06</v>
      </c>
      <c r="N1540" s="10" t="str">
        <f t="shared" si="246"/>
        <v>W</v>
      </c>
      <c r="O1540" s="11">
        <f t="shared" si="247"/>
        <v>45922</v>
      </c>
      <c r="P1540" s="12" t="str">
        <f t="shared" si="248"/>
        <v>01</v>
      </c>
      <c r="Q1540" s="13" t="str">
        <f>VLOOKUP($B1540,Deals_Demo!$H:$N,7,0)</f>
        <v>strategy_12_demo</v>
      </c>
      <c r="R1540" s="13" t="str">
        <f t="shared" si="249"/>
        <v>Mon</v>
      </c>
      <c r="S1540" s="14">
        <f>VLOOKUP($B1540,Deals_Demo!$H:$S,8,0)</f>
        <v>45922.053136574075</v>
      </c>
      <c r="T1540" s="14">
        <f>VLOOKUP($B1540,Deals_Demo!$H:$S,9,0)</f>
        <v>45922.261469907411</v>
      </c>
      <c r="U1540" s="15" t="str">
        <f t="shared" si="250"/>
        <v>2025-09-22</v>
      </c>
      <c r="V1540" s="13" t="str">
        <f>VLOOKUP($B1540,Deals_Demo!$H:$S,11,0)</f>
        <v>06</v>
      </c>
      <c r="W1540" s="13" t="str">
        <f>VLOOKUP($B1540,Deals_Demo!$H:$S,12,0)</f>
        <v>Mon</v>
      </c>
      <c r="X1540" s="13">
        <f t="shared" si="252"/>
        <v>0.10600000000000001</v>
      </c>
      <c r="Y1540" s="13">
        <f t="shared" si="253"/>
        <v>0.21200000000000002</v>
      </c>
      <c r="Z1540" s="13">
        <f t="shared" si="254"/>
        <v>0.318</v>
      </c>
      <c r="AA1540" s="13">
        <f t="shared" si="251"/>
        <v>-3</v>
      </c>
    </row>
    <row r="1541" spans="1:27" x14ac:dyDescent="0.25">
      <c r="A1541" s="60">
        <v>45922.053136574075</v>
      </c>
      <c r="B1541" s="61">
        <v>444076752</v>
      </c>
      <c r="C1541" s="37" t="s">
        <v>36</v>
      </c>
      <c r="D1541" s="37" t="s">
        <v>37</v>
      </c>
      <c r="E1541" s="37" t="s">
        <v>120</v>
      </c>
      <c r="F1541" s="36">
        <v>3687.91</v>
      </c>
      <c r="G1541" s="36">
        <v>3685.86</v>
      </c>
      <c r="H1541" s="36">
        <v>3688.86</v>
      </c>
      <c r="I1541" s="37" t="s">
        <v>2008</v>
      </c>
      <c r="J1541" s="36">
        <v>3688.97</v>
      </c>
      <c r="K1541" s="36">
        <v>0</v>
      </c>
      <c r="L1541" s="36">
        <v>0</v>
      </c>
      <c r="M1541" s="36">
        <v>1.06</v>
      </c>
      <c r="N1541" s="10" t="str">
        <f t="shared" si="246"/>
        <v>W</v>
      </c>
      <c r="O1541" s="11">
        <f t="shared" si="247"/>
        <v>45922</v>
      </c>
      <c r="P1541" s="12" t="str">
        <f t="shared" si="248"/>
        <v>01</v>
      </c>
      <c r="Q1541" s="13" t="str">
        <f>VLOOKUP($B1541,Deals_Demo!$H:$N,7,0)</f>
        <v>strategy_15_demo</v>
      </c>
      <c r="R1541" s="13" t="str">
        <f t="shared" si="249"/>
        <v>Mon</v>
      </c>
      <c r="S1541" s="14">
        <f>VLOOKUP($B1541,Deals_Demo!$H:$S,8,0)</f>
        <v>45922.053136574075</v>
      </c>
      <c r="T1541" s="14">
        <f>VLOOKUP($B1541,Deals_Demo!$H:$S,9,0)</f>
        <v>45922.261469907411</v>
      </c>
      <c r="U1541" s="15" t="str">
        <f t="shared" si="250"/>
        <v>2025-09-22</v>
      </c>
      <c r="V1541" s="13" t="str">
        <f>VLOOKUP($B1541,Deals_Demo!$H:$S,11,0)</f>
        <v>06</v>
      </c>
      <c r="W1541" s="13" t="str">
        <f>VLOOKUP($B1541,Deals_Demo!$H:$S,12,0)</f>
        <v>Mon</v>
      </c>
      <c r="X1541" s="13">
        <f t="shared" si="252"/>
        <v>0.10600000000000001</v>
      </c>
      <c r="Y1541" s="13">
        <f t="shared" si="253"/>
        <v>0.21200000000000002</v>
      </c>
      <c r="Z1541" s="13">
        <f t="shared" si="254"/>
        <v>0.318</v>
      </c>
      <c r="AA1541" s="13">
        <f t="shared" si="251"/>
        <v>-3</v>
      </c>
    </row>
    <row r="1542" spans="1:27" x14ac:dyDescent="0.25">
      <c r="A1542" s="58">
        <v>45922.053136574075</v>
      </c>
      <c r="B1542" s="59">
        <v>444076753</v>
      </c>
      <c r="C1542" s="38" t="s">
        <v>36</v>
      </c>
      <c r="D1542" s="38" t="s">
        <v>37</v>
      </c>
      <c r="E1542" s="38" t="s">
        <v>120</v>
      </c>
      <c r="F1542" s="35">
        <v>3687.91</v>
      </c>
      <c r="G1542" s="35">
        <v>3684.36</v>
      </c>
      <c r="H1542" s="35">
        <v>3688.86</v>
      </c>
      <c r="I1542" s="38" t="s">
        <v>2008</v>
      </c>
      <c r="J1542" s="35">
        <v>3688.97</v>
      </c>
      <c r="K1542" s="35">
        <v>0</v>
      </c>
      <c r="L1542" s="35">
        <v>0</v>
      </c>
      <c r="M1542" s="35">
        <v>1.06</v>
      </c>
      <c r="N1542" s="10" t="str">
        <f t="shared" si="246"/>
        <v>W</v>
      </c>
      <c r="O1542" s="11">
        <f t="shared" si="247"/>
        <v>45922</v>
      </c>
      <c r="P1542" s="12" t="str">
        <f t="shared" si="248"/>
        <v>01</v>
      </c>
      <c r="Q1542" s="13" t="str">
        <f>VLOOKUP($B1542,Deals_Demo!$H:$N,7,0)</f>
        <v>strategy_14_demo</v>
      </c>
      <c r="R1542" s="13" t="str">
        <f t="shared" si="249"/>
        <v>Mon</v>
      </c>
      <c r="S1542" s="14">
        <f>VLOOKUP($B1542,Deals_Demo!$H:$S,8,0)</f>
        <v>45922.053136574075</v>
      </c>
      <c r="T1542" s="14">
        <f>VLOOKUP($B1542,Deals_Demo!$H:$S,9,0)</f>
        <v>45922.261469907411</v>
      </c>
      <c r="U1542" s="15" t="str">
        <f t="shared" si="250"/>
        <v>2025-09-22</v>
      </c>
      <c r="V1542" s="13" t="str">
        <f>VLOOKUP($B1542,Deals_Demo!$H:$S,11,0)</f>
        <v>06</v>
      </c>
      <c r="W1542" s="13" t="str">
        <f>VLOOKUP($B1542,Deals_Demo!$H:$S,12,0)</f>
        <v>Mon</v>
      </c>
      <c r="X1542" s="13">
        <f t="shared" si="252"/>
        <v>0.10600000000000001</v>
      </c>
      <c r="Y1542" s="13">
        <f t="shared" si="253"/>
        <v>0.21200000000000002</v>
      </c>
      <c r="Z1542" s="13">
        <f t="shared" si="254"/>
        <v>0.318</v>
      </c>
      <c r="AA1542" s="13">
        <f t="shared" si="251"/>
        <v>-3</v>
      </c>
    </row>
    <row r="1543" spans="1:27" x14ac:dyDescent="0.25">
      <c r="A1543" s="60">
        <v>45922.054155092592</v>
      </c>
      <c r="B1543" s="61">
        <v>444077040</v>
      </c>
      <c r="C1543" s="37" t="s">
        <v>36</v>
      </c>
      <c r="D1543" s="37" t="s">
        <v>37</v>
      </c>
      <c r="E1543" s="37" t="s">
        <v>120</v>
      </c>
      <c r="F1543" s="36">
        <v>3687.29</v>
      </c>
      <c r="G1543" s="36">
        <v>3689.61</v>
      </c>
      <c r="H1543" s="37"/>
      <c r="I1543" s="37" t="s">
        <v>2009</v>
      </c>
      <c r="J1543" s="36">
        <v>3689.46</v>
      </c>
      <c r="K1543" s="36">
        <v>0</v>
      </c>
      <c r="L1543" s="36">
        <v>0</v>
      </c>
      <c r="M1543" s="36">
        <v>2.17</v>
      </c>
      <c r="N1543" s="10" t="str">
        <f t="shared" si="246"/>
        <v>W</v>
      </c>
      <c r="O1543" s="11">
        <f t="shared" si="247"/>
        <v>45922</v>
      </c>
      <c r="P1543" s="12" t="str">
        <f t="shared" si="248"/>
        <v>01</v>
      </c>
      <c r="Q1543" s="13" t="str">
        <f>VLOOKUP($B1543,Deals_Demo!$H:$N,7,0)</f>
        <v>DEMO_strategy_01</v>
      </c>
      <c r="R1543" s="13" t="str">
        <f t="shared" si="249"/>
        <v>Mon</v>
      </c>
      <c r="S1543" s="14">
        <f>VLOOKUP($B1543,Deals_Demo!$H:$S,8,0)</f>
        <v>45922.054155092592</v>
      </c>
      <c r="T1543" s="14">
        <f>VLOOKUP($B1543,Deals_Demo!$H:$S,9,0)</f>
        <v>45922.262488425928</v>
      </c>
      <c r="U1543" s="15" t="str">
        <f t="shared" si="250"/>
        <v>2025-09-22</v>
      </c>
      <c r="V1543" s="13" t="str">
        <f>VLOOKUP($B1543,Deals_Demo!$H:$S,11,0)</f>
        <v>06</v>
      </c>
      <c r="W1543" s="13" t="str">
        <f>VLOOKUP($B1543,Deals_Demo!$H:$S,12,0)</f>
        <v>Mon</v>
      </c>
      <c r="X1543" s="13">
        <f t="shared" si="252"/>
        <v>0.217</v>
      </c>
      <c r="Y1543" s="13">
        <f t="shared" si="253"/>
        <v>0.434</v>
      </c>
      <c r="Z1543" s="13">
        <f t="shared" si="254"/>
        <v>0.65099999999999991</v>
      </c>
      <c r="AA1543" s="13">
        <f t="shared" si="251"/>
        <v>-3</v>
      </c>
    </row>
    <row r="1544" spans="1:27" x14ac:dyDescent="0.25">
      <c r="A1544" s="58">
        <v>45922.054166666669</v>
      </c>
      <c r="B1544" s="59">
        <v>444077043</v>
      </c>
      <c r="C1544" s="38" t="s">
        <v>36</v>
      </c>
      <c r="D1544" s="38" t="s">
        <v>37</v>
      </c>
      <c r="E1544" s="38" t="s">
        <v>120</v>
      </c>
      <c r="F1544" s="35">
        <v>3687.4</v>
      </c>
      <c r="G1544" s="35">
        <v>3689.61</v>
      </c>
      <c r="H1544" s="35">
        <v>3693.29</v>
      </c>
      <c r="I1544" s="38" t="s">
        <v>2009</v>
      </c>
      <c r="J1544" s="35">
        <v>3689.46</v>
      </c>
      <c r="K1544" s="35">
        <v>0</v>
      </c>
      <c r="L1544" s="35">
        <v>0</v>
      </c>
      <c r="M1544" s="35">
        <v>2.06</v>
      </c>
      <c r="N1544" s="10" t="str">
        <f t="shared" si="246"/>
        <v>W</v>
      </c>
      <c r="O1544" s="11">
        <f t="shared" si="247"/>
        <v>45922</v>
      </c>
      <c r="P1544" s="12" t="str">
        <f t="shared" si="248"/>
        <v>01</v>
      </c>
      <c r="Q1544" s="13" t="str">
        <f>VLOOKUP($B1544,Deals_Demo!$H:$N,7,0)</f>
        <v>DEMO_strategy_02</v>
      </c>
      <c r="R1544" s="13" t="str">
        <f t="shared" si="249"/>
        <v>Mon</v>
      </c>
      <c r="S1544" s="14">
        <f>VLOOKUP($B1544,Deals_Demo!$H:$S,8,0)</f>
        <v>45922.054166666669</v>
      </c>
      <c r="T1544" s="14">
        <f>VLOOKUP($B1544,Deals_Demo!$H:$S,9,0)</f>
        <v>45922.262500000004</v>
      </c>
      <c r="U1544" s="15" t="str">
        <f t="shared" si="250"/>
        <v>2025-09-22</v>
      </c>
      <c r="V1544" s="13" t="str">
        <f>VLOOKUP($B1544,Deals_Demo!$H:$S,11,0)</f>
        <v>06</v>
      </c>
      <c r="W1544" s="13" t="str">
        <f>VLOOKUP($B1544,Deals_Demo!$H:$S,12,0)</f>
        <v>Mon</v>
      </c>
      <c r="X1544" s="13">
        <f t="shared" si="252"/>
        <v>0.20600000000000002</v>
      </c>
      <c r="Y1544" s="13">
        <f t="shared" si="253"/>
        <v>0.41200000000000003</v>
      </c>
      <c r="Z1544" s="13">
        <f t="shared" si="254"/>
        <v>0.61799999999999999</v>
      </c>
      <c r="AA1544" s="13">
        <f t="shared" si="251"/>
        <v>-3</v>
      </c>
    </row>
    <row r="1545" spans="1:27" x14ac:dyDescent="0.25">
      <c r="A1545" s="60">
        <v>45922.060636574075</v>
      </c>
      <c r="B1545" s="61">
        <v>444078939</v>
      </c>
      <c r="C1545" s="37" t="s">
        <v>36</v>
      </c>
      <c r="D1545" s="37" t="s">
        <v>37</v>
      </c>
      <c r="E1545" s="37" t="s">
        <v>120</v>
      </c>
      <c r="F1545" s="36">
        <v>3691.44</v>
      </c>
      <c r="G1545" s="36">
        <v>3688.44</v>
      </c>
      <c r="H1545" s="37"/>
      <c r="I1545" s="37" t="s">
        <v>2010</v>
      </c>
      <c r="J1545" s="36">
        <v>3688.03</v>
      </c>
      <c r="K1545" s="36">
        <v>0</v>
      </c>
      <c r="L1545" s="36">
        <v>0</v>
      </c>
      <c r="M1545" s="36">
        <v>-3.41</v>
      </c>
      <c r="N1545" s="10" t="str">
        <f t="shared" si="246"/>
        <v>L</v>
      </c>
      <c r="O1545" s="11">
        <f t="shared" si="247"/>
        <v>45922</v>
      </c>
      <c r="P1545" s="12" t="str">
        <f t="shared" si="248"/>
        <v>01</v>
      </c>
      <c r="Q1545" s="13" t="str">
        <f>VLOOKUP($B1545,Deals_Demo!$H:$N,7,0)</f>
        <v>strategy_19_demo</v>
      </c>
      <c r="R1545" s="13" t="str">
        <f t="shared" si="249"/>
        <v>Mon</v>
      </c>
      <c r="S1545" s="14">
        <f>VLOOKUP($B1545,Deals_Demo!$H:$S,8,0)</f>
        <v>45922.060636574075</v>
      </c>
      <c r="T1545" s="14">
        <f>VLOOKUP($B1545,Deals_Demo!$H:$S,9,0)</f>
        <v>45922.268969907411</v>
      </c>
      <c r="U1545" s="15" t="str">
        <f t="shared" si="250"/>
        <v>2025-09-22</v>
      </c>
      <c r="V1545" s="13" t="str">
        <f>VLOOKUP($B1545,Deals_Demo!$H:$S,11,0)</f>
        <v>06</v>
      </c>
      <c r="W1545" s="13" t="str">
        <f>VLOOKUP($B1545,Deals_Demo!$H:$S,12,0)</f>
        <v>Mon</v>
      </c>
      <c r="X1545" s="13">
        <f t="shared" si="252"/>
        <v>-0.34100000000000003</v>
      </c>
      <c r="Y1545" s="13">
        <f t="shared" si="253"/>
        <v>-0.68200000000000005</v>
      </c>
      <c r="Z1545" s="13">
        <f t="shared" si="254"/>
        <v>-1.0229999999999999</v>
      </c>
      <c r="AA1545" s="13">
        <f t="shared" si="251"/>
        <v>-3</v>
      </c>
    </row>
    <row r="1546" spans="1:27" x14ac:dyDescent="0.25">
      <c r="A1546" s="58">
        <v>45922.060636574075</v>
      </c>
      <c r="B1546" s="59">
        <v>444078941</v>
      </c>
      <c r="C1546" s="38" t="s">
        <v>36</v>
      </c>
      <c r="D1546" s="38" t="s">
        <v>37</v>
      </c>
      <c r="E1546" s="38" t="s">
        <v>120</v>
      </c>
      <c r="F1546" s="35">
        <v>3691.45</v>
      </c>
      <c r="G1546" s="35">
        <v>3688.44</v>
      </c>
      <c r="H1546" s="38"/>
      <c r="I1546" s="38" t="s">
        <v>2010</v>
      </c>
      <c r="J1546" s="35">
        <v>3688.03</v>
      </c>
      <c r="K1546" s="35">
        <v>0</v>
      </c>
      <c r="L1546" s="35">
        <v>0</v>
      </c>
      <c r="M1546" s="35">
        <v>-3.42</v>
      </c>
      <c r="N1546" s="10" t="str">
        <f t="shared" si="246"/>
        <v>L</v>
      </c>
      <c r="O1546" s="11">
        <f t="shared" si="247"/>
        <v>45922</v>
      </c>
      <c r="P1546" s="12" t="str">
        <f t="shared" si="248"/>
        <v>01</v>
      </c>
      <c r="Q1546" s="13" t="str">
        <f>VLOOKUP($B1546,Deals_Demo!$H:$N,7,0)</f>
        <v>strategy_20_demo</v>
      </c>
      <c r="R1546" s="13" t="str">
        <f t="shared" si="249"/>
        <v>Mon</v>
      </c>
      <c r="S1546" s="14">
        <f>VLOOKUP($B1546,Deals_Demo!$H:$S,8,0)</f>
        <v>45922.060636574075</v>
      </c>
      <c r="T1546" s="14">
        <f>VLOOKUP($B1546,Deals_Demo!$H:$S,9,0)</f>
        <v>45922.268969907411</v>
      </c>
      <c r="U1546" s="15" t="str">
        <f t="shared" si="250"/>
        <v>2025-09-22</v>
      </c>
      <c r="V1546" s="13" t="str">
        <f>VLOOKUP($B1546,Deals_Demo!$H:$S,11,0)</f>
        <v>06</v>
      </c>
      <c r="W1546" s="13" t="str">
        <f>VLOOKUP($B1546,Deals_Demo!$H:$S,12,0)</f>
        <v>Mon</v>
      </c>
      <c r="X1546" s="13">
        <f t="shared" si="252"/>
        <v>-0.34200000000000003</v>
      </c>
      <c r="Y1546" s="13">
        <f t="shared" si="253"/>
        <v>-0.68400000000000005</v>
      </c>
      <c r="Z1546" s="13">
        <f t="shared" si="254"/>
        <v>-1.026</v>
      </c>
      <c r="AA1546" s="13">
        <f t="shared" si="251"/>
        <v>-3</v>
      </c>
    </row>
    <row r="1547" spans="1:27" x14ac:dyDescent="0.25">
      <c r="A1547" s="60">
        <v>45922.062719907408</v>
      </c>
      <c r="B1547" s="61">
        <v>444079341</v>
      </c>
      <c r="C1547" s="37" t="s">
        <v>36</v>
      </c>
      <c r="D1547" s="37" t="s">
        <v>37</v>
      </c>
      <c r="E1547" s="37" t="s">
        <v>120</v>
      </c>
      <c r="F1547" s="36">
        <v>3690.19</v>
      </c>
      <c r="G1547" s="36">
        <v>3687.17</v>
      </c>
      <c r="H1547" s="36">
        <v>3693.67</v>
      </c>
      <c r="I1547" s="37" t="s">
        <v>2011</v>
      </c>
      <c r="J1547" s="36">
        <v>3687.08</v>
      </c>
      <c r="K1547" s="36">
        <v>0</v>
      </c>
      <c r="L1547" s="36">
        <v>0</v>
      </c>
      <c r="M1547" s="36">
        <v>-3.11</v>
      </c>
      <c r="N1547" s="10" t="str">
        <f t="shared" si="246"/>
        <v>L</v>
      </c>
      <c r="O1547" s="11">
        <f t="shared" si="247"/>
        <v>45922</v>
      </c>
      <c r="P1547" s="12" t="str">
        <f t="shared" si="248"/>
        <v>01</v>
      </c>
      <c r="Q1547" s="13" t="str">
        <f>VLOOKUP($B1547,Deals_Demo!$H:$N,7,0)</f>
        <v>strategy_13_demo</v>
      </c>
      <c r="R1547" s="13" t="str">
        <f t="shared" si="249"/>
        <v>Mon</v>
      </c>
      <c r="S1547" s="14">
        <f>VLOOKUP($B1547,Deals_Demo!$H:$S,8,0)</f>
        <v>45922.062719907408</v>
      </c>
      <c r="T1547" s="14">
        <f>VLOOKUP($B1547,Deals_Demo!$H:$S,9,0)</f>
        <v>45922.271053240744</v>
      </c>
      <c r="U1547" s="15" t="str">
        <f t="shared" si="250"/>
        <v>2025-09-22</v>
      </c>
      <c r="V1547" s="13" t="str">
        <f>VLOOKUP($B1547,Deals_Demo!$H:$S,11,0)</f>
        <v>06</v>
      </c>
      <c r="W1547" s="13" t="str">
        <f>VLOOKUP($B1547,Deals_Demo!$H:$S,12,0)</f>
        <v>Mon</v>
      </c>
      <c r="X1547" s="13">
        <f t="shared" si="252"/>
        <v>-0.311</v>
      </c>
      <c r="Y1547" s="13">
        <f t="shared" si="253"/>
        <v>-0.622</v>
      </c>
      <c r="Z1547" s="13">
        <f t="shared" si="254"/>
        <v>-0.93299999999999994</v>
      </c>
      <c r="AA1547" s="13">
        <f t="shared" si="251"/>
        <v>-3</v>
      </c>
    </row>
    <row r="1548" spans="1:27" x14ac:dyDescent="0.25">
      <c r="A1548" s="58">
        <v>45922.062719907408</v>
      </c>
      <c r="B1548" s="59">
        <v>444079342</v>
      </c>
      <c r="C1548" s="38" t="s">
        <v>36</v>
      </c>
      <c r="D1548" s="38" t="s">
        <v>37</v>
      </c>
      <c r="E1548" s="38" t="s">
        <v>120</v>
      </c>
      <c r="F1548" s="35">
        <v>3690.32</v>
      </c>
      <c r="G1548" s="35">
        <v>3687.19</v>
      </c>
      <c r="H1548" s="35">
        <v>3693.69</v>
      </c>
      <c r="I1548" s="38" t="s">
        <v>2012</v>
      </c>
      <c r="J1548" s="35">
        <v>3687.18</v>
      </c>
      <c r="K1548" s="35">
        <v>0</v>
      </c>
      <c r="L1548" s="35">
        <v>0</v>
      </c>
      <c r="M1548" s="35">
        <v>-3.14</v>
      </c>
      <c r="N1548" s="10" t="str">
        <f t="shared" si="246"/>
        <v>L</v>
      </c>
      <c r="O1548" s="11">
        <f t="shared" si="247"/>
        <v>45922</v>
      </c>
      <c r="P1548" s="12" t="str">
        <f t="shared" si="248"/>
        <v>01</v>
      </c>
      <c r="Q1548" s="13" t="str">
        <f>VLOOKUP($B1548,Deals_Demo!$H:$N,7,0)</f>
        <v>strategy_07_demo</v>
      </c>
      <c r="R1548" s="13" t="str">
        <f t="shared" si="249"/>
        <v>Mon</v>
      </c>
      <c r="S1548" s="14">
        <f>VLOOKUP($B1548,Deals_Demo!$H:$S,8,0)</f>
        <v>45922.062719907408</v>
      </c>
      <c r="T1548" s="14">
        <f>VLOOKUP($B1548,Deals_Demo!$H:$S,9,0)</f>
        <v>45922.271053240744</v>
      </c>
      <c r="U1548" s="15" t="str">
        <f t="shared" si="250"/>
        <v>2025-09-22</v>
      </c>
      <c r="V1548" s="13" t="str">
        <f>VLOOKUP($B1548,Deals_Demo!$H:$S,11,0)</f>
        <v>06</v>
      </c>
      <c r="W1548" s="13" t="str">
        <f>VLOOKUP($B1548,Deals_Demo!$H:$S,12,0)</f>
        <v>Mon</v>
      </c>
      <c r="X1548" s="13">
        <f t="shared" si="252"/>
        <v>-0.31400000000000006</v>
      </c>
      <c r="Y1548" s="13">
        <f t="shared" si="253"/>
        <v>-0.62800000000000011</v>
      </c>
      <c r="Z1548" s="13">
        <f t="shared" si="254"/>
        <v>-0.94199999999999995</v>
      </c>
      <c r="AA1548" s="13">
        <f t="shared" si="251"/>
        <v>-3</v>
      </c>
    </row>
    <row r="1549" spans="1:27" x14ac:dyDescent="0.25">
      <c r="A1549" s="60">
        <v>45922.062835648147</v>
      </c>
      <c r="B1549" s="61">
        <v>444079413</v>
      </c>
      <c r="C1549" s="37" t="s">
        <v>36</v>
      </c>
      <c r="D1549" s="37" t="s">
        <v>37</v>
      </c>
      <c r="E1549" s="37" t="s">
        <v>120</v>
      </c>
      <c r="F1549" s="36">
        <v>3690.83</v>
      </c>
      <c r="G1549" s="36">
        <v>3687.83</v>
      </c>
      <c r="H1549" s="36">
        <v>3694.33</v>
      </c>
      <c r="I1549" s="37" t="s">
        <v>2013</v>
      </c>
      <c r="J1549" s="36">
        <v>3687.82</v>
      </c>
      <c r="K1549" s="36">
        <v>0</v>
      </c>
      <c r="L1549" s="36">
        <v>0</v>
      </c>
      <c r="M1549" s="36">
        <v>-3.01</v>
      </c>
      <c r="N1549" s="10" t="str">
        <f t="shared" si="246"/>
        <v>L</v>
      </c>
      <c r="O1549" s="11">
        <f t="shared" si="247"/>
        <v>45922</v>
      </c>
      <c r="P1549" s="12" t="str">
        <f t="shared" si="248"/>
        <v>01</v>
      </c>
      <c r="Q1549" s="13" t="str">
        <f>VLOOKUP($B1549,Deals_Demo!$H:$N,7,0)</f>
        <v>strategy_11_demo</v>
      </c>
      <c r="R1549" s="13" t="str">
        <f t="shared" si="249"/>
        <v>Mon</v>
      </c>
      <c r="S1549" s="14">
        <f>VLOOKUP($B1549,Deals_Demo!$H:$S,8,0)</f>
        <v>45922.062835648147</v>
      </c>
      <c r="T1549" s="14">
        <f>VLOOKUP($B1549,Deals_Demo!$H:$S,9,0)</f>
        <v>45922.271168981482</v>
      </c>
      <c r="U1549" s="15" t="str">
        <f t="shared" si="250"/>
        <v>2025-09-22</v>
      </c>
      <c r="V1549" s="13" t="str">
        <f>VLOOKUP($B1549,Deals_Demo!$H:$S,11,0)</f>
        <v>06</v>
      </c>
      <c r="W1549" s="13" t="str">
        <f>VLOOKUP($B1549,Deals_Demo!$H:$S,12,0)</f>
        <v>Mon</v>
      </c>
      <c r="X1549" s="13">
        <f t="shared" si="252"/>
        <v>-0.30099999999999999</v>
      </c>
      <c r="Y1549" s="13">
        <f t="shared" si="253"/>
        <v>-0.60199999999999998</v>
      </c>
      <c r="Z1549" s="13">
        <f t="shared" si="254"/>
        <v>-0.90299999999999991</v>
      </c>
      <c r="AA1549" s="13">
        <f t="shared" si="251"/>
        <v>-3</v>
      </c>
    </row>
    <row r="1550" spans="1:27" x14ac:dyDescent="0.25">
      <c r="A1550" s="58">
        <v>45922.062835648147</v>
      </c>
      <c r="B1550" s="59">
        <v>444079416</v>
      </c>
      <c r="C1550" s="38" t="s">
        <v>36</v>
      </c>
      <c r="D1550" s="38" t="s">
        <v>37</v>
      </c>
      <c r="E1550" s="38" t="s">
        <v>120</v>
      </c>
      <c r="F1550" s="35">
        <v>3690.83</v>
      </c>
      <c r="G1550" s="35">
        <v>3687.83</v>
      </c>
      <c r="H1550" s="35">
        <v>3692.33</v>
      </c>
      <c r="I1550" s="38" t="s">
        <v>2013</v>
      </c>
      <c r="J1550" s="35">
        <v>3687.82</v>
      </c>
      <c r="K1550" s="35">
        <v>0</v>
      </c>
      <c r="L1550" s="35">
        <v>0</v>
      </c>
      <c r="M1550" s="35">
        <v>-3.01</v>
      </c>
      <c r="N1550" s="10" t="str">
        <f t="shared" si="246"/>
        <v>L</v>
      </c>
      <c r="O1550" s="11">
        <f t="shared" si="247"/>
        <v>45922</v>
      </c>
      <c r="P1550" s="12" t="str">
        <f t="shared" si="248"/>
        <v>01</v>
      </c>
      <c r="Q1550" s="13" t="str">
        <f>VLOOKUP($B1550,Deals_Demo!$H:$N,7,0)</f>
        <v>strategy_14_demo</v>
      </c>
      <c r="R1550" s="13" t="str">
        <f t="shared" si="249"/>
        <v>Mon</v>
      </c>
      <c r="S1550" s="14">
        <f>VLOOKUP($B1550,Deals_Demo!$H:$S,8,0)</f>
        <v>45922.062835648147</v>
      </c>
      <c r="T1550" s="14">
        <f>VLOOKUP($B1550,Deals_Demo!$H:$S,9,0)</f>
        <v>45922.271168981482</v>
      </c>
      <c r="U1550" s="15" t="str">
        <f t="shared" si="250"/>
        <v>2025-09-22</v>
      </c>
      <c r="V1550" s="13" t="str">
        <f>VLOOKUP($B1550,Deals_Demo!$H:$S,11,0)</f>
        <v>06</v>
      </c>
      <c r="W1550" s="13" t="str">
        <f>VLOOKUP($B1550,Deals_Demo!$H:$S,12,0)</f>
        <v>Mon</v>
      </c>
      <c r="X1550" s="13">
        <f t="shared" si="252"/>
        <v>-0.30099999999999999</v>
      </c>
      <c r="Y1550" s="13">
        <f t="shared" si="253"/>
        <v>-0.60199999999999998</v>
      </c>
      <c r="Z1550" s="13">
        <f t="shared" si="254"/>
        <v>-0.90299999999999991</v>
      </c>
      <c r="AA1550" s="13">
        <f t="shared" si="251"/>
        <v>-3</v>
      </c>
    </row>
    <row r="1551" spans="1:27" x14ac:dyDescent="0.25">
      <c r="A1551" s="60">
        <v>45922.062847222223</v>
      </c>
      <c r="B1551" s="61">
        <v>444079417</v>
      </c>
      <c r="C1551" s="37" t="s">
        <v>36</v>
      </c>
      <c r="D1551" s="37" t="s">
        <v>37</v>
      </c>
      <c r="E1551" s="37" t="s">
        <v>120</v>
      </c>
      <c r="F1551" s="36">
        <v>3690.83</v>
      </c>
      <c r="G1551" s="36">
        <v>3687.83</v>
      </c>
      <c r="H1551" s="36">
        <v>3693.03</v>
      </c>
      <c r="I1551" s="37" t="s">
        <v>2013</v>
      </c>
      <c r="J1551" s="36">
        <v>3687.82</v>
      </c>
      <c r="K1551" s="36">
        <v>0</v>
      </c>
      <c r="L1551" s="36">
        <v>0</v>
      </c>
      <c r="M1551" s="36">
        <v>-3.01</v>
      </c>
      <c r="N1551" s="10" t="str">
        <f t="shared" si="246"/>
        <v>L</v>
      </c>
      <c r="O1551" s="11">
        <f t="shared" si="247"/>
        <v>45922</v>
      </c>
      <c r="P1551" s="12" t="str">
        <f t="shared" si="248"/>
        <v>01</v>
      </c>
      <c r="Q1551" s="13" t="str">
        <f>VLOOKUP($B1551,Deals_Demo!$H:$N,7,0)</f>
        <v>strategy_21_demo</v>
      </c>
      <c r="R1551" s="13" t="str">
        <f t="shared" si="249"/>
        <v>Mon</v>
      </c>
      <c r="S1551" s="14">
        <f>VLOOKUP($B1551,Deals_Demo!$H:$S,8,0)</f>
        <v>45922.062847222223</v>
      </c>
      <c r="T1551" s="14">
        <f>VLOOKUP($B1551,Deals_Demo!$H:$S,9,0)</f>
        <v>45922.271180555559</v>
      </c>
      <c r="U1551" s="15" t="str">
        <f t="shared" si="250"/>
        <v>2025-09-22</v>
      </c>
      <c r="V1551" s="13" t="str">
        <f>VLOOKUP($B1551,Deals_Demo!$H:$S,11,0)</f>
        <v>06</v>
      </c>
      <c r="W1551" s="13" t="str">
        <f>VLOOKUP($B1551,Deals_Demo!$H:$S,12,0)</f>
        <v>Mon</v>
      </c>
      <c r="X1551" s="13">
        <f t="shared" si="252"/>
        <v>-0.30099999999999999</v>
      </c>
      <c r="Y1551" s="13">
        <f t="shared" si="253"/>
        <v>-0.60199999999999998</v>
      </c>
      <c r="Z1551" s="13">
        <f t="shared" si="254"/>
        <v>-0.90299999999999991</v>
      </c>
      <c r="AA1551" s="13">
        <f t="shared" si="251"/>
        <v>-3</v>
      </c>
    </row>
    <row r="1552" spans="1:27" x14ac:dyDescent="0.25">
      <c r="A1552" s="58">
        <v>45922.062847222223</v>
      </c>
      <c r="B1552" s="59">
        <v>444079419</v>
      </c>
      <c r="C1552" s="38" t="s">
        <v>36</v>
      </c>
      <c r="D1552" s="38" t="s">
        <v>37</v>
      </c>
      <c r="E1552" s="38" t="s">
        <v>120</v>
      </c>
      <c r="F1552" s="35">
        <v>3690.83</v>
      </c>
      <c r="G1552" s="35">
        <v>3688.33</v>
      </c>
      <c r="H1552" s="35">
        <v>3693.83</v>
      </c>
      <c r="I1552" s="38" t="s">
        <v>2010</v>
      </c>
      <c r="J1552" s="35">
        <v>3688.03</v>
      </c>
      <c r="K1552" s="35">
        <v>0</v>
      </c>
      <c r="L1552" s="35">
        <v>0</v>
      </c>
      <c r="M1552" s="35">
        <v>-2.8</v>
      </c>
      <c r="N1552" s="10" t="str">
        <f t="shared" si="246"/>
        <v>L</v>
      </c>
      <c r="O1552" s="11">
        <f t="shared" si="247"/>
        <v>45922</v>
      </c>
      <c r="P1552" s="12" t="str">
        <f t="shared" si="248"/>
        <v>01</v>
      </c>
      <c r="Q1552" s="13" t="str">
        <f>VLOOKUP($B1552,Deals_Demo!$H:$N,7,0)</f>
        <v>strategy_10_demo</v>
      </c>
      <c r="R1552" s="13" t="str">
        <f t="shared" si="249"/>
        <v>Mon</v>
      </c>
      <c r="S1552" s="14">
        <f>VLOOKUP($B1552,Deals_Demo!$H:$S,8,0)</f>
        <v>45922.062847222223</v>
      </c>
      <c r="T1552" s="14">
        <f>VLOOKUP($B1552,Deals_Demo!$H:$S,9,0)</f>
        <v>45922.271180555559</v>
      </c>
      <c r="U1552" s="15" t="str">
        <f t="shared" si="250"/>
        <v>2025-09-22</v>
      </c>
      <c r="V1552" s="13" t="str">
        <f>VLOOKUP($B1552,Deals_Demo!$H:$S,11,0)</f>
        <v>06</v>
      </c>
      <c r="W1552" s="13" t="str">
        <f>VLOOKUP($B1552,Deals_Demo!$H:$S,12,0)</f>
        <v>Mon</v>
      </c>
      <c r="X1552" s="13">
        <f t="shared" si="252"/>
        <v>-0.27999999999999997</v>
      </c>
      <c r="Y1552" s="13">
        <f t="shared" si="253"/>
        <v>-0.55999999999999994</v>
      </c>
      <c r="Z1552" s="13">
        <f t="shared" si="254"/>
        <v>-0.84</v>
      </c>
      <c r="AA1552" s="13">
        <f t="shared" si="251"/>
        <v>-3</v>
      </c>
    </row>
    <row r="1553" spans="1:27" x14ac:dyDescent="0.25">
      <c r="A1553" s="60">
        <v>45922.062847222223</v>
      </c>
      <c r="B1553" s="61">
        <v>444079420</v>
      </c>
      <c r="C1553" s="37" t="s">
        <v>36</v>
      </c>
      <c r="D1553" s="37" t="s">
        <v>37</v>
      </c>
      <c r="E1553" s="37" t="s">
        <v>120</v>
      </c>
      <c r="F1553" s="36">
        <v>3690.83</v>
      </c>
      <c r="G1553" s="36">
        <v>3687.83</v>
      </c>
      <c r="H1553" s="36">
        <v>3694.33</v>
      </c>
      <c r="I1553" s="37" t="s">
        <v>2013</v>
      </c>
      <c r="J1553" s="36">
        <v>3687.82</v>
      </c>
      <c r="K1553" s="36">
        <v>0</v>
      </c>
      <c r="L1553" s="36">
        <v>0</v>
      </c>
      <c r="M1553" s="36">
        <v>-3.01</v>
      </c>
      <c r="N1553" s="10" t="str">
        <f t="shared" si="246"/>
        <v>L</v>
      </c>
      <c r="O1553" s="11">
        <f t="shared" si="247"/>
        <v>45922</v>
      </c>
      <c r="P1553" s="12" t="str">
        <f t="shared" si="248"/>
        <v>01</v>
      </c>
      <c r="Q1553" s="13" t="str">
        <f>VLOOKUP($B1553,Deals_Demo!$H:$N,7,0)</f>
        <v>strategy_16_demo</v>
      </c>
      <c r="R1553" s="13" t="str">
        <f t="shared" si="249"/>
        <v>Mon</v>
      </c>
      <c r="S1553" s="14">
        <f>VLOOKUP($B1553,Deals_Demo!$H:$S,8,0)</f>
        <v>45922.062847222223</v>
      </c>
      <c r="T1553" s="14">
        <f>VLOOKUP($B1553,Deals_Demo!$H:$S,9,0)</f>
        <v>45922.271180555559</v>
      </c>
      <c r="U1553" s="15" t="str">
        <f t="shared" si="250"/>
        <v>2025-09-22</v>
      </c>
      <c r="V1553" s="13" t="str">
        <f>VLOOKUP($B1553,Deals_Demo!$H:$S,11,0)</f>
        <v>06</v>
      </c>
      <c r="W1553" s="13" t="str">
        <f>VLOOKUP($B1553,Deals_Demo!$H:$S,12,0)</f>
        <v>Mon</v>
      </c>
      <c r="X1553" s="13">
        <f t="shared" si="252"/>
        <v>-0.30099999999999999</v>
      </c>
      <c r="Y1553" s="13">
        <f t="shared" si="253"/>
        <v>-0.60199999999999998</v>
      </c>
      <c r="Z1553" s="13">
        <f t="shared" si="254"/>
        <v>-0.90299999999999991</v>
      </c>
      <c r="AA1553" s="13">
        <f t="shared" si="251"/>
        <v>-3</v>
      </c>
    </row>
    <row r="1554" spans="1:27" x14ac:dyDescent="0.25">
      <c r="A1554" s="58">
        <v>45922.062847222223</v>
      </c>
      <c r="B1554" s="59">
        <v>444079422</v>
      </c>
      <c r="C1554" s="38" t="s">
        <v>36</v>
      </c>
      <c r="D1554" s="38" t="s">
        <v>37</v>
      </c>
      <c r="E1554" s="38" t="s">
        <v>120</v>
      </c>
      <c r="F1554" s="35">
        <v>3690.83</v>
      </c>
      <c r="G1554" s="35">
        <v>3689.33</v>
      </c>
      <c r="H1554" s="35">
        <v>3692.33</v>
      </c>
      <c r="I1554" s="38" t="s">
        <v>2014</v>
      </c>
      <c r="J1554" s="35">
        <v>3689.24</v>
      </c>
      <c r="K1554" s="35">
        <v>0</v>
      </c>
      <c r="L1554" s="35">
        <v>0</v>
      </c>
      <c r="M1554" s="35">
        <v>-1.59</v>
      </c>
      <c r="N1554" s="10" t="str">
        <f t="shared" si="246"/>
        <v>L</v>
      </c>
      <c r="O1554" s="11">
        <f t="shared" si="247"/>
        <v>45922</v>
      </c>
      <c r="P1554" s="12" t="str">
        <f t="shared" si="248"/>
        <v>01</v>
      </c>
      <c r="Q1554" s="13" t="str">
        <f>VLOOKUP($B1554,Deals_Demo!$H:$N,7,0)</f>
        <v>strategy_15_demo</v>
      </c>
      <c r="R1554" s="13" t="str">
        <f t="shared" si="249"/>
        <v>Mon</v>
      </c>
      <c r="S1554" s="14">
        <f>VLOOKUP($B1554,Deals_Demo!$H:$S,8,0)</f>
        <v>45922.062847222223</v>
      </c>
      <c r="T1554" s="14">
        <f>VLOOKUP($B1554,Deals_Demo!$H:$S,9,0)</f>
        <v>45922.271180555559</v>
      </c>
      <c r="U1554" s="15" t="str">
        <f t="shared" si="250"/>
        <v>2025-09-22</v>
      </c>
      <c r="V1554" s="13" t="str">
        <f>VLOOKUP($B1554,Deals_Demo!$H:$S,11,0)</f>
        <v>06</v>
      </c>
      <c r="W1554" s="13" t="str">
        <f>VLOOKUP($B1554,Deals_Demo!$H:$S,12,0)</f>
        <v>Mon</v>
      </c>
      <c r="X1554" s="13">
        <f t="shared" si="252"/>
        <v>-0.15900000000000003</v>
      </c>
      <c r="Y1554" s="13">
        <f t="shared" si="253"/>
        <v>-0.31800000000000006</v>
      </c>
      <c r="Z1554" s="13">
        <f t="shared" si="254"/>
        <v>-0.47699999999999998</v>
      </c>
      <c r="AA1554" s="13">
        <f t="shared" si="251"/>
        <v>-3</v>
      </c>
    </row>
    <row r="1555" spans="1:27" x14ac:dyDescent="0.25">
      <c r="A1555" s="60">
        <v>45922.062847222223</v>
      </c>
      <c r="B1555" s="61">
        <v>444079423</v>
      </c>
      <c r="C1555" s="37" t="s">
        <v>36</v>
      </c>
      <c r="D1555" s="37" t="s">
        <v>37</v>
      </c>
      <c r="E1555" s="37" t="s">
        <v>120</v>
      </c>
      <c r="F1555" s="36">
        <v>3690.83</v>
      </c>
      <c r="G1555" s="36">
        <v>3687.83</v>
      </c>
      <c r="H1555" s="36">
        <v>3693.83</v>
      </c>
      <c r="I1555" s="37" t="s">
        <v>2013</v>
      </c>
      <c r="J1555" s="36">
        <v>3687.82</v>
      </c>
      <c r="K1555" s="36">
        <v>0</v>
      </c>
      <c r="L1555" s="36">
        <v>0</v>
      </c>
      <c r="M1555" s="36">
        <v>-3.01</v>
      </c>
      <c r="N1555" s="10" t="str">
        <f t="shared" si="246"/>
        <v>L</v>
      </c>
      <c r="O1555" s="11">
        <f t="shared" si="247"/>
        <v>45922</v>
      </c>
      <c r="P1555" s="12" t="str">
        <f t="shared" si="248"/>
        <v>01</v>
      </c>
      <c r="Q1555" s="13" t="str">
        <f>VLOOKUP($B1555,Deals_Demo!$H:$N,7,0)</f>
        <v>strategy_09_demo</v>
      </c>
      <c r="R1555" s="13" t="str">
        <f t="shared" si="249"/>
        <v>Mon</v>
      </c>
      <c r="S1555" s="14">
        <f>VLOOKUP($B1555,Deals_Demo!$H:$S,8,0)</f>
        <v>45922.062847222223</v>
      </c>
      <c r="T1555" s="14">
        <f>VLOOKUP($B1555,Deals_Demo!$H:$S,9,0)</f>
        <v>45922.271180555559</v>
      </c>
      <c r="U1555" s="15" t="str">
        <f t="shared" si="250"/>
        <v>2025-09-22</v>
      </c>
      <c r="V1555" s="13" t="str">
        <f>VLOOKUP($B1555,Deals_Demo!$H:$S,11,0)</f>
        <v>06</v>
      </c>
      <c r="W1555" s="13" t="str">
        <f>VLOOKUP($B1555,Deals_Demo!$H:$S,12,0)</f>
        <v>Mon</v>
      </c>
      <c r="X1555" s="13">
        <f t="shared" si="252"/>
        <v>-0.30099999999999999</v>
      </c>
      <c r="Y1555" s="13">
        <f t="shared" si="253"/>
        <v>-0.60199999999999998</v>
      </c>
      <c r="Z1555" s="13">
        <f t="shared" si="254"/>
        <v>-0.90299999999999991</v>
      </c>
      <c r="AA1555" s="13">
        <f t="shared" si="251"/>
        <v>-3</v>
      </c>
    </row>
    <row r="1556" spans="1:27" x14ac:dyDescent="0.25">
      <c r="A1556" s="58">
        <v>45922.062858796293</v>
      </c>
      <c r="B1556" s="59">
        <v>444079424</v>
      </c>
      <c r="C1556" s="38" t="s">
        <v>36</v>
      </c>
      <c r="D1556" s="38" t="s">
        <v>37</v>
      </c>
      <c r="E1556" s="38" t="s">
        <v>120</v>
      </c>
      <c r="F1556" s="35">
        <v>3690.8</v>
      </c>
      <c r="G1556" s="35">
        <v>3687.83</v>
      </c>
      <c r="H1556" s="35">
        <v>3692.33</v>
      </c>
      <c r="I1556" s="38" t="s">
        <v>2013</v>
      </c>
      <c r="J1556" s="35">
        <v>3687.82</v>
      </c>
      <c r="K1556" s="35">
        <v>0</v>
      </c>
      <c r="L1556" s="35">
        <v>0</v>
      </c>
      <c r="M1556" s="35">
        <v>-2.98</v>
      </c>
      <c r="N1556" s="10" t="str">
        <f t="shared" si="246"/>
        <v>L</v>
      </c>
      <c r="O1556" s="11">
        <f t="shared" si="247"/>
        <v>45922</v>
      </c>
      <c r="P1556" s="12" t="str">
        <f t="shared" si="248"/>
        <v>01</v>
      </c>
      <c r="Q1556" s="13" t="str">
        <f>VLOOKUP($B1556,Deals_Demo!$H:$N,7,0)</f>
        <v>strategy_12_demo</v>
      </c>
      <c r="R1556" s="13" t="str">
        <f t="shared" si="249"/>
        <v>Mon</v>
      </c>
      <c r="S1556" s="14">
        <f>VLOOKUP($B1556,Deals_Demo!$H:$S,8,0)</f>
        <v>45922.062858796293</v>
      </c>
      <c r="T1556" s="14">
        <f>VLOOKUP($B1556,Deals_Demo!$H:$S,9,0)</f>
        <v>45922.271192129629</v>
      </c>
      <c r="U1556" s="15" t="str">
        <f t="shared" si="250"/>
        <v>2025-09-22</v>
      </c>
      <c r="V1556" s="13" t="str">
        <f>VLOOKUP($B1556,Deals_Demo!$H:$S,11,0)</f>
        <v>06</v>
      </c>
      <c r="W1556" s="13" t="str">
        <f>VLOOKUP($B1556,Deals_Demo!$H:$S,12,0)</f>
        <v>Mon</v>
      </c>
      <c r="X1556" s="13">
        <f t="shared" si="252"/>
        <v>-0.29799999999999999</v>
      </c>
      <c r="Y1556" s="13">
        <f t="shared" si="253"/>
        <v>-0.59599999999999997</v>
      </c>
      <c r="Z1556" s="13">
        <f t="shared" si="254"/>
        <v>-0.89400000000000002</v>
      </c>
      <c r="AA1556" s="13">
        <f t="shared" si="251"/>
        <v>-3</v>
      </c>
    </row>
    <row r="1557" spans="1:27" x14ac:dyDescent="0.25">
      <c r="A1557" s="60">
        <v>45922.06318287037</v>
      </c>
      <c r="B1557" s="61">
        <v>444079463</v>
      </c>
      <c r="C1557" s="37" t="s">
        <v>36</v>
      </c>
      <c r="D1557" s="37" t="s">
        <v>37</v>
      </c>
      <c r="E1557" s="37" t="s">
        <v>120</v>
      </c>
      <c r="F1557" s="36">
        <v>3691.29</v>
      </c>
      <c r="G1557" s="36">
        <v>3688.29</v>
      </c>
      <c r="H1557" s="37"/>
      <c r="I1557" s="37" t="s">
        <v>2010</v>
      </c>
      <c r="J1557" s="36">
        <v>3688.03</v>
      </c>
      <c r="K1557" s="36">
        <v>0</v>
      </c>
      <c r="L1557" s="36">
        <v>0</v>
      </c>
      <c r="M1557" s="36">
        <v>-3.26</v>
      </c>
      <c r="N1557" s="10" t="str">
        <f t="shared" si="246"/>
        <v>L</v>
      </c>
      <c r="O1557" s="11">
        <f t="shared" si="247"/>
        <v>45922</v>
      </c>
      <c r="P1557" s="12" t="str">
        <f t="shared" si="248"/>
        <v>01</v>
      </c>
      <c r="Q1557" s="13" t="str">
        <f>VLOOKUP($B1557,Deals_Demo!$H:$N,7,0)</f>
        <v>strategy_18_demo</v>
      </c>
      <c r="R1557" s="13" t="str">
        <f t="shared" si="249"/>
        <v>Mon</v>
      </c>
      <c r="S1557" s="14">
        <f>VLOOKUP($B1557,Deals_Demo!$H:$S,8,0)</f>
        <v>45922.06318287037</v>
      </c>
      <c r="T1557" s="14">
        <f>VLOOKUP($B1557,Deals_Demo!$H:$S,9,0)</f>
        <v>45922.271516203706</v>
      </c>
      <c r="U1557" s="15" t="str">
        <f t="shared" si="250"/>
        <v>2025-09-22</v>
      </c>
      <c r="V1557" s="13" t="str">
        <f>VLOOKUP($B1557,Deals_Demo!$H:$S,11,0)</f>
        <v>06</v>
      </c>
      <c r="W1557" s="13" t="str">
        <f>VLOOKUP($B1557,Deals_Demo!$H:$S,12,0)</f>
        <v>Mon</v>
      </c>
      <c r="X1557" s="13">
        <f t="shared" si="252"/>
        <v>-0.32600000000000001</v>
      </c>
      <c r="Y1557" s="13">
        <f t="shared" si="253"/>
        <v>-0.65200000000000002</v>
      </c>
      <c r="Z1557" s="13">
        <f t="shared" si="254"/>
        <v>-0.97799999999999987</v>
      </c>
      <c r="AA1557" s="13">
        <f t="shared" si="251"/>
        <v>-3</v>
      </c>
    </row>
    <row r="1558" spans="1:27" x14ac:dyDescent="0.25">
      <c r="A1558" s="58">
        <v>45922.069444444445</v>
      </c>
      <c r="B1558" s="59">
        <v>444080369</v>
      </c>
      <c r="C1558" s="38" t="s">
        <v>36</v>
      </c>
      <c r="D1558" s="38" t="s">
        <v>37</v>
      </c>
      <c r="E1558" s="38" t="s">
        <v>120</v>
      </c>
      <c r="F1558" s="35">
        <v>3689.98</v>
      </c>
      <c r="G1558" s="35">
        <v>3686.96</v>
      </c>
      <c r="H1558" s="35">
        <v>3694.46</v>
      </c>
      <c r="I1558" s="38" t="s">
        <v>2015</v>
      </c>
      <c r="J1558" s="35">
        <v>3686.95</v>
      </c>
      <c r="K1558" s="35">
        <v>0</v>
      </c>
      <c r="L1558" s="35">
        <v>0</v>
      </c>
      <c r="M1558" s="35">
        <v>-3.03</v>
      </c>
      <c r="N1558" s="10" t="str">
        <f t="shared" si="246"/>
        <v>L</v>
      </c>
      <c r="O1558" s="11">
        <f t="shared" si="247"/>
        <v>45922</v>
      </c>
      <c r="P1558" s="12" t="str">
        <f t="shared" si="248"/>
        <v>01</v>
      </c>
      <c r="Q1558" s="13" t="str">
        <f>VLOOKUP($B1558,Deals_Demo!$H:$N,7,0)</f>
        <v>DEMO_strategy_03</v>
      </c>
      <c r="R1558" s="13" t="str">
        <f t="shared" si="249"/>
        <v>Mon</v>
      </c>
      <c r="S1558" s="14">
        <f>VLOOKUP($B1558,Deals_Demo!$H:$S,8,0)</f>
        <v>45922.069444444445</v>
      </c>
      <c r="T1558" s="14">
        <f>VLOOKUP($B1558,Deals_Demo!$H:$S,9,0)</f>
        <v>45922.277777777781</v>
      </c>
      <c r="U1558" s="15" t="str">
        <f t="shared" si="250"/>
        <v>2025-09-22</v>
      </c>
      <c r="V1558" s="13" t="str">
        <f>VLOOKUP($B1558,Deals_Demo!$H:$S,11,0)</f>
        <v>06</v>
      </c>
      <c r="W1558" s="13" t="str">
        <f>VLOOKUP($B1558,Deals_Demo!$H:$S,12,0)</f>
        <v>Mon</v>
      </c>
      <c r="X1558" s="13">
        <f t="shared" si="252"/>
        <v>-0.30299999999999999</v>
      </c>
      <c r="Y1558" s="13">
        <f t="shared" si="253"/>
        <v>-0.60599999999999998</v>
      </c>
      <c r="Z1558" s="13">
        <f t="shared" si="254"/>
        <v>-0.90899999999999992</v>
      </c>
      <c r="AA1558" s="13">
        <f t="shared" si="251"/>
        <v>-3</v>
      </c>
    </row>
    <row r="1559" spans="1:27" x14ac:dyDescent="0.25">
      <c r="A1559" s="60">
        <v>45922.070821759262</v>
      </c>
      <c r="B1559" s="61">
        <v>444080687</v>
      </c>
      <c r="C1559" s="37" t="s">
        <v>36</v>
      </c>
      <c r="D1559" s="37" t="s">
        <v>37</v>
      </c>
      <c r="E1559" s="37" t="s">
        <v>120</v>
      </c>
      <c r="F1559" s="36">
        <v>3690.09</v>
      </c>
      <c r="G1559" s="36">
        <v>3687.12</v>
      </c>
      <c r="H1559" s="36">
        <v>3696.12</v>
      </c>
      <c r="I1559" s="37" t="s">
        <v>2011</v>
      </c>
      <c r="J1559" s="36">
        <v>3687.08</v>
      </c>
      <c r="K1559" s="36">
        <v>0</v>
      </c>
      <c r="L1559" s="36">
        <v>0</v>
      </c>
      <c r="M1559" s="36">
        <v>-3.01</v>
      </c>
      <c r="N1559" s="10" t="str">
        <f t="shared" si="246"/>
        <v>L</v>
      </c>
      <c r="O1559" s="11">
        <f t="shared" si="247"/>
        <v>45922</v>
      </c>
      <c r="P1559" s="12" t="str">
        <f t="shared" si="248"/>
        <v>01</v>
      </c>
      <c r="Q1559" s="13" t="str">
        <f>VLOOKUP($B1559,Deals_Demo!$H:$N,7,0)</f>
        <v>DEMO_strategy_02</v>
      </c>
      <c r="R1559" s="13" t="str">
        <f t="shared" si="249"/>
        <v>Mon</v>
      </c>
      <c r="S1559" s="14">
        <f>VLOOKUP($B1559,Deals_Demo!$H:$S,8,0)</f>
        <v>45922.070821759262</v>
      </c>
      <c r="T1559" s="14">
        <f>VLOOKUP($B1559,Deals_Demo!$H:$S,9,0)</f>
        <v>45922.279155092598</v>
      </c>
      <c r="U1559" s="15" t="str">
        <f t="shared" si="250"/>
        <v>2025-09-22</v>
      </c>
      <c r="V1559" s="13" t="str">
        <f>VLOOKUP($B1559,Deals_Demo!$H:$S,11,0)</f>
        <v>06</v>
      </c>
      <c r="W1559" s="13" t="str">
        <f>VLOOKUP($B1559,Deals_Demo!$H:$S,12,0)</f>
        <v>Mon</v>
      </c>
      <c r="X1559" s="13">
        <f t="shared" si="252"/>
        <v>-0.30099999999999999</v>
      </c>
      <c r="Y1559" s="13">
        <f t="shared" si="253"/>
        <v>-0.60199999999999998</v>
      </c>
      <c r="Z1559" s="13">
        <f t="shared" si="254"/>
        <v>-0.90299999999999991</v>
      </c>
      <c r="AA1559" s="13">
        <f t="shared" si="251"/>
        <v>-3</v>
      </c>
    </row>
    <row r="1560" spans="1:27" x14ac:dyDescent="0.25">
      <c r="A1560" s="58">
        <v>45922.070833333331</v>
      </c>
      <c r="B1560" s="59">
        <v>444080688</v>
      </c>
      <c r="C1560" s="38" t="s">
        <v>36</v>
      </c>
      <c r="D1560" s="38" t="s">
        <v>37</v>
      </c>
      <c r="E1560" s="38" t="s">
        <v>120</v>
      </c>
      <c r="F1560" s="35">
        <v>3690.06</v>
      </c>
      <c r="G1560" s="35">
        <v>3687.07</v>
      </c>
      <c r="H1560" s="38"/>
      <c r="I1560" s="38" t="s">
        <v>2011</v>
      </c>
      <c r="J1560" s="35">
        <v>3687.07</v>
      </c>
      <c r="K1560" s="35">
        <v>0</v>
      </c>
      <c r="L1560" s="35">
        <v>0</v>
      </c>
      <c r="M1560" s="35">
        <v>-2.99</v>
      </c>
      <c r="N1560" s="10" t="str">
        <f t="shared" si="246"/>
        <v>L</v>
      </c>
      <c r="O1560" s="11">
        <f t="shared" si="247"/>
        <v>45922</v>
      </c>
      <c r="P1560" s="12" t="str">
        <f t="shared" si="248"/>
        <v>01</v>
      </c>
      <c r="Q1560" s="13" t="str">
        <f>VLOOKUP($B1560,Deals_Demo!$H:$N,7,0)</f>
        <v>DEMO_strategy_01</v>
      </c>
      <c r="R1560" s="13" t="str">
        <f t="shared" si="249"/>
        <v>Mon</v>
      </c>
      <c r="S1560" s="14">
        <f>VLOOKUP($B1560,Deals_Demo!$H:$S,8,0)</f>
        <v>45922.070833333331</v>
      </c>
      <c r="T1560" s="14">
        <f>VLOOKUP($B1560,Deals_Demo!$H:$S,9,0)</f>
        <v>45922.279166666667</v>
      </c>
      <c r="U1560" s="15" t="str">
        <f t="shared" si="250"/>
        <v>2025-09-22</v>
      </c>
      <c r="V1560" s="13" t="str">
        <f>VLOOKUP($B1560,Deals_Demo!$H:$S,11,0)</f>
        <v>06</v>
      </c>
      <c r="W1560" s="13" t="str">
        <f>VLOOKUP($B1560,Deals_Demo!$H:$S,12,0)</f>
        <v>Mon</v>
      </c>
      <c r="X1560" s="13">
        <f t="shared" si="252"/>
        <v>-0.29900000000000004</v>
      </c>
      <c r="Y1560" s="13">
        <f t="shared" si="253"/>
        <v>-0.59800000000000009</v>
      </c>
      <c r="Z1560" s="13">
        <f t="shared" si="254"/>
        <v>-0.89700000000000002</v>
      </c>
      <c r="AA1560" s="13">
        <f t="shared" si="251"/>
        <v>-3</v>
      </c>
    </row>
    <row r="1561" spans="1:27" x14ac:dyDescent="0.25">
      <c r="A1561" s="60">
        <v>45922.078576388885</v>
      </c>
      <c r="B1561" s="61">
        <v>444083050</v>
      </c>
      <c r="C1561" s="37" t="s">
        <v>36</v>
      </c>
      <c r="D1561" s="37" t="s">
        <v>38</v>
      </c>
      <c r="E1561" s="37" t="s">
        <v>120</v>
      </c>
      <c r="F1561" s="36">
        <v>3688.96</v>
      </c>
      <c r="G1561" s="36">
        <v>3688.58</v>
      </c>
      <c r="H1561" s="36">
        <v>3687.46</v>
      </c>
      <c r="I1561" s="37" t="s">
        <v>2016</v>
      </c>
      <c r="J1561" s="36">
        <v>3687.42</v>
      </c>
      <c r="K1561" s="36">
        <v>0</v>
      </c>
      <c r="L1561" s="36">
        <v>0</v>
      </c>
      <c r="M1561" s="36">
        <v>1.54</v>
      </c>
      <c r="N1561" s="10" t="str">
        <f t="shared" si="246"/>
        <v>W</v>
      </c>
      <c r="O1561" s="11">
        <f t="shared" si="247"/>
        <v>45922</v>
      </c>
      <c r="P1561" s="12" t="str">
        <f t="shared" si="248"/>
        <v>01</v>
      </c>
      <c r="Q1561" s="13" t="str">
        <f>VLOOKUP($B1561,Deals_Demo!$H:$N,7,0)</f>
        <v>strategy_15_demo</v>
      </c>
      <c r="R1561" s="13" t="str">
        <f t="shared" si="249"/>
        <v>Mon</v>
      </c>
      <c r="S1561" s="14">
        <f>VLOOKUP($B1561,Deals_Demo!$H:$S,8,0)</f>
        <v>45922.078576388885</v>
      </c>
      <c r="T1561" s="14">
        <f>VLOOKUP($B1561,Deals_Demo!$H:$S,9,0)</f>
        <v>45922.286909722221</v>
      </c>
      <c r="U1561" s="15" t="str">
        <f t="shared" si="250"/>
        <v>2025-09-22</v>
      </c>
      <c r="V1561" s="13" t="str">
        <f>VLOOKUP($B1561,Deals_Demo!$H:$S,11,0)</f>
        <v>06</v>
      </c>
      <c r="W1561" s="13" t="str">
        <f>VLOOKUP($B1561,Deals_Demo!$H:$S,12,0)</f>
        <v>Mon</v>
      </c>
      <c r="X1561" s="13">
        <f t="shared" si="252"/>
        <v>0.15400000000000003</v>
      </c>
      <c r="Y1561" s="13">
        <f t="shared" si="253"/>
        <v>0.30800000000000005</v>
      </c>
      <c r="Z1561" s="13">
        <f t="shared" si="254"/>
        <v>0.46199999999999997</v>
      </c>
      <c r="AA1561" s="13">
        <f t="shared" si="251"/>
        <v>-3</v>
      </c>
    </row>
    <row r="1562" spans="1:27" x14ac:dyDescent="0.25">
      <c r="A1562" s="58">
        <v>45922.080659722225</v>
      </c>
      <c r="B1562" s="59">
        <v>444083526</v>
      </c>
      <c r="C1562" s="38" t="s">
        <v>36</v>
      </c>
      <c r="D1562" s="38" t="s">
        <v>38</v>
      </c>
      <c r="E1562" s="38" t="s">
        <v>120</v>
      </c>
      <c r="F1562" s="35">
        <v>3688.43</v>
      </c>
      <c r="G1562" s="35">
        <v>3691.43</v>
      </c>
      <c r="H1562" s="38"/>
      <c r="I1562" s="38" t="s">
        <v>2087</v>
      </c>
      <c r="J1562" s="35">
        <v>3691.44</v>
      </c>
      <c r="K1562" s="35">
        <v>0</v>
      </c>
      <c r="L1562" s="35">
        <v>0</v>
      </c>
      <c r="M1562" s="35">
        <v>-3.01</v>
      </c>
      <c r="N1562" s="10" t="str">
        <f t="shared" ref="N1562:N1582" si="255">IF(M1562&gt;0,"W",IF(M1562&lt;0,"L","BE"))</f>
        <v>L</v>
      </c>
      <c r="O1562" s="11">
        <f t="shared" ref="O1562:O1582" si="256">INT(LEFT(A1562,10))</f>
        <v>45922</v>
      </c>
      <c r="P1562" s="12" t="str">
        <f t="shared" ref="P1562:P1582" si="257">TEXT(A1562,"hh")</f>
        <v>01</v>
      </c>
      <c r="Q1562" s="13" t="str">
        <f>VLOOKUP($B1562,Deals_Demo!$H:$N,7,0)</f>
        <v>strategy_19_demo</v>
      </c>
      <c r="R1562" s="13" t="str">
        <f t="shared" ref="R1562:R1582" si="258">TEXT(O1562,"ddd")</f>
        <v>Mon</v>
      </c>
      <c r="S1562" s="14">
        <f>VLOOKUP($B1562,Deals_Demo!$H:$S,8,0)</f>
        <v>45922.080659722225</v>
      </c>
      <c r="T1562" s="14">
        <f>VLOOKUP($B1562,Deals_Demo!$H:$S,9,0)</f>
        <v>45922.288993055561</v>
      </c>
      <c r="U1562" s="15" t="str">
        <f t="shared" ref="U1562:U1582" si="259">TEXT(T1562,"yyyy-mm-dd")</f>
        <v>2025-09-22</v>
      </c>
      <c r="V1562" s="13" t="str">
        <f>VLOOKUP($B1562,Deals_Demo!$H:$S,11,0)</f>
        <v>06</v>
      </c>
      <c r="W1562" s="13" t="str">
        <f>VLOOKUP($B1562,Deals_Demo!$H:$S,12,0)</f>
        <v>Mon</v>
      </c>
      <c r="X1562" s="13">
        <f t="shared" si="252"/>
        <v>-0.30099999999999999</v>
      </c>
      <c r="Y1562" s="13">
        <f t="shared" si="253"/>
        <v>-0.60199999999999998</v>
      </c>
      <c r="Z1562" s="13">
        <f t="shared" si="254"/>
        <v>-0.90299999999999991</v>
      </c>
      <c r="AA1562" s="13">
        <f t="shared" ref="AA1562:AA1582" si="260">IF(M1562&lt;2.9,-3,M1562)</f>
        <v>-3</v>
      </c>
    </row>
    <row r="1563" spans="1:27" x14ac:dyDescent="0.25">
      <c r="A1563" s="60">
        <v>45922.080659722225</v>
      </c>
      <c r="B1563" s="61">
        <v>444083527</v>
      </c>
      <c r="C1563" s="37" t="s">
        <v>36</v>
      </c>
      <c r="D1563" s="37" t="s">
        <v>38</v>
      </c>
      <c r="E1563" s="37" t="s">
        <v>120</v>
      </c>
      <c r="F1563" s="36">
        <v>3688.43</v>
      </c>
      <c r="G1563" s="36">
        <v>3687.2</v>
      </c>
      <c r="H1563" s="37"/>
      <c r="I1563" s="37" t="s">
        <v>2017</v>
      </c>
      <c r="J1563" s="36">
        <v>3687.28</v>
      </c>
      <c r="K1563" s="36">
        <v>0</v>
      </c>
      <c r="L1563" s="36">
        <v>0</v>
      </c>
      <c r="M1563" s="36">
        <v>1.1499999999999999</v>
      </c>
      <c r="N1563" s="10" t="str">
        <f t="shared" si="255"/>
        <v>W</v>
      </c>
      <c r="O1563" s="11">
        <f t="shared" si="256"/>
        <v>45922</v>
      </c>
      <c r="P1563" s="12" t="str">
        <f t="shared" si="257"/>
        <v>01</v>
      </c>
      <c r="Q1563" s="13" t="str">
        <f>VLOOKUP($B1563,Deals_Demo!$H:$N,7,0)</f>
        <v>strategy_18_demo</v>
      </c>
      <c r="R1563" s="13" t="str">
        <f t="shared" si="258"/>
        <v>Mon</v>
      </c>
      <c r="S1563" s="14">
        <f>VLOOKUP($B1563,Deals_Demo!$H:$S,8,0)</f>
        <v>45922.080659722225</v>
      </c>
      <c r="T1563" s="14">
        <f>VLOOKUP($B1563,Deals_Demo!$H:$S,9,0)</f>
        <v>45922.288993055561</v>
      </c>
      <c r="U1563" s="15" t="str">
        <f t="shared" si="259"/>
        <v>2025-09-22</v>
      </c>
      <c r="V1563" s="13" t="str">
        <f>VLOOKUP($B1563,Deals_Demo!$H:$S,11,0)</f>
        <v>06</v>
      </c>
      <c r="W1563" s="13" t="str">
        <f>VLOOKUP($B1563,Deals_Demo!$H:$S,12,0)</f>
        <v>Mon</v>
      </c>
      <c r="X1563" s="13">
        <f t="shared" si="252"/>
        <v>0.11499999999999999</v>
      </c>
      <c r="Y1563" s="13">
        <f t="shared" si="253"/>
        <v>0.22999999999999998</v>
      </c>
      <c r="Z1563" s="13">
        <f t="shared" si="254"/>
        <v>0.34499999999999997</v>
      </c>
      <c r="AA1563" s="13">
        <f t="shared" si="260"/>
        <v>-3</v>
      </c>
    </row>
    <row r="1564" spans="1:27" x14ac:dyDescent="0.25">
      <c r="A1564" s="58">
        <v>45922.081354166665</v>
      </c>
      <c r="B1564" s="59">
        <v>444083623</v>
      </c>
      <c r="C1564" s="38" t="s">
        <v>36</v>
      </c>
      <c r="D1564" s="38" t="s">
        <v>38</v>
      </c>
      <c r="E1564" s="38" t="s">
        <v>120</v>
      </c>
      <c r="F1564" s="35">
        <v>3688.47</v>
      </c>
      <c r="G1564" s="35">
        <v>3686.66</v>
      </c>
      <c r="H1564" s="35">
        <v>3685.47</v>
      </c>
      <c r="I1564" s="38" t="s">
        <v>2088</v>
      </c>
      <c r="J1564" s="35">
        <v>3686.69</v>
      </c>
      <c r="K1564" s="35">
        <v>0</v>
      </c>
      <c r="L1564" s="35">
        <v>0</v>
      </c>
      <c r="M1564" s="35">
        <v>1.78</v>
      </c>
      <c r="N1564" s="10" t="str">
        <f t="shared" si="255"/>
        <v>W</v>
      </c>
      <c r="O1564" s="11">
        <f t="shared" si="256"/>
        <v>45922</v>
      </c>
      <c r="P1564" s="12" t="str">
        <f t="shared" si="257"/>
        <v>01</v>
      </c>
      <c r="Q1564" s="13" t="str">
        <f>VLOOKUP($B1564,Deals_Demo!$H:$N,7,0)</f>
        <v>strategy_23_demo</v>
      </c>
      <c r="R1564" s="13" t="str">
        <f t="shared" si="258"/>
        <v>Mon</v>
      </c>
      <c r="S1564" s="14">
        <f>VLOOKUP($B1564,Deals_Demo!$H:$S,8,0)</f>
        <v>45922.081354166665</v>
      </c>
      <c r="T1564" s="14">
        <f>VLOOKUP($B1564,Deals_Demo!$H:$S,9,0)</f>
        <v>45922.289687500001</v>
      </c>
      <c r="U1564" s="15" t="str">
        <f t="shared" si="259"/>
        <v>2025-09-22</v>
      </c>
      <c r="V1564" s="13" t="str">
        <f>VLOOKUP($B1564,Deals_Demo!$H:$S,11,0)</f>
        <v>06</v>
      </c>
      <c r="W1564" s="13" t="str">
        <f>VLOOKUP($B1564,Deals_Demo!$H:$S,12,0)</f>
        <v>Mon</v>
      </c>
      <c r="X1564" s="13">
        <f t="shared" si="252"/>
        <v>0.17800000000000002</v>
      </c>
      <c r="Y1564" s="13">
        <f t="shared" si="253"/>
        <v>0.35600000000000004</v>
      </c>
      <c r="Z1564" s="13">
        <f t="shared" si="254"/>
        <v>0.53400000000000003</v>
      </c>
      <c r="AA1564" s="13">
        <f t="shared" si="260"/>
        <v>-3</v>
      </c>
    </row>
    <row r="1565" spans="1:27" x14ac:dyDescent="0.25">
      <c r="A1565" s="60">
        <v>45922.081354166665</v>
      </c>
      <c r="B1565" s="61">
        <v>444083626</v>
      </c>
      <c r="C1565" s="37" t="s">
        <v>36</v>
      </c>
      <c r="D1565" s="37" t="s">
        <v>38</v>
      </c>
      <c r="E1565" s="37" t="s">
        <v>120</v>
      </c>
      <c r="F1565" s="36">
        <v>3688.47</v>
      </c>
      <c r="G1565" s="36">
        <v>3690.67</v>
      </c>
      <c r="H1565" s="36">
        <v>3686.97</v>
      </c>
      <c r="I1565" s="37" t="s">
        <v>2018</v>
      </c>
      <c r="J1565" s="36">
        <v>3686.97</v>
      </c>
      <c r="K1565" s="36">
        <v>0</v>
      </c>
      <c r="L1565" s="36">
        <v>0</v>
      </c>
      <c r="M1565" s="36">
        <v>1.5</v>
      </c>
      <c r="N1565" s="10" t="str">
        <f t="shared" si="255"/>
        <v>W</v>
      </c>
      <c r="O1565" s="11">
        <f t="shared" si="256"/>
        <v>45922</v>
      </c>
      <c r="P1565" s="12" t="str">
        <f t="shared" si="257"/>
        <v>01</v>
      </c>
      <c r="Q1565" s="13" t="str">
        <f>VLOOKUP($B1565,Deals_Demo!$H:$N,7,0)</f>
        <v>strategy_22_demo</v>
      </c>
      <c r="R1565" s="13" t="str">
        <f t="shared" si="258"/>
        <v>Mon</v>
      </c>
      <c r="S1565" s="14">
        <f>VLOOKUP($B1565,Deals_Demo!$H:$S,8,0)</f>
        <v>45922.081354166665</v>
      </c>
      <c r="T1565" s="14">
        <f>VLOOKUP($B1565,Deals_Demo!$H:$S,9,0)</f>
        <v>45922.289687500001</v>
      </c>
      <c r="U1565" s="15" t="str">
        <f t="shared" si="259"/>
        <v>2025-09-22</v>
      </c>
      <c r="V1565" s="13" t="str">
        <f>VLOOKUP($B1565,Deals_Demo!$H:$S,11,0)</f>
        <v>06</v>
      </c>
      <c r="W1565" s="13" t="str">
        <f>VLOOKUP($B1565,Deals_Demo!$H:$S,12,0)</f>
        <v>Mon</v>
      </c>
      <c r="X1565" s="13">
        <f t="shared" si="252"/>
        <v>0.15000000000000002</v>
      </c>
      <c r="Y1565" s="13">
        <f t="shared" si="253"/>
        <v>0.30000000000000004</v>
      </c>
      <c r="Z1565" s="13">
        <f t="shared" si="254"/>
        <v>0.44999999999999996</v>
      </c>
      <c r="AA1565" s="13">
        <f t="shared" si="260"/>
        <v>-3</v>
      </c>
    </row>
    <row r="1566" spans="1:27" x14ac:dyDescent="0.25">
      <c r="A1566" s="58">
        <v>45922.081365740742</v>
      </c>
      <c r="B1566" s="59">
        <v>444083629</v>
      </c>
      <c r="C1566" s="38" t="s">
        <v>36</v>
      </c>
      <c r="D1566" s="38" t="s">
        <v>38</v>
      </c>
      <c r="E1566" s="38" t="s">
        <v>120</v>
      </c>
      <c r="F1566" s="35">
        <v>3688.47</v>
      </c>
      <c r="G1566" s="35">
        <v>3687.5</v>
      </c>
      <c r="H1566" s="35">
        <v>3685.47</v>
      </c>
      <c r="I1566" s="38" t="s">
        <v>2019</v>
      </c>
      <c r="J1566" s="35">
        <v>3687.51</v>
      </c>
      <c r="K1566" s="35">
        <v>0</v>
      </c>
      <c r="L1566" s="35">
        <v>0</v>
      </c>
      <c r="M1566" s="35">
        <v>0.96</v>
      </c>
      <c r="N1566" s="10" t="str">
        <f t="shared" si="255"/>
        <v>W</v>
      </c>
      <c r="O1566" s="11">
        <f t="shared" si="256"/>
        <v>45922</v>
      </c>
      <c r="P1566" s="12" t="str">
        <f t="shared" si="257"/>
        <v>01</v>
      </c>
      <c r="Q1566" s="13" t="str">
        <f>VLOOKUP($B1566,Deals_Demo!$H:$N,7,0)</f>
        <v>strategy_10_demo</v>
      </c>
      <c r="R1566" s="13" t="str">
        <f t="shared" si="258"/>
        <v>Mon</v>
      </c>
      <c r="S1566" s="14">
        <f>VLOOKUP($B1566,Deals_Demo!$H:$S,8,0)</f>
        <v>45922.081365740742</v>
      </c>
      <c r="T1566" s="14">
        <f>VLOOKUP($B1566,Deals_Demo!$H:$S,9,0)</f>
        <v>45922.289699074077</v>
      </c>
      <c r="U1566" s="15" t="str">
        <f t="shared" si="259"/>
        <v>2025-09-22</v>
      </c>
      <c r="V1566" s="13" t="str">
        <f>VLOOKUP($B1566,Deals_Demo!$H:$S,11,0)</f>
        <v>06</v>
      </c>
      <c r="W1566" s="13" t="str">
        <f>VLOOKUP($B1566,Deals_Demo!$H:$S,12,0)</f>
        <v>Mon</v>
      </c>
      <c r="X1566" s="13">
        <f t="shared" si="252"/>
        <v>9.6000000000000002E-2</v>
      </c>
      <c r="Y1566" s="13">
        <f t="shared" si="253"/>
        <v>0.192</v>
      </c>
      <c r="Z1566" s="13">
        <f t="shared" si="254"/>
        <v>0.28799999999999998</v>
      </c>
      <c r="AA1566" s="13">
        <f t="shared" si="260"/>
        <v>-3</v>
      </c>
    </row>
    <row r="1567" spans="1:27" x14ac:dyDescent="0.25">
      <c r="A1567" s="60">
        <v>45922.081365740742</v>
      </c>
      <c r="B1567" s="61">
        <v>444083631</v>
      </c>
      <c r="C1567" s="37" t="s">
        <v>36</v>
      </c>
      <c r="D1567" s="37" t="s">
        <v>38</v>
      </c>
      <c r="E1567" s="37" t="s">
        <v>120</v>
      </c>
      <c r="F1567" s="36">
        <v>3688.47</v>
      </c>
      <c r="G1567" s="36">
        <v>3688.11</v>
      </c>
      <c r="H1567" s="36">
        <v>3686.97</v>
      </c>
      <c r="I1567" s="37" t="s">
        <v>2018</v>
      </c>
      <c r="J1567" s="36">
        <v>3686.97</v>
      </c>
      <c r="K1567" s="36">
        <v>0</v>
      </c>
      <c r="L1567" s="36">
        <v>0</v>
      </c>
      <c r="M1567" s="36">
        <v>1.5</v>
      </c>
      <c r="N1567" s="10" t="str">
        <f t="shared" si="255"/>
        <v>W</v>
      </c>
      <c r="O1567" s="11">
        <f t="shared" si="256"/>
        <v>45922</v>
      </c>
      <c r="P1567" s="12" t="str">
        <f t="shared" si="257"/>
        <v>01</v>
      </c>
      <c r="Q1567" s="13" t="str">
        <f>VLOOKUP($B1567,Deals_Demo!$H:$N,7,0)</f>
        <v>strategy_24_demo</v>
      </c>
      <c r="R1567" s="13" t="str">
        <f t="shared" si="258"/>
        <v>Mon</v>
      </c>
      <c r="S1567" s="14">
        <f>VLOOKUP($B1567,Deals_Demo!$H:$S,8,0)</f>
        <v>45922.081365740742</v>
      </c>
      <c r="T1567" s="14">
        <f>VLOOKUP($B1567,Deals_Demo!$H:$S,9,0)</f>
        <v>45922.289699074077</v>
      </c>
      <c r="U1567" s="15" t="str">
        <f t="shared" si="259"/>
        <v>2025-09-22</v>
      </c>
      <c r="V1567" s="13" t="str">
        <f>VLOOKUP($B1567,Deals_Demo!$H:$S,11,0)</f>
        <v>06</v>
      </c>
      <c r="W1567" s="13" t="str">
        <f>VLOOKUP($B1567,Deals_Demo!$H:$S,12,0)</f>
        <v>Mon</v>
      </c>
      <c r="X1567" s="13">
        <f t="shared" si="252"/>
        <v>0.15000000000000002</v>
      </c>
      <c r="Y1567" s="13">
        <f t="shared" si="253"/>
        <v>0.30000000000000004</v>
      </c>
      <c r="Z1567" s="13">
        <f t="shared" si="254"/>
        <v>0.44999999999999996</v>
      </c>
      <c r="AA1567" s="13">
        <f t="shared" si="260"/>
        <v>-3</v>
      </c>
    </row>
    <row r="1568" spans="1:27" x14ac:dyDescent="0.25">
      <c r="A1568" s="58">
        <v>45922.082048611112</v>
      </c>
      <c r="B1568" s="59">
        <v>444083827</v>
      </c>
      <c r="C1568" s="38" t="s">
        <v>36</v>
      </c>
      <c r="D1568" s="38" t="s">
        <v>38</v>
      </c>
      <c r="E1568" s="38" t="s">
        <v>120</v>
      </c>
      <c r="F1568" s="35">
        <v>3688.46</v>
      </c>
      <c r="G1568" s="35">
        <v>3687.49</v>
      </c>
      <c r="H1568" s="35">
        <v>3685.46</v>
      </c>
      <c r="I1568" s="38" t="s">
        <v>2019</v>
      </c>
      <c r="J1568" s="35">
        <v>3687.51</v>
      </c>
      <c r="K1568" s="35">
        <v>0</v>
      </c>
      <c r="L1568" s="35">
        <v>0</v>
      </c>
      <c r="M1568" s="35">
        <v>0.95</v>
      </c>
      <c r="N1568" s="10" t="str">
        <f t="shared" si="255"/>
        <v>W</v>
      </c>
      <c r="O1568" s="11">
        <f t="shared" si="256"/>
        <v>45922</v>
      </c>
      <c r="P1568" s="12" t="str">
        <f t="shared" si="257"/>
        <v>01</v>
      </c>
      <c r="Q1568" s="13" t="str">
        <f>VLOOKUP($B1568,Deals_Demo!$H:$N,7,0)</f>
        <v>strategy_09_demo</v>
      </c>
      <c r="R1568" s="13" t="str">
        <f t="shared" si="258"/>
        <v>Mon</v>
      </c>
      <c r="S1568" s="14">
        <f>VLOOKUP($B1568,Deals_Demo!$H:$S,8,0)</f>
        <v>45922.082048611112</v>
      </c>
      <c r="T1568" s="14">
        <f>VLOOKUP($B1568,Deals_Demo!$H:$S,9,0)</f>
        <v>45922.290381944447</v>
      </c>
      <c r="U1568" s="15" t="str">
        <f t="shared" si="259"/>
        <v>2025-09-22</v>
      </c>
      <c r="V1568" s="13" t="str">
        <f>VLOOKUP($B1568,Deals_Demo!$H:$S,11,0)</f>
        <v>06</v>
      </c>
      <c r="W1568" s="13" t="str">
        <f>VLOOKUP($B1568,Deals_Demo!$H:$S,12,0)</f>
        <v>Mon</v>
      </c>
      <c r="X1568" s="13">
        <f t="shared" si="252"/>
        <v>9.5000000000000001E-2</v>
      </c>
      <c r="Y1568" s="13">
        <f t="shared" si="253"/>
        <v>0.19</v>
      </c>
      <c r="Z1568" s="13">
        <f t="shared" si="254"/>
        <v>0.28499999999999998</v>
      </c>
      <c r="AA1568" s="13">
        <f t="shared" si="260"/>
        <v>-3</v>
      </c>
    </row>
    <row r="1569" spans="1:27" x14ac:dyDescent="0.25">
      <c r="A1569" s="60">
        <v>45922.082048611112</v>
      </c>
      <c r="B1569" s="61">
        <v>444083830</v>
      </c>
      <c r="C1569" s="37" t="s">
        <v>36</v>
      </c>
      <c r="D1569" s="37" t="s">
        <v>38</v>
      </c>
      <c r="E1569" s="37" t="s">
        <v>120</v>
      </c>
      <c r="F1569" s="36">
        <v>3688.46</v>
      </c>
      <c r="G1569" s="36">
        <v>3691.46</v>
      </c>
      <c r="H1569" s="36">
        <v>3686.96</v>
      </c>
      <c r="I1569" s="37" t="s">
        <v>2020</v>
      </c>
      <c r="J1569" s="36">
        <v>3686.94</v>
      </c>
      <c r="K1569" s="36">
        <v>0</v>
      </c>
      <c r="L1569" s="36">
        <v>0</v>
      </c>
      <c r="M1569" s="36">
        <v>1.52</v>
      </c>
      <c r="N1569" s="10" t="str">
        <f t="shared" si="255"/>
        <v>W</v>
      </c>
      <c r="O1569" s="11">
        <f t="shared" si="256"/>
        <v>45922</v>
      </c>
      <c r="P1569" s="12" t="str">
        <f t="shared" si="257"/>
        <v>01</v>
      </c>
      <c r="Q1569" s="13" t="str">
        <f>VLOOKUP($B1569,Deals_Demo!$H:$N,7,0)</f>
        <v>strategy_14_demo</v>
      </c>
      <c r="R1569" s="13" t="str">
        <f t="shared" si="258"/>
        <v>Mon</v>
      </c>
      <c r="S1569" s="14">
        <f>VLOOKUP($B1569,Deals_Demo!$H:$S,8,0)</f>
        <v>45922.082048611112</v>
      </c>
      <c r="T1569" s="14">
        <f>VLOOKUP($B1569,Deals_Demo!$H:$S,9,0)</f>
        <v>45922.290381944447</v>
      </c>
      <c r="U1569" s="15" t="str">
        <f t="shared" si="259"/>
        <v>2025-09-22</v>
      </c>
      <c r="V1569" s="13" t="str">
        <f>VLOOKUP($B1569,Deals_Demo!$H:$S,11,0)</f>
        <v>06</v>
      </c>
      <c r="W1569" s="13" t="str">
        <f>VLOOKUP($B1569,Deals_Demo!$H:$S,12,0)</f>
        <v>Mon</v>
      </c>
      <c r="X1569" s="13">
        <f t="shared" si="252"/>
        <v>0.15200000000000002</v>
      </c>
      <c r="Y1569" s="13">
        <f t="shared" si="253"/>
        <v>0.30400000000000005</v>
      </c>
      <c r="Z1569" s="13">
        <f t="shared" si="254"/>
        <v>0.45599999999999996</v>
      </c>
      <c r="AA1569" s="13">
        <f t="shared" si="260"/>
        <v>-3</v>
      </c>
    </row>
    <row r="1570" spans="1:27" x14ac:dyDescent="0.25">
      <c r="A1570" s="58">
        <v>45922.082060185188</v>
      </c>
      <c r="B1570" s="59">
        <v>444083831</v>
      </c>
      <c r="C1570" s="38" t="s">
        <v>36</v>
      </c>
      <c r="D1570" s="38" t="s">
        <v>38</v>
      </c>
      <c r="E1570" s="38" t="s">
        <v>120</v>
      </c>
      <c r="F1570" s="35">
        <v>3688.46</v>
      </c>
      <c r="G1570" s="35">
        <v>3691.46</v>
      </c>
      <c r="H1570" s="35">
        <v>3686.96</v>
      </c>
      <c r="I1570" s="38" t="s">
        <v>2020</v>
      </c>
      <c r="J1570" s="35">
        <v>3686.94</v>
      </c>
      <c r="K1570" s="35">
        <v>0</v>
      </c>
      <c r="L1570" s="35">
        <v>0</v>
      </c>
      <c r="M1570" s="35">
        <v>1.52</v>
      </c>
      <c r="N1570" s="10" t="str">
        <f t="shared" si="255"/>
        <v>W</v>
      </c>
      <c r="O1570" s="11">
        <f t="shared" si="256"/>
        <v>45922</v>
      </c>
      <c r="P1570" s="12" t="str">
        <f t="shared" si="257"/>
        <v>01</v>
      </c>
      <c r="Q1570" s="13" t="str">
        <f>VLOOKUP($B1570,Deals_Demo!$H:$N,7,0)</f>
        <v>strategy_12_demo</v>
      </c>
      <c r="R1570" s="13" t="str">
        <f t="shared" si="258"/>
        <v>Mon</v>
      </c>
      <c r="S1570" s="14">
        <f>VLOOKUP($B1570,Deals_Demo!$H:$S,8,0)</f>
        <v>45922.082060185188</v>
      </c>
      <c r="T1570" s="14">
        <f>VLOOKUP($B1570,Deals_Demo!$H:$S,9,0)</f>
        <v>45922.290393518524</v>
      </c>
      <c r="U1570" s="15" t="str">
        <f t="shared" si="259"/>
        <v>2025-09-22</v>
      </c>
      <c r="V1570" s="13" t="str">
        <f>VLOOKUP($B1570,Deals_Demo!$H:$S,11,0)</f>
        <v>06</v>
      </c>
      <c r="W1570" s="13" t="str">
        <f>VLOOKUP($B1570,Deals_Demo!$H:$S,12,0)</f>
        <v>Mon</v>
      </c>
      <c r="X1570" s="13">
        <f t="shared" si="252"/>
        <v>0.15200000000000002</v>
      </c>
      <c r="Y1570" s="13">
        <f t="shared" si="253"/>
        <v>0.30400000000000005</v>
      </c>
      <c r="Z1570" s="13">
        <f t="shared" si="254"/>
        <v>0.45599999999999996</v>
      </c>
      <c r="AA1570" s="13">
        <f t="shared" si="260"/>
        <v>-3</v>
      </c>
    </row>
    <row r="1571" spans="1:27" x14ac:dyDescent="0.25">
      <c r="A1571" s="60">
        <v>45922.082060185188</v>
      </c>
      <c r="B1571" s="61">
        <v>444083832</v>
      </c>
      <c r="C1571" s="37" t="s">
        <v>36</v>
      </c>
      <c r="D1571" s="37" t="s">
        <v>38</v>
      </c>
      <c r="E1571" s="37" t="s">
        <v>120</v>
      </c>
      <c r="F1571" s="36">
        <v>3688.46</v>
      </c>
      <c r="G1571" s="36">
        <v>3691.46</v>
      </c>
      <c r="H1571" s="36">
        <v>3684.96</v>
      </c>
      <c r="I1571" s="37" t="s">
        <v>2087</v>
      </c>
      <c r="J1571" s="36">
        <v>3691.72</v>
      </c>
      <c r="K1571" s="36">
        <v>0</v>
      </c>
      <c r="L1571" s="36">
        <v>0</v>
      </c>
      <c r="M1571" s="36">
        <v>-3.26</v>
      </c>
      <c r="N1571" s="10" t="str">
        <f t="shared" si="255"/>
        <v>L</v>
      </c>
      <c r="O1571" s="11">
        <f t="shared" si="256"/>
        <v>45922</v>
      </c>
      <c r="P1571" s="12" t="str">
        <f t="shared" si="257"/>
        <v>01</v>
      </c>
      <c r="Q1571" s="13" t="str">
        <f>VLOOKUP($B1571,Deals_Demo!$H:$N,7,0)</f>
        <v>strategy_16_demo</v>
      </c>
      <c r="R1571" s="13" t="str">
        <f t="shared" si="258"/>
        <v>Mon</v>
      </c>
      <c r="S1571" s="14">
        <f>VLOOKUP($B1571,Deals_Demo!$H:$S,8,0)</f>
        <v>45922.082060185188</v>
      </c>
      <c r="T1571" s="14">
        <f>VLOOKUP($B1571,Deals_Demo!$H:$S,9,0)</f>
        <v>45922.290393518524</v>
      </c>
      <c r="U1571" s="15" t="str">
        <f t="shared" si="259"/>
        <v>2025-09-22</v>
      </c>
      <c r="V1571" s="13" t="str">
        <f>VLOOKUP($B1571,Deals_Demo!$H:$S,11,0)</f>
        <v>06</v>
      </c>
      <c r="W1571" s="13" t="str">
        <f>VLOOKUP($B1571,Deals_Demo!$H:$S,12,0)</f>
        <v>Mon</v>
      </c>
      <c r="X1571" s="13">
        <f t="shared" si="252"/>
        <v>-0.32600000000000001</v>
      </c>
      <c r="Y1571" s="13">
        <f t="shared" si="253"/>
        <v>-0.65200000000000002</v>
      </c>
      <c r="Z1571" s="13">
        <f t="shared" si="254"/>
        <v>-0.97799999999999987</v>
      </c>
      <c r="AA1571" s="13">
        <f t="shared" si="260"/>
        <v>-3</v>
      </c>
    </row>
    <row r="1572" spans="1:27" x14ac:dyDescent="0.25">
      <c r="A1572" s="58">
        <v>45922.082060185188</v>
      </c>
      <c r="B1572" s="59">
        <v>444083833</v>
      </c>
      <c r="C1572" s="38" t="s">
        <v>36</v>
      </c>
      <c r="D1572" s="38" t="s">
        <v>38</v>
      </c>
      <c r="E1572" s="38" t="s">
        <v>120</v>
      </c>
      <c r="F1572" s="35">
        <v>3688.46</v>
      </c>
      <c r="G1572" s="35">
        <v>3687.56</v>
      </c>
      <c r="H1572" s="35">
        <v>3686.26</v>
      </c>
      <c r="I1572" s="38" t="s">
        <v>2089</v>
      </c>
      <c r="J1572" s="35">
        <v>3687.56</v>
      </c>
      <c r="K1572" s="35">
        <v>0</v>
      </c>
      <c r="L1572" s="35">
        <v>0</v>
      </c>
      <c r="M1572" s="35">
        <v>0.9</v>
      </c>
      <c r="N1572" s="10" t="str">
        <f t="shared" si="255"/>
        <v>W</v>
      </c>
      <c r="O1572" s="11">
        <f t="shared" si="256"/>
        <v>45922</v>
      </c>
      <c r="P1572" s="12" t="str">
        <f t="shared" si="257"/>
        <v>01</v>
      </c>
      <c r="Q1572" s="13" t="str">
        <f>VLOOKUP($B1572,Deals_Demo!$H:$N,7,0)</f>
        <v>strategy_21_demo</v>
      </c>
      <c r="R1572" s="13" t="str">
        <f t="shared" si="258"/>
        <v>Mon</v>
      </c>
      <c r="S1572" s="14">
        <f>VLOOKUP($B1572,Deals_Demo!$H:$S,8,0)</f>
        <v>45922.082060185188</v>
      </c>
      <c r="T1572" s="14">
        <f>VLOOKUP($B1572,Deals_Demo!$H:$S,9,0)</f>
        <v>45922.290393518524</v>
      </c>
      <c r="U1572" s="15" t="str">
        <f t="shared" si="259"/>
        <v>2025-09-22</v>
      </c>
      <c r="V1572" s="13" t="str">
        <f>VLOOKUP($B1572,Deals_Demo!$H:$S,11,0)</f>
        <v>06</v>
      </c>
      <c r="W1572" s="13" t="str">
        <f>VLOOKUP($B1572,Deals_Demo!$H:$S,12,0)</f>
        <v>Mon</v>
      </c>
      <c r="X1572" s="13">
        <f t="shared" si="252"/>
        <v>9.0000000000000011E-2</v>
      </c>
      <c r="Y1572" s="13">
        <f t="shared" si="253"/>
        <v>0.18000000000000002</v>
      </c>
      <c r="Z1572" s="13">
        <f t="shared" si="254"/>
        <v>0.27</v>
      </c>
      <c r="AA1572" s="13">
        <f t="shared" si="260"/>
        <v>-3</v>
      </c>
    </row>
    <row r="1573" spans="1:27" x14ac:dyDescent="0.25">
      <c r="A1573" s="60">
        <v>45922.082060185188</v>
      </c>
      <c r="B1573" s="61">
        <v>444083835</v>
      </c>
      <c r="C1573" s="37" t="s">
        <v>36</v>
      </c>
      <c r="D1573" s="37" t="s">
        <v>38</v>
      </c>
      <c r="E1573" s="37" t="s">
        <v>120</v>
      </c>
      <c r="F1573" s="36">
        <v>3688.46</v>
      </c>
      <c r="G1573" s="36">
        <v>3687.5</v>
      </c>
      <c r="H1573" s="36">
        <v>3684.96</v>
      </c>
      <c r="I1573" s="37" t="s">
        <v>2019</v>
      </c>
      <c r="J1573" s="36">
        <v>3687.51</v>
      </c>
      <c r="K1573" s="36">
        <v>0</v>
      </c>
      <c r="L1573" s="36">
        <v>0</v>
      </c>
      <c r="M1573" s="36">
        <v>0.95</v>
      </c>
      <c r="N1573" s="10" t="str">
        <f t="shared" si="255"/>
        <v>W</v>
      </c>
      <c r="O1573" s="11">
        <f t="shared" si="256"/>
        <v>45922</v>
      </c>
      <c r="P1573" s="12" t="str">
        <f t="shared" si="257"/>
        <v>01</v>
      </c>
      <c r="Q1573" s="13" t="str">
        <f>VLOOKUP($B1573,Deals_Demo!$H:$N,7,0)</f>
        <v>strategy_11_demo</v>
      </c>
      <c r="R1573" s="13" t="str">
        <f t="shared" si="258"/>
        <v>Mon</v>
      </c>
      <c r="S1573" s="14">
        <f>VLOOKUP($B1573,Deals_Demo!$H:$S,8,0)</f>
        <v>45922.082060185188</v>
      </c>
      <c r="T1573" s="14">
        <f>VLOOKUP($B1573,Deals_Demo!$H:$S,9,0)</f>
        <v>45922.290393518524</v>
      </c>
      <c r="U1573" s="15" t="str">
        <f t="shared" si="259"/>
        <v>2025-09-22</v>
      </c>
      <c r="V1573" s="13" t="str">
        <f>VLOOKUP($B1573,Deals_Demo!$H:$S,11,0)</f>
        <v>06</v>
      </c>
      <c r="W1573" s="13" t="str">
        <f>VLOOKUP($B1573,Deals_Demo!$H:$S,12,0)</f>
        <v>Mon</v>
      </c>
      <c r="X1573" s="13">
        <f t="shared" si="252"/>
        <v>9.5000000000000001E-2</v>
      </c>
      <c r="Y1573" s="13">
        <f t="shared" si="253"/>
        <v>0.19</v>
      </c>
      <c r="Z1573" s="13">
        <f t="shared" si="254"/>
        <v>0.28499999999999998</v>
      </c>
      <c r="AA1573" s="13">
        <f t="shared" si="260"/>
        <v>-3</v>
      </c>
    </row>
    <row r="1574" spans="1:27" x14ac:dyDescent="0.25">
      <c r="A1574" s="58">
        <v>45922.084131944444</v>
      </c>
      <c r="B1574" s="59">
        <v>444084195</v>
      </c>
      <c r="C1574" s="38" t="s">
        <v>36</v>
      </c>
      <c r="D1574" s="38" t="s">
        <v>38</v>
      </c>
      <c r="E1574" s="38" t="s">
        <v>120</v>
      </c>
      <c r="F1574" s="35">
        <v>3688.4</v>
      </c>
      <c r="G1574" s="35">
        <v>3687.2</v>
      </c>
      <c r="H1574" s="38"/>
      <c r="I1574" s="38" t="s">
        <v>2017</v>
      </c>
      <c r="J1574" s="35">
        <v>3687.28</v>
      </c>
      <c r="K1574" s="35">
        <v>0</v>
      </c>
      <c r="L1574" s="35">
        <v>0</v>
      </c>
      <c r="M1574" s="35">
        <v>1.1200000000000001</v>
      </c>
      <c r="N1574" s="10" t="str">
        <f t="shared" si="255"/>
        <v>W</v>
      </c>
      <c r="O1574" s="11">
        <f t="shared" si="256"/>
        <v>45922</v>
      </c>
      <c r="P1574" s="12" t="str">
        <f t="shared" si="257"/>
        <v>02</v>
      </c>
      <c r="Q1574" s="13" t="str">
        <f>VLOOKUP($B1574,Deals_Demo!$H:$N,7,0)</f>
        <v>strategy_20_demo</v>
      </c>
      <c r="R1574" s="13" t="str">
        <f t="shared" si="258"/>
        <v>Mon</v>
      </c>
      <c r="S1574" s="14">
        <f>VLOOKUP($B1574,Deals_Demo!$H:$S,8,0)</f>
        <v>45922.084131944444</v>
      </c>
      <c r="T1574" s="14">
        <f>VLOOKUP($B1574,Deals_Demo!$H:$S,9,0)</f>
        <v>45922.29246527778</v>
      </c>
      <c r="U1574" s="15" t="str">
        <f t="shared" si="259"/>
        <v>2025-09-22</v>
      </c>
      <c r="V1574" s="13" t="str">
        <f>VLOOKUP($B1574,Deals_Demo!$H:$S,11,0)</f>
        <v>07</v>
      </c>
      <c r="W1574" s="13" t="str">
        <f>VLOOKUP($B1574,Deals_Demo!$H:$S,12,0)</f>
        <v>Mon</v>
      </c>
      <c r="X1574" s="13">
        <f t="shared" si="252"/>
        <v>0.11200000000000002</v>
      </c>
      <c r="Y1574" s="13">
        <f t="shared" si="253"/>
        <v>0.22400000000000003</v>
      </c>
      <c r="Z1574" s="13">
        <f t="shared" si="254"/>
        <v>0.33600000000000002</v>
      </c>
      <c r="AA1574" s="13">
        <f t="shared" si="260"/>
        <v>-3</v>
      </c>
    </row>
    <row r="1575" spans="1:27" x14ac:dyDescent="0.25">
      <c r="A1575" s="60">
        <v>45922.086331018516</v>
      </c>
      <c r="B1575" s="61">
        <v>444084705</v>
      </c>
      <c r="C1575" s="37" t="s">
        <v>36</v>
      </c>
      <c r="D1575" s="37" t="s">
        <v>37</v>
      </c>
      <c r="E1575" s="37" t="s">
        <v>120</v>
      </c>
      <c r="F1575" s="36">
        <v>3688.55</v>
      </c>
      <c r="G1575" s="36">
        <v>3685.55</v>
      </c>
      <c r="H1575" s="36">
        <v>3692.05</v>
      </c>
      <c r="I1575" s="37" t="s">
        <v>2090</v>
      </c>
      <c r="J1575" s="36">
        <v>3692.06</v>
      </c>
      <c r="K1575" s="36">
        <v>0</v>
      </c>
      <c r="L1575" s="36">
        <v>0</v>
      </c>
      <c r="M1575" s="36">
        <v>3.51</v>
      </c>
      <c r="N1575" s="10" t="str">
        <f t="shared" si="255"/>
        <v>W</v>
      </c>
      <c r="O1575" s="11">
        <f t="shared" si="256"/>
        <v>45922</v>
      </c>
      <c r="P1575" s="12" t="str">
        <f t="shared" si="257"/>
        <v>02</v>
      </c>
      <c r="Q1575" s="13" t="str">
        <f>VLOOKUP($B1575,Deals_Demo!$H:$N,7,0)</f>
        <v>strategy_07_demo</v>
      </c>
      <c r="R1575" s="13" t="str">
        <f t="shared" si="258"/>
        <v>Mon</v>
      </c>
      <c r="S1575" s="14">
        <f>VLOOKUP($B1575,Deals_Demo!$H:$S,8,0)</f>
        <v>45922.086331018516</v>
      </c>
      <c r="T1575" s="14">
        <f>VLOOKUP($B1575,Deals_Demo!$H:$S,9,0)</f>
        <v>45922.294664351852</v>
      </c>
      <c r="U1575" s="15" t="str">
        <f t="shared" si="259"/>
        <v>2025-09-22</v>
      </c>
      <c r="V1575" s="13" t="str">
        <f>VLOOKUP($B1575,Deals_Demo!$H:$S,11,0)</f>
        <v>07</v>
      </c>
      <c r="W1575" s="13" t="str">
        <f>VLOOKUP($B1575,Deals_Demo!$H:$S,12,0)</f>
        <v>Mon</v>
      </c>
      <c r="X1575" s="13">
        <f t="shared" si="252"/>
        <v>0.35099999999999998</v>
      </c>
      <c r="Y1575" s="13">
        <f t="shared" si="253"/>
        <v>0.70199999999999996</v>
      </c>
      <c r="Z1575" s="13">
        <f t="shared" si="254"/>
        <v>1.0529999999999999</v>
      </c>
      <c r="AA1575" s="13">
        <f t="shared" si="260"/>
        <v>3.51</v>
      </c>
    </row>
    <row r="1576" spans="1:27" x14ac:dyDescent="0.25">
      <c r="A1576" s="58">
        <v>45922.092002314814</v>
      </c>
      <c r="B1576" s="59">
        <v>444086227</v>
      </c>
      <c r="C1576" s="38" t="s">
        <v>36</v>
      </c>
      <c r="D1576" s="38" t="s">
        <v>38</v>
      </c>
      <c r="E1576" s="38" t="s">
        <v>120</v>
      </c>
      <c r="F1576" s="35">
        <v>3686.76</v>
      </c>
      <c r="G1576" s="35">
        <v>3689.76</v>
      </c>
      <c r="H1576" s="38"/>
      <c r="I1576" s="38" t="s">
        <v>2021</v>
      </c>
      <c r="J1576" s="35">
        <v>3689.79</v>
      </c>
      <c r="K1576" s="35">
        <v>0</v>
      </c>
      <c r="L1576" s="35">
        <v>0</v>
      </c>
      <c r="M1576" s="35">
        <v>-3.03</v>
      </c>
      <c r="N1576" s="10" t="str">
        <f t="shared" si="255"/>
        <v>L</v>
      </c>
      <c r="O1576" s="11">
        <f t="shared" si="256"/>
        <v>45922</v>
      </c>
      <c r="P1576" s="12" t="str">
        <f t="shared" si="257"/>
        <v>02</v>
      </c>
      <c r="Q1576" s="13" t="str">
        <f>VLOOKUP($B1576,Deals_Demo!$H:$N,7,0)</f>
        <v>strategy_20_demo</v>
      </c>
      <c r="R1576" s="13" t="str">
        <f t="shared" si="258"/>
        <v>Mon</v>
      </c>
      <c r="S1576" s="14">
        <f>VLOOKUP($B1576,Deals_Demo!$H:$S,8,0)</f>
        <v>45922.092002314814</v>
      </c>
      <c r="T1576" s="14">
        <f>VLOOKUP($B1576,Deals_Demo!$H:$S,9,0)</f>
        <v>45922.300335648149</v>
      </c>
      <c r="U1576" s="15" t="str">
        <f t="shared" si="259"/>
        <v>2025-09-22</v>
      </c>
      <c r="V1576" s="13" t="str">
        <f>VLOOKUP($B1576,Deals_Demo!$H:$S,11,0)</f>
        <v>07</v>
      </c>
      <c r="W1576" s="13" t="str">
        <f>VLOOKUP($B1576,Deals_Demo!$H:$S,12,0)</f>
        <v>Mon</v>
      </c>
      <c r="X1576" s="13">
        <f t="shared" si="252"/>
        <v>-0.30299999999999999</v>
      </c>
      <c r="Y1576" s="13">
        <f t="shared" si="253"/>
        <v>-0.60599999999999998</v>
      </c>
      <c r="Z1576" s="13">
        <f t="shared" si="254"/>
        <v>-0.90899999999999992</v>
      </c>
      <c r="AA1576" s="13">
        <f t="shared" si="260"/>
        <v>-3</v>
      </c>
    </row>
    <row r="1577" spans="1:27" x14ac:dyDescent="0.25">
      <c r="A1577" s="60">
        <v>45922.092002314814</v>
      </c>
      <c r="B1577" s="61">
        <v>444086228</v>
      </c>
      <c r="C1577" s="37" t="s">
        <v>36</v>
      </c>
      <c r="D1577" s="37" t="s">
        <v>38</v>
      </c>
      <c r="E1577" s="37" t="s">
        <v>120</v>
      </c>
      <c r="F1577" s="36">
        <v>3686.76</v>
      </c>
      <c r="G1577" s="36">
        <v>3689.76</v>
      </c>
      <c r="H1577" s="37"/>
      <c r="I1577" s="37" t="s">
        <v>2021</v>
      </c>
      <c r="J1577" s="36">
        <v>3689.79</v>
      </c>
      <c r="K1577" s="36">
        <v>0</v>
      </c>
      <c r="L1577" s="36">
        <v>0</v>
      </c>
      <c r="M1577" s="36">
        <v>-3.03</v>
      </c>
      <c r="N1577" s="10" t="str">
        <f t="shared" si="255"/>
        <v>L</v>
      </c>
      <c r="O1577" s="11">
        <f t="shared" si="256"/>
        <v>45922</v>
      </c>
      <c r="P1577" s="12" t="str">
        <f t="shared" si="257"/>
        <v>02</v>
      </c>
      <c r="Q1577" s="13" t="str">
        <f>VLOOKUP($B1577,Deals_Demo!$H:$N,7,0)</f>
        <v>strategy_18_demo</v>
      </c>
      <c r="R1577" s="13" t="str">
        <f t="shared" si="258"/>
        <v>Mon</v>
      </c>
      <c r="S1577" s="14">
        <f>VLOOKUP($B1577,Deals_Demo!$H:$S,8,0)</f>
        <v>45922.092002314814</v>
      </c>
      <c r="T1577" s="14">
        <f>VLOOKUP($B1577,Deals_Demo!$H:$S,9,0)</f>
        <v>45922.300335648149</v>
      </c>
      <c r="U1577" s="15" t="str">
        <f t="shared" si="259"/>
        <v>2025-09-22</v>
      </c>
      <c r="V1577" s="13" t="str">
        <f>VLOOKUP($B1577,Deals_Demo!$H:$S,11,0)</f>
        <v>07</v>
      </c>
      <c r="W1577" s="13" t="str">
        <f>VLOOKUP($B1577,Deals_Demo!$H:$S,12,0)</f>
        <v>Mon</v>
      </c>
      <c r="X1577" s="13">
        <f t="shared" si="252"/>
        <v>-0.30299999999999999</v>
      </c>
      <c r="Y1577" s="13">
        <f t="shared" si="253"/>
        <v>-0.60599999999999998</v>
      </c>
      <c r="Z1577" s="13">
        <f t="shared" si="254"/>
        <v>-0.90899999999999992</v>
      </c>
      <c r="AA1577" s="13">
        <f t="shared" si="260"/>
        <v>-3</v>
      </c>
    </row>
    <row r="1578" spans="1:27" x14ac:dyDescent="0.25">
      <c r="A1578" s="58">
        <v>45922.092928240738</v>
      </c>
      <c r="B1578" s="59">
        <v>444086526</v>
      </c>
      <c r="C1578" s="38" t="s">
        <v>36</v>
      </c>
      <c r="D1578" s="38" t="s">
        <v>38</v>
      </c>
      <c r="E1578" s="38" t="s">
        <v>120</v>
      </c>
      <c r="F1578" s="35">
        <v>3687.05</v>
      </c>
      <c r="G1578" s="35">
        <v>3690.05</v>
      </c>
      <c r="H1578" s="35">
        <v>3685.55</v>
      </c>
      <c r="I1578" s="38" t="s">
        <v>2022</v>
      </c>
      <c r="J1578" s="35">
        <v>3690.05</v>
      </c>
      <c r="K1578" s="35">
        <v>0</v>
      </c>
      <c r="L1578" s="35">
        <v>0</v>
      </c>
      <c r="M1578" s="35">
        <v>-3</v>
      </c>
      <c r="N1578" s="10" t="str">
        <f t="shared" si="255"/>
        <v>L</v>
      </c>
      <c r="O1578" s="11">
        <f t="shared" si="256"/>
        <v>45922</v>
      </c>
      <c r="P1578" s="12" t="str">
        <f t="shared" si="257"/>
        <v>02</v>
      </c>
      <c r="Q1578" s="13" t="str">
        <f>VLOOKUP($B1578,Deals_Demo!$H:$N,7,0)</f>
        <v>strategy_14_demo</v>
      </c>
      <c r="R1578" s="13" t="str">
        <f t="shared" si="258"/>
        <v>Mon</v>
      </c>
      <c r="S1578" s="14">
        <f>VLOOKUP($B1578,Deals_Demo!$H:$S,8,0)</f>
        <v>45922.092928240738</v>
      </c>
      <c r="T1578" s="14">
        <f>VLOOKUP($B1578,Deals_Demo!$H:$S,9,0)</f>
        <v>45922.301261574074</v>
      </c>
      <c r="U1578" s="15" t="str">
        <f t="shared" si="259"/>
        <v>2025-09-22</v>
      </c>
      <c r="V1578" s="13" t="str">
        <f>VLOOKUP($B1578,Deals_Demo!$H:$S,11,0)</f>
        <v>07</v>
      </c>
      <c r="W1578" s="13" t="str">
        <f>VLOOKUP($B1578,Deals_Demo!$H:$S,12,0)</f>
        <v>Mon</v>
      </c>
      <c r="X1578" s="13">
        <f t="shared" si="252"/>
        <v>-0.30000000000000004</v>
      </c>
      <c r="Y1578" s="13">
        <f t="shared" si="253"/>
        <v>-0.60000000000000009</v>
      </c>
      <c r="Z1578" s="13">
        <f t="shared" si="254"/>
        <v>-0.89999999999999991</v>
      </c>
      <c r="AA1578" s="13">
        <f t="shared" si="260"/>
        <v>-3</v>
      </c>
    </row>
    <row r="1579" spans="1:27" x14ac:dyDescent="0.25">
      <c r="A1579" s="60">
        <v>45922.092928240738</v>
      </c>
      <c r="B1579" s="61">
        <v>444086530</v>
      </c>
      <c r="C1579" s="37" t="s">
        <v>36</v>
      </c>
      <c r="D1579" s="37" t="s">
        <v>38</v>
      </c>
      <c r="E1579" s="37" t="s">
        <v>120</v>
      </c>
      <c r="F1579" s="36">
        <v>3687.05</v>
      </c>
      <c r="G1579" s="36">
        <v>3690.05</v>
      </c>
      <c r="H1579" s="36">
        <v>3685.55</v>
      </c>
      <c r="I1579" s="37" t="s">
        <v>2022</v>
      </c>
      <c r="J1579" s="36">
        <v>3690.05</v>
      </c>
      <c r="K1579" s="36">
        <v>0</v>
      </c>
      <c r="L1579" s="36">
        <v>0</v>
      </c>
      <c r="M1579" s="36">
        <v>-3</v>
      </c>
      <c r="N1579" s="10" t="str">
        <f t="shared" si="255"/>
        <v>L</v>
      </c>
      <c r="O1579" s="11">
        <f t="shared" si="256"/>
        <v>45922</v>
      </c>
      <c r="P1579" s="12" t="str">
        <f t="shared" si="257"/>
        <v>02</v>
      </c>
      <c r="Q1579" s="13" t="str">
        <f>VLOOKUP($B1579,Deals_Demo!$H:$N,7,0)</f>
        <v>strategy_12_demo</v>
      </c>
      <c r="R1579" s="13" t="str">
        <f t="shared" si="258"/>
        <v>Mon</v>
      </c>
      <c r="S1579" s="14">
        <f>VLOOKUP($B1579,Deals_Demo!$H:$S,8,0)</f>
        <v>45922.092928240738</v>
      </c>
      <c r="T1579" s="14">
        <f>VLOOKUP($B1579,Deals_Demo!$H:$S,9,0)</f>
        <v>45922.301261574074</v>
      </c>
      <c r="U1579" s="15" t="str">
        <f t="shared" si="259"/>
        <v>2025-09-22</v>
      </c>
      <c r="V1579" s="13" t="str">
        <f>VLOOKUP($B1579,Deals_Demo!$H:$S,11,0)</f>
        <v>07</v>
      </c>
      <c r="W1579" s="13" t="str">
        <f>VLOOKUP($B1579,Deals_Demo!$H:$S,12,0)</f>
        <v>Mon</v>
      </c>
      <c r="X1579" s="13">
        <f t="shared" si="252"/>
        <v>-0.30000000000000004</v>
      </c>
      <c r="Y1579" s="13">
        <f t="shared" si="253"/>
        <v>-0.60000000000000009</v>
      </c>
      <c r="Z1579" s="13">
        <f t="shared" si="254"/>
        <v>-0.89999999999999991</v>
      </c>
      <c r="AA1579" s="13">
        <f t="shared" si="260"/>
        <v>-3</v>
      </c>
    </row>
    <row r="1580" spans="1:27" x14ac:dyDescent="0.25">
      <c r="A1580" s="58">
        <v>45922.092928240738</v>
      </c>
      <c r="B1580" s="59">
        <v>444086531</v>
      </c>
      <c r="C1580" s="38" t="s">
        <v>36</v>
      </c>
      <c r="D1580" s="38" t="s">
        <v>38</v>
      </c>
      <c r="E1580" s="38" t="s">
        <v>120</v>
      </c>
      <c r="F1580" s="35">
        <v>3687.09</v>
      </c>
      <c r="G1580" s="35">
        <v>3688.55</v>
      </c>
      <c r="H1580" s="35">
        <v>3685.55</v>
      </c>
      <c r="I1580" s="38" t="s">
        <v>2023</v>
      </c>
      <c r="J1580" s="35">
        <v>3688.55</v>
      </c>
      <c r="K1580" s="35">
        <v>0</v>
      </c>
      <c r="L1580" s="35">
        <v>0</v>
      </c>
      <c r="M1580" s="35">
        <v>-1.46</v>
      </c>
      <c r="N1580" s="10" t="str">
        <f t="shared" si="255"/>
        <v>L</v>
      </c>
      <c r="O1580" s="11">
        <f t="shared" si="256"/>
        <v>45922</v>
      </c>
      <c r="P1580" s="12" t="str">
        <f t="shared" si="257"/>
        <v>02</v>
      </c>
      <c r="Q1580" s="13" t="str">
        <f>VLOOKUP($B1580,Deals_Demo!$H:$N,7,0)</f>
        <v>strategy_15_demo</v>
      </c>
      <c r="R1580" s="13" t="str">
        <f t="shared" si="258"/>
        <v>Mon</v>
      </c>
      <c r="S1580" s="14">
        <f>VLOOKUP($B1580,Deals_Demo!$H:$S,8,0)</f>
        <v>45922.092928240738</v>
      </c>
      <c r="T1580" s="14">
        <f>VLOOKUP($B1580,Deals_Demo!$H:$S,9,0)</f>
        <v>45922.301261574074</v>
      </c>
      <c r="U1580" s="15" t="str">
        <f t="shared" si="259"/>
        <v>2025-09-22</v>
      </c>
      <c r="V1580" s="13" t="str">
        <f>VLOOKUP($B1580,Deals_Demo!$H:$S,11,0)</f>
        <v>07</v>
      </c>
      <c r="W1580" s="13" t="str">
        <f>VLOOKUP($B1580,Deals_Demo!$H:$S,12,0)</f>
        <v>Mon</v>
      </c>
      <c r="X1580" s="13">
        <f t="shared" si="252"/>
        <v>-0.14599999999999999</v>
      </c>
      <c r="Y1580" s="13">
        <f t="shared" si="253"/>
        <v>-0.29199999999999998</v>
      </c>
      <c r="Z1580" s="13">
        <f t="shared" si="254"/>
        <v>-0.438</v>
      </c>
      <c r="AA1580" s="13">
        <f t="shared" si="260"/>
        <v>-3</v>
      </c>
    </row>
    <row r="1581" spans="1:27" x14ac:dyDescent="0.25">
      <c r="A1581" s="60">
        <v>45922.092939814815</v>
      </c>
      <c r="B1581" s="61">
        <v>444086533</v>
      </c>
      <c r="C1581" s="37" t="s">
        <v>36</v>
      </c>
      <c r="D1581" s="37" t="s">
        <v>38</v>
      </c>
      <c r="E1581" s="37" t="s">
        <v>120</v>
      </c>
      <c r="F1581" s="36">
        <v>3687.1</v>
      </c>
      <c r="G1581" s="36">
        <v>3689.25</v>
      </c>
      <c r="H1581" s="36">
        <v>3685.55</v>
      </c>
      <c r="I1581" s="37" t="s">
        <v>2024</v>
      </c>
      <c r="J1581" s="36">
        <v>3689.3</v>
      </c>
      <c r="K1581" s="36">
        <v>0</v>
      </c>
      <c r="L1581" s="36">
        <v>0</v>
      </c>
      <c r="M1581" s="36">
        <v>-2.2000000000000002</v>
      </c>
      <c r="N1581" s="10" t="str">
        <f t="shared" si="255"/>
        <v>L</v>
      </c>
      <c r="O1581" s="11">
        <f t="shared" si="256"/>
        <v>45922</v>
      </c>
      <c r="P1581" s="12" t="str">
        <f t="shared" si="257"/>
        <v>02</v>
      </c>
      <c r="Q1581" s="13" t="str">
        <f>VLOOKUP($B1581,Deals_Demo!$H:$N,7,0)</f>
        <v>strategy_22_demo</v>
      </c>
      <c r="R1581" s="13" t="str">
        <f t="shared" si="258"/>
        <v>Mon</v>
      </c>
      <c r="S1581" s="14">
        <f>VLOOKUP($B1581,Deals_Demo!$H:$S,8,0)</f>
        <v>45922.092939814815</v>
      </c>
      <c r="T1581" s="14">
        <f>VLOOKUP($B1581,Deals_Demo!$H:$S,9,0)</f>
        <v>45922.30127314815</v>
      </c>
      <c r="U1581" s="15" t="str">
        <f t="shared" si="259"/>
        <v>2025-09-22</v>
      </c>
      <c r="V1581" s="13" t="str">
        <f>VLOOKUP($B1581,Deals_Demo!$H:$S,11,0)</f>
        <v>07</v>
      </c>
      <c r="W1581" s="13" t="str">
        <f>VLOOKUP($B1581,Deals_Demo!$H:$S,12,0)</f>
        <v>Mon</v>
      </c>
      <c r="X1581" s="13">
        <f t="shared" si="252"/>
        <v>-0.22000000000000003</v>
      </c>
      <c r="Y1581" s="13">
        <f t="shared" si="253"/>
        <v>-0.44000000000000006</v>
      </c>
      <c r="Z1581" s="13">
        <f t="shared" si="254"/>
        <v>-0.66</v>
      </c>
      <c r="AA1581" s="13">
        <f t="shared" si="260"/>
        <v>-3</v>
      </c>
    </row>
    <row r="1582" spans="1:27" x14ac:dyDescent="0.25">
      <c r="A1582" s="58">
        <v>45922.092939814815</v>
      </c>
      <c r="B1582" s="59">
        <v>444086534</v>
      </c>
      <c r="C1582" s="38" t="s">
        <v>36</v>
      </c>
      <c r="D1582" s="38" t="s">
        <v>38</v>
      </c>
      <c r="E1582" s="38" t="s">
        <v>120</v>
      </c>
      <c r="F1582" s="35">
        <v>3687.12</v>
      </c>
      <c r="G1582" s="35">
        <v>3690.05</v>
      </c>
      <c r="H1582" s="35">
        <v>3685.55</v>
      </c>
      <c r="I1582" s="38" t="s">
        <v>2022</v>
      </c>
      <c r="J1582" s="35">
        <v>3690.05</v>
      </c>
      <c r="K1582" s="35">
        <v>0</v>
      </c>
      <c r="L1582" s="35">
        <v>0</v>
      </c>
      <c r="M1582" s="35">
        <v>-2.93</v>
      </c>
      <c r="N1582" s="10" t="str">
        <f t="shared" si="255"/>
        <v>L</v>
      </c>
      <c r="O1582" s="11">
        <f t="shared" si="256"/>
        <v>45922</v>
      </c>
      <c r="P1582" s="12" t="str">
        <f t="shared" si="257"/>
        <v>02</v>
      </c>
      <c r="Q1582" s="13" t="str">
        <f>VLOOKUP($B1582,Deals_Demo!$H:$N,7,0)</f>
        <v>strategy_24_demo</v>
      </c>
      <c r="R1582" s="13" t="str">
        <f t="shared" si="258"/>
        <v>Mon</v>
      </c>
      <c r="S1582" s="14">
        <f>VLOOKUP($B1582,Deals_Demo!$H:$S,8,0)</f>
        <v>45922.092939814815</v>
      </c>
      <c r="T1582" s="14">
        <f>VLOOKUP($B1582,Deals_Demo!$H:$S,9,0)</f>
        <v>45922.30127314815</v>
      </c>
      <c r="U1582" s="15" t="str">
        <f t="shared" si="259"/>
        <v>2025-09-22</v>
      </c>
      <c r="V1582" s="13" t="str">
        <f>VLOOKUP($B1582,Deals_Demo!$H:$S,11,0)</f>
        <v>07</v>
      </c>
      <c r="W1582" s="13" t="str">
        <f>VLOOKUP($B1582,Deals_Demo!$H:$S,12,0)</f>
        <v>Mon</v>
      </c>
      <c r="X1582" s="13">
        <f t="shared" si="252"/>
        <v>-0.29300000000000004</v>
      </c>
      <c r="Y1582" s="13">
        <f t="shared" si="253"/>
        <v>-0.58600000000000008</v>
      </c>
      <c r="Z1582" s="13">
        <f t="shared" si="254"/>
        <v>-0.879</v>
      </c>
      <c r="AA1582" s="13">
        <f t="shared" si="260"/>
        <v>-3</v>
      </c>
    </row>
    <row r="1583" spans="1:27" x14ac:dyDescent="0.25">
      <c r="A1583" s="60">
        <v>45922.093159722222</v>
      </c>
      <c r="B1583" s="61">
        <v>444086581</v>
      </c>
      <c r="C1583" s="37" t="s">
        <v>36</v>
      </c>
      <c r="D1583" s="37" t="s">
        <v>38</v>
      </c>
      <c r="E1583" s="37" t="s">
        <v>120</v>
      </c>
      <c r="F1583" s="36">
        <v>3687.3</v>
      </c>
      <c r="G1583" s="36">
        <v>3689.8</v>
      </c>
      <c r="H1583" s="36">
        <v>3684.3</v>
      </c>
      <c r="I1583" s="37" t="s">
        <v>2025</v>
      </c>
      <c r="J1583" s="36">
        <v>3689.85</v>
      </c>
      <c r="K1583" s="36">
        <v>0</v>
      </c>
      <c r="L1583" s="36">
        <v>0</v>
      </c>
      <c r="M1583" s="36">
        <v>-2.5499999999999998</v>
      </c>
      <c r="N1583" s="10" t="str">
        <f t="shared" ref="N1583:N1646" si="261">IF(M1583&gt;0,"W",IF(M1583&lt;0,"L","BE"))</f>
        <v>L</v>
      </c>
      <c r="O1583" s="11">
        <f t="shared" ref="O1583:O1646" si="262">INT(LEFT(A1583,10))</f>
        <v>45922</v>
      </c>
      <c r="P1583" s="12" t="str">
        <f t="shared" ref="P1583:P1646" si="263">TEXT(A1583,"hh")</f>
        <v>02</v>
      </c>
      <c r="Q1583" s="13" t="str">
        <f>VLOOKUP($B1583,Deals_Demo!$H:$N,7,0)</f>
        <v>strategy_10_demo</v>
      </c>
      <c r="R1583" s="13" t="str">
        <f t="shared" ref="R1583:R1646" si="264">TEXT(O1583,"ddd")</f>
        <v>Mon</v>
      </c>
      <c r="S1583" s="14">
        <f>VLOOKUP($B1583,Deals_Demo!$H:$S,8,0)</f>
        <v>45922.093159722222</v>
      </c>
      <c r="T1583" s="14">
        <f>VLOOKUP($B1583,Deals_Demo!$H:$S,9,0)</f>
        <v>45922.301493055558</v>
      </c>
      <c r="U1583" s="15" t="str">
        <f t="shared" ref="U1583:U1646" si="265">TEXT(T1583,"yyyy-mm-dd")</f>
        <v>2025-09-22</v>
      </c>
      <c r="V1583" s="13" t="str">
        <f>VLOOKUP($B1583,Deals_Demo!$H:$S,11,0)</f>
        <v>07</v>
      </c>
      <c r="W1583" s="13" t="str">
        <f>VLOOKUP($B1583,Deals_Demo!$H:$S,12,0)</f>
        <v>Mon</v>
      </c>
      <c r="X1583" s="13">
        <f t="shared" si="252"/>
        <v>-0.255</v>
      </c>
      <c r="Y1583" s="13">
        <f t="shared" si="253"/>
        <v>-0.51</v>
      </c>
      <c r="Z1583" s="13">
        <f t="shared" si="254"/>
        <v>-0.7649999999999999</v>
      </c>
      <c r="AA1583" s="13">
        <f t="shared" ref="AA1583:AA1646" si="266">IF(M1583&lt;2.9,-3,M1583)</f>
        <v>-3</v>
      </c>
    </row>
    <row r="1584" spans="1:27" x14ac:dyDescent="0.25">
      <c r="A1584" s="58">
        <v>45922.093159722222</v>
      </c>
      <c r="B1584" s="59">
        <v>444086582</v>
      </c>
      <c r="C1584" s="38" t="s">
        <v>36</v>
      </c>
      <c r="D1584" s="38" t="s">
        <v>38</v>
      </c>
      <c r="E1584" s="38" t="s">
        <v>120</v>
      </c>
      <c r="F1584" s="35">
        <v>3687.3</v>
      </c>
      <c r="G1584" s="35">
        <v>3690.3</v>
      </c>
      <c r="H1584" s="35">
        <v>3683.8</v>
      </c>
      <c r="I1584" s="38" t="s">
        <v>2026</v>
      </c>
      <c r="J1584" s="35">
        <v>3690.3</v>
      </c>
      <c r="K1584" s="35">
        <v>0</v>
      </c>
      <c r="L1584" s="35">
        <v>0</v>
      </c>
      <c r="M1584" s="35">
        <v>-3</v>
      </c>
      <c r="N1584" s="10" t="str">
        <f t="shared" si="261"/>
        <v>L</v>
      </c>
      <c r="O1584" s="11">
        <f t="shared" si="262"/>
        <v>45922</v>
      </c>
      <c r="P1584" s="12" t="str">
        <f t="shared" si="263"/>
        <v>02</v>
      </c>
      <c r="Q1584" s="13" t="str">
        <f>VLOOKUP($B1584,Deals_Demo!$H:$N,7,0)</f>
        <v>strategy_11_demo</v>
      </c>
      <c r="R1584" s="13" t="str">
        <f t="shared" si="264"/>
        <v>Mon</v>
      </c>
      <c r="S1584" s="14">
        <f>VLOOKUP($B1584,Deals_Demo!$H:$S,8,0)</f>
        <v>45922.093159722222</v>
      </c>
      <c r="T1584" s="14">
        <f>VLOOKUP($B1584,Deals_Demo!$H:$S,9,0)</f>
        <v>45922.301493055558</v>
      </c>
      <c r="U1584" s="15" t="str">
        <f t="shared" si="265"/>
        <v>2025-09-22</v>
      </c>
      <c r="V1584" s="13" t="str">
        <f>VLOOKUP($B1584,Deals_Demo!$H:$S,11,0)</f>
        <v>07</v>
      </c>
      <c r="W1584" s="13" t="str">
        <f>VLOOKUP($B1584,Deals_Demo!$H:$S,12,0)</f>
        <v>Mon</v>
      </c>
      <c r="X1584" s="13">
        <f t="shared" si="252"/>
        <v>-0.30000000000000004</v>
      </c>
      <c r="Y1584" s="13">
        <f t="shared" si="253"/>
        <v>-0.60000000000000009</v>
      </c>
      <c r="Z1584" s="13">
        <f t="shared" si="254"/>
        <v>-0.89999999999999991</v>
      </c>
      <c r="AA1584" s="13">
        <f t="shared" si="266"/>
        <v>-3</v>
      </c>
    </row>
    <row r="1585" spans="1:27" x14ac:dyDescent="0.25">
      <c r="A1585" s="60">
        <v>45922.093159722222</v>
      </c>
      <c r="B1585" s="61">
        <v>444086584</v>
      </c>
      <c r="C1585" s="37" t="s">
        <v>36</v>
      </c>
      <c r="D1585" s="37" t="s">
        <v>38</v>
      </c>
      <c r="E1585" s="37" t="s">
        <v>120</v>
      </c>
      <c r="F1585" s="36">
        <v>3687.3</v>
      </c>
      <c r="G1585" s="36">
        <v>3690.3</v>
      </c>
      <c r="H1585" s="36">
        <v>3684.3</v>
      </c>
      <c r="I1585" s="37" t="s">
        <v>2026</v>
      </c>
      <c r="J1585" s="36">
        <v>3690.3</v>
      </c>
      <c r="K1585" s="36">
        <v>0</v>
      </c>
      <c r="L1585" s="36">
        <v>0</v>
      </c>
      <c r="M1585" s="36">
        <v>-3</v>
      </c>
      <c r="N1585" s="10" t="str">
        <f t="shared" si="261"/>
        <v>L</v>
      </c>
      <c r="O1585" s="11">
        <f t="shared" si="262"/>
        <v>45922</v>
      </c>
      <c r="P1585" s="12" t="str">
        <f t="shared" si="263"/>
        <v>02</v>
      </c>
      <c r="Q1585" s="13" t="str">
        <f>VLOOKUP($B1585,Deals_Demo!$H:$N,7,0)</f>
        <v>strategy_09_demo</v>
      </c>
      <c r="R1585" s="13" t="str">
        <f t="shared" si="264"/>
        <v>Mon</v>
      </c>
      <c r="S1585" s="14">
        <f>VLOOKUP($B1585,Deals_Demo!$H:$S,8,0)</f>
        <v>45922.093159722222</v>
      </c>
      <c r="T1585" s="14">
        <f>VLOOKUP($B1585,Deals_Demo!$H:$S,9,0)</f>
        <v>45922.301493055558</v>
      </c>
      <c r="U1585" s="15" t="str">
        <f t="shared" si="265"/>
        <v>2025-09-22</v>
      </c>
      <c r="V1585" s="13" t="str">
        <f>VLOOKUP($B1585,Deals_Demo!$H:$S,11,0)</f>
        <v>07</v>
      </c>
      <c r="W1585" s="13" t="str">
        <f>VLOOKUP($B1585,Deals_Demo!$H:$S,12,0)</f>
        <v>Mon</v>
      </c>
      <c r="X1585" s="13">
        <f t="shared" si="252"/>
        <v>-0.30000000000000004</v>
      </c>
      <c r="Y1585" s="13">
        <f t="shared" si="253"/>
        <v>-0.60000000000000009</v>
      </c>
      <c r="Z1585" s="13">
        <f t="shared" si="254"/>
        <v>-0.89999999999999991</v>
      </c>
      <c r="AA1585" s="13">
        <f t="shared" si="266"/>
        <v>-3</v>
      </c>
    </row>
    <row r="1586" spans="1:27" x14ac:dyDescent="0.25">
      <c r="A1586" s="58">
        <v>45922.097210648149</v>
      </c>
      <c r="B1586" s="59">
        <v>444087258</v>
      </c>
      <c r="C1586" s="38" t="s">
        <v>36</v>
      </c>
      <c r="D1586" s="38" t="s">
        <v>37</v>
      </c>
      <c r="E1586" s="38" t="s">
        <v>120</v>
      </c>
      <c r="F1586" s="35">
        <v>3688.46</v>
      </c>
      <c r="G1586" s="35">
        <v>3689.86</v>
      </c>
      <c r="H1586" s="38"/>
      <c r="I1586" s="38" t="s">
        <v>2091</v>
      </c>
      <c r="J1586" s="35">
        <v>3689.85</v>
      </c>
      <c r="K1586" s="35">
        <v>0</v>
      </c>
      <c r="L1586" s="35">
        <v>0</v>
      </c>
      <c r="M1586" s="35">
        <v>1.39</v>
      </c>
      <c r="N1586" s="10" t="str">
        <f t="shared" si="261"/>
        <v>W</v>
      </c>
      <c r="O1586" s="11">
        <f t="shared" si="262"/>
        <v>45922</v>
      </c>
      <c r="P1586" s="12" t="str">
        <f t="shared" si="263"/>
        <v>02</v>
      </c>
      <c r="Q1586" s="13" t="str">
        <f>VLOOKUP($B1586,Deals_Demo!$H:$N,7,0)</f>
        <v>DEMO_strategy_01</v>
      </c>
      <c r="R1586" s="13" t="str">
        <f t="shared" si="264"/>
        <v>Mon</v>
      </c>
      <c r="S1586" s="14">
        <f>VLOOKUP($B1586,Deals_Demo!$H:$S,8,0)</f>
        <v>45922.097210648149</v>
      </c>
      <c r="T1586" s="14">
        <f>VLOOKUP($B1586,Deals_Demo!$H:$S,9,0)</f>
        <v>45922.305543981485</v>
      </c>
      <c r="U1586" s="15" t="str">
        <f t="shared" si="265"/>
        <v>2025-09-22</v>
      </c>
      <c r="V1586" s="13" t="str">
        <f>VLOOKUP($B1586,Deals_Demo!$H:$S,11,0)</f>
        <v>07</v>
      </c>
      <c r="W1586" s="13" t="str">
        <f>VLOOKUP($B1586,Deals_Demo!$H:$S,12,0)</f>
        <v>Mon</v>
      </c>
      <c r="X1586" s="13">
        <f t="shared" si="252"/>
        <v>0.13899999999999998</v>
      </c>
      <c r="Y1586" s="13">
        <f t="shared" si="253"/>
        <v>0.27799999999999997</v>
      </c>
      <c r="Z1586" s="13">
        <f t="shared" si="254"/>
        <v>0.41699999999999998</v>
      </c>
      <c r="AA1586" s="13">
        <f t="shared" si="266"/>
        <v>-3</v>
      </c>
    </row>
    <row r="1587" spans="1:27" x14ac:dyDescent="0.25">
      <c r="A1587" s="60">
        <v>45922.097222222219</v>
      </c>
      <c r="B1587" s="61">
        <v>444087259</v>
      </c>
      <c r="C1587" s="37" t="s">
        <v>36</v>
      </c>
      <c r="D1587" s="37" t="s">
        <v>37</v>
      </c>
      <c r="E1587" s="37" t="s">
        <v>120</v>
      </c>
      <c r="F1587" s="36">
        <v>3688.48</v>
      </c>
      <c r="G1587" s="36">
        <v>3689.88</v>
      </c>
      <c r="H1587" s="36">
        <v>3694.46</v>
      </c>
      <c r="I1587" s="37" t="s">
        <v>2091</v>
      </c>
      <c r="J1587" s="36">
        <v>3689.87</v>
      </c>
      <c r="K1587" s="36">
        <v>0</v>
      </c>
      <c r="L1587" s="36">
        <v>0</v>
      </c>
      <c r="M1587" s="36">
        <v>1.39</v>
      </c>
      <c r="N1587" s="10" t="str">
        <f t="shared" si="261"/>
        <v>W</v>
      </c>
      <c r="O1587" s="11">
        <f t="shared" si="262"/>
        <v>45922</v>
      </c>
      <c r="P1587" s="12" t="str">
        <f t="shared" si="263"/>
        <v>02</v>
      </c>
      <c r="Q1587" s="13" t="str">
        <f>VLOOKUP($B1587,Deals_Demo!$H:$N,7,0)</f>
        <v>DEMO_strategy_02</v>
      </c>
      <c r="R1587" s="13" t="str">
        <f t="shared" si="264"/>
        <v>Mon</v>
      </c>
      <c r="S1587" s="14">
        <f>VLOOKUP($B1587,Deals_Demo!$H:$S,8,0)</f>
        <v>45922.097222222219</v>
      </c>
      <c r="T1587" s="14">
        <f>VLOOKUP($B1587,Deals_Demo!$H:$S,9,0)</f>
        <v>45922.305555555555</v>
      </c>
      <c r="U1587" s="15" t="str">
        <f t="shared" si="265"/>
        <v>2025-09-22</v>
      </c>
      <c r="V1587" s="13" t="str">
        <f>VLOOKUP($B1587,Deals_Demo!$H:$S,11,0)</f>
        <v>07</v>
      </c>
      <c r="W1587" s="13" t="str">
        <f>VLOOKUP($B1587,Deals_Demo!$H:$S,12,0)</f>
        <v>Mon</v>
      </c>
      <c r="X1587" s="13">
        <f t="shared" si="252"/>
        <v>0.13899999999999998</v>
      </c>
      <c r="Y1587" s="13">
        <f t="shared" si="253"/>
        <v>0.27799999999999997</v>
      </c>
      <c r="Z1587" s="13">
        <f t="shared" si="254"/>
        <v>0.41699999999999998</v>
      </c>
      <c r="AA1587" s="13">
        <f t="shared" si="266"/>
        <v>-3</v>
      </c>
    </row>
    <row r="1588" spans="1:27" x14ac:dyDescent="0.25">
      <c r="A1588" s="58">
        <v>45922.098599537036</v>
      </c>
      <c r="B1588" s="59">
        <v>444087550</v>
      </c>
      <c r="C1588" s="38" t="s">
        <v>36</v>
      </c>
      <c r="D1588" s="38" t="s">
        <v>37</v>
      </c>
      <c r="E1588" s="38" t="s">
        <v>120</v>
      </c>
      <c r="F1588" s="35">
        <v>3689.32</v>
      </c>
      <c r="G1588" s="35">
        <v>3686.31</v>
      </c>
      <c r="H1588" s="35">
        <v>3693.81</v>
      </c>
      <c r="I1588" s="38" t="s">
        <v>2092</v>
      </c>
      <c r="J1588" s="35">
        <v>3686.29</v>
      </c>
      <c r="K1588" s="35">
        <v>0</v>
      </c>
      <c r="L1588" s="35">
        <v>0</v>
      </c>
      <c r="M1588" s="35">
        <v>-3.03</v>
      </c>
      <c r="N1588" s="10" t="str">
        <f t="shared" si="261"/>
        <v>L</v>
      </c>
      <c r="O1588" s="11">
        <f t="shared" si="262"/>
        <v>45922</v>
      </c>
      <c r="P1588" s="12" t="str">
        <f t="shared" si="263"/>
        <v>02</v>
      </c>
      <c r="Q1588" s="13" t="str">
        <f>VLOOKUP($B1588,Deals_Demo!$H:$N,7,0)</f>
        <v>DEMO_strategy_03</v>
      </c>
      <c r="R1588" s="13" t="str">
        <f t="shared" si="264"/>
        <v>Mon</v>
      </c>
      <c r="S1588" s="14">
        <f>VLOOKUP($B1588,Deals_Demo!$H:$S,8,0)</f>
        <v>45922.098599537036</v>
      </c>
      <c r="T1588" s="14">
        <f>VLOOKUP($B1588,Deals_Demo!$H:$S,9,0)</f>
        <v>45922.306932870371</v>
      </c>
      <c r="U1588" s="15" t="str">
        <f t="shared" si="265"/>
        <v>2025-09-22</v>
      </c>
      <c r="V1588" s="13" t="str">
        <f>VLOOKUP($B1588,Deals_Demo!$H:$S,11,0)</f>
        <v>07</v>
      </c>
      <c r="W1588" s="13" t="str">
        <f>VLOOKUP($B1588,Deals_Demo!$H:$S,12,0)</f>
        <v>Mon</v>
      </c>
      <c r="X1588" s="13">
        <f t="shared" si="252"/>
        <v>-0.30299999999999999</v>
      </c>
      <c r="Y1588" s="13">
        <f t="shared" si="253"/>
        <v>-0.60599999999999998</v>
      </c>
      <c r="Z1588" s="13">
        <f t="shared" si="254"/>
        <v>-0.90899999999999992</v>
      </c>
      <c r="AA1588" s="13">
        <f t="shared" si="266"/>
        <v>-3</v>
      </c>
    </row>
    <row r="1589" spans="1:27" x14ac:dyDescent="0.25">
      <c r="A1589" s="60">
        <v>45922.099872685183</v>
      </c>
      <c r="B1589" s="61">
        <v>444088356</v>
      </c>
      <c r="C1589" s="37" t="s">
        <v>36</v>
      </c>
      <c r="D1589" s="37" t="s">
        <v>37</v>
      </c>
      <c r="E1589" s="37" t="s">
        <v>120</v>
      </c>
      <c r="F1589" s="36">
        <v>3689.75</v>
      </c>
      <c r="G1589" s="36">
        <v>3686.75</v>
      </c>
      <c r="H1589" s="37"/>
      <c r="I1589" s="37" t="s">
        <v>2093</v>
      </c>
      <c r="J1589" s="36">
        <v>3686.75</v>
      </c>
      <c r="K1589" s="36">
        <v>0</v>
      </c>
      <c r="L1589" s="36">
        <v>0</v>
      </c>
      <c r="M1589" s="36">
        <v>-3</v>
      </c>
      <c r="N1589" s="10" t="str">
        <f t="shared" si="261"/>
        <v>L</v>
      </c>
      <c r="O1589" s="11">
        <f t="shared" si="262"/>
        <v>45922</v>
      </c>
      <c r="P1589" s="12" t="str">
        <f t="shared" si="263"/>
        <v>02</v>
      </c>
      <c r="Q1589" s="13" t="str">
        <f>VLOOKUP($B1589,Deals_Demo!$H:$N,7,0)</f>
        <v>strategy_20_demo</v>
      </c>
      <c r="R1589" s="13" t="str">
        <f t="shared" si="264"/>
        <v>Mon</v>
      </c>
      <c r="S1589" s="14">
        <f>VLOOKUP($B1589,Deals_Demo!$H:$S,8,0)</f>
        <v>45922.099872685183</v>
      </c>
      <c r="T1589" s="14">
        <f>VLOOKUP($B1589,Deals_Demo!$H:$S,9,0)</f>
        <v>45922.308206018519</v>
      </c>
      <c r="U1589" s="15" t="str">
        <f t="shared" si="265"/>
        <v>2025-09-22</v>
      </c>
      <c r="V1589" s="13" t="str">
        <f>VLOOKUP($B1589,Deals_Demo!$H:$S,11,0)</f>
        <v>07</v>
      </c>
      <c r="W1589" s="13" t="str">
        <f>VLOOKUP($B1589,Deals_Demo!$H:$S,12,0)</f>
        <v>Mon</v>
      </c>
      <c r="X1589" s="13">
        <f t="shared" si="252"/>
        <v>-0.30000000000000004</v>
      </c>
      <c r="Y1589" s="13">
        <f t="shared" si="253"/>
        <v>-0.60000000000000009</v>
      </c>
      <c r="Z1589" s="13">
        <f t="shared" si="254"/>
        <v>-0.89999999999999991</v>
      </c>
      <c r="AA1589" s="13">
        <f t="shared" si="266"/>
        <v>-3</v>
      </c>
    </row>
    <row r="1590" spans="1:27" x14ac:dyDescent="0.25">
      <c r="A1590" s="58">
        <v>45922.099872685183</v>
      </c>
      <c r="B1590" s="59">
        <v>444088360</v>
      </c>
      <c r="C1590" s="38" t="s">
        <v>36</v>
      </c>
      <c r="D1590" s="38" t="s">
        <v>37</v>
      </c>
      <c r="E1590" s="38" t="s">
        <v>120</v>
      </c>
      <c r="F1590" s="35">
        <v>3689.75</v>
      </c>
      <c r="G1590" s="35">
        <v>3686.75</v>
      </c>
      <c r="H1590" s="38"/>
      <c r="I1590" s="38" t="s">
        <v>2093</v>
      </c>
      <c r="J1590" s="35">
        <v>3686.75</v>
      </c>
      <c r="K1590" s="35">
        <v>0</v>
      </c>
      <c r="L1590" s="35">
        <v>0</v>
      </c>
      <c r="M1590" s="35">
        <v>-3</v>
      </c>
      <c r="N1590" s="10" t="str">
        <f t="shared" si="261"/>
        <v>L</v>
      </c>
      <c r="O1590" s="11">
        <f t="shared" si="262"/>
        <v>45922</v>
      </c>
      <c r="P1590" s="12" t="str">
        <f t="shared" si="263"/>
        <v>02</v>
      </c>
      <c r="Q1590" s="13" t="str">
        <f>VLOOKUP($B1590,Deals_Demo!$H:$N,7,0)</f>
        <v>strategy_18_demo</v>
      </c>
      <c r="R1590" s="13" t="str">
        <f t="shared" si="264"/>
        <v>Mon</v>
      </c>
      <c r="S1590" s="14">
        <f>VLOOKUP($B1590,Deals_Demo!$H:$S,8,0)</f>
        <v>45922.099872685183</v>
      </c>
      <c r="T1590" s="14">
        <f>VLOOKUP($B1590,Deals_Demo!$H:$S,9,0)</f>
        <v>45922.308206018519</v>
      </c>
      <c r="U1590" s="15" t="str">
        <f t="shared" si="265"/>
        <v>2025-09-22</v>
      </c>
      <c r="V1590" s="13" t="str">
        <f>VLOOKUP($B1590,Deals_Demo!$H:$S,11,0)</f>
        <v>07</v>
      </c>
      <c r="W1590" s="13" t="str">
        <f>VLOOKUP($B1590,Deals_Demo!$H:$S,12,0)</f>
        <v>Mon</v>
      </c>
      <c r="X1590" s="13">
        <f t="shared" si="252"/>
        <v>-0.30000000000000004</v>
      </c>
      <c r="Y1590" s="13">
        <f t="shared" si="253"/>
        <v>-0.60000000000000009</v>
      </c>
      <c r="Z1590" s="13">
        <f t="shared" si="254"/>
        <v>-0.89999999999999991</v>
      </c>
      <c r="AA1590" s="13">
        <f t="shared" si="266"/>
        <v>-3</v>
      </c>
    </row>
    <row r="1591" spans="1:27" x14ac:dyDescent="0.25">
      <c r="A1591" s="60">
        <v>45922.102187500001</v>
      </c>
      <c r="B1591" s="61">
        <v>444088899</v>
      </c>
      <c r="C1591" s="37" t="s">
        <v>36</v>
      </c>
      <c r="D1591" s="37" t="s">
        <v>37</v>
      </c>
      <c r="E1591" s="37" t="s">
        <v>120</v>
      </c>
      <c r="F1591" s="36">
        <v>3689.84</v>
      </c>
      <c r="G1591" s="36">
        <v>3686.84</v>
      </c>
      <c r="H1591" s="36">
        <v>3693.34</v>
      </c>
      <c r="I1591" s="37" t="s">
        <v>2094</v>
      </c>
      <c r="J1591" s="36">
        <v>3686.84</v>
      </c>
      <c r="K1591" s="36">
        <v>0</v>
      </c>
      <c r="L1591" s="36">
        <v>0</v>
      </c>
      <c r="M1591" s="36">
        <v>-3</v>
      </c>
      <c r="N1591" s="10" t="str">
        <f t="shared" si="261"/>
        <v>L</v>
      </c>
      <c r="O1591" s="11">
        <f t="shared" si="262"/>
        <v>45922</v>
      </c>
      <c r="P1591" s="12" t="str">
        <f t="shared" si="263"/>
        <v>02</v>
      </c>
      <c r="Q1591" s="13" t="str">
        <f>VLOOKUP($B1591,Deals_Demo!$H:$N,7,0)</f>
        <v>strategy_11_demo</v>
      </c>
      <c r="R1591" s="13" t="str">
        <f t="shared" si="264"/>
        <v>Mon</v>
      </c>
      <c r="S1591" s="14">
        <f>VLOOKUP($B1591,Deals_Demo!$H:$S,8,0)</f>
        <v>45922.102187500001</v>
      </c>
      <c r="T1591" s="14">
        <f>VLOOKUP($B1591,Deals_Demo!$H:$S,9,0)</f>
        <v>45922.310520833336</v>
      </c>
      <c r="U1591" s="15" t="str">
        <f t="shared" si="265"/>
        <v>2025-09-22</v>
      </c>
      <c r="V1591" s="13" t="str">
        <f>VLOOKUP($B1591,Deals_Demo!$H:$S,11,0)</f>
        <v>07</v>
      </c>
      <c r="W1591" s="13" t="str">
        <f>VLOOKUP($B1591,Deals_Demo!$H:$S,12,0)</f>
        <v>Mon</v>
      </c>
      <c r="X1591" s="13">
        <f t="shared" si="252"/>
        <v>-0.30000000000000004</v>
      </c>
      <c r="Y1591" s="13">
        <f t="shared" si="253"/>
        <v>-0.60000000000000009</v>
      </c>
      <c r="Z1591" s="13">
        <f t="shared" si="254"/>
        <v>-0.89999999999999991</v>
      </c>
      <c r="AA1591" s="13">
        <f t="shared" si="266"/>
        <v>-3</v>
      </c>
    </row>
    <row r="1592" spans="1:27" x14ac:dyDescent="0.25">
      <c r="A1592" s="58">
        <v>45922.102187500001</v>
      </c>
      <c r="B1592" s="59">
        <v>444088901</v>
      </c>
      <c r="C1592" s="38" t="s">
        <v>36</v>
      </c>
      <c r="D1592" s="38" t="s">
        <v>37</v>
      </c>
      <c r="E1592" s="38" t="s">
        <v>120</v>
      </c>
      <c r="F1592" s="35">
        <v>3689.84</v>
      </c>
      <c r="G1592" s="35">
        <v>3686.84</v>
      </c>
      <c r="H1592" s="35">
        <v>3691.34</v>
      </c>
      <c r="I1592" s="38" t="s">
        <v>2094</v>
      </c>
      <c r="J1592" s="35">
        <v>3686.84</v>
      </c>
      <c r="K1592" s="35">
        <v>0</v>
      </c>
      <c r="L1592" s="35">
        <v>0</v>
      </c>
      <c r="M1592" s="35">
        <v>-3</v>
      </c>
      <c r="N1592" s="10" t="str">
        <f t="shared" si="261"/>
        <v>L</v>
      </c>
      <c r="O1592" s="11">
        <f t="shared" si="262"/>
        <v>45922</v>
      </c>
      <c r="P1592" s="12" t="str">
        <f t="shared" si="263"/>
        <v>02</v>
      </c>
      <c r="Q1592" s="13" t="str">
        <f>VLOOKUP($B1592,Deals_Demo!$H:$N,7,0)</f>
        <v>strategy_14_demo</v>
      </c>
      <c r="R1592" s="13" t="str">
        <f t="shared" si="264"/>
        <v>Mon</v>
      </c>
      <c r="S1592" s="14">
        <f>VLOOKUP($B1592,Deals_Demo!$H:$S,8,0)</f>
        <v>45922.102187500001</v>
      </c>
      <c r="T1592" s="14">
        <f>VLOOKUP($B1592,Deals_Demo!$H:$S,9,0)</f>
        <v>45922.310520833336</v>
      </c>
      <c r="U1592" s="15" t="str">
        <f t="shared" si="265"/>
        <v>2025-09-22</v>
      </c>
      <c r="V1592" s="13" t="str">
        <f>VLOOKUP($B1592,Deals_Demo!$H:$S,11,0)</f>
        <v>07</v>
      </c>
      <c r="W1592" s="13" t="str">
        <f>VLOOKUP($B1592,Deals_Demo!$H:$S,12,0)</f>
        <v>Mon</v>
      </c>
      <c r="X1592" s="13">
        <f t="shared" si="252"/>
        <v>-0.30000000000000004</v>
      </c>
      <c r="Y1592" s="13">
        <f t="shared" si="253"/>
        <v>-0.60000000000000009</v>
      </c>
      <c r="Z1592" s="13">
        <f t="shared" si="254"/>
        <v>-0.89999999999999991</v>
      </c>
      <c r="AA1592" s="13">
        <f t="shared" si="266"/>
        <v>-3</v>
      </c>
    </row>
    <row r="1593" spans="1:27" x14ac:dyDescent="0.25">
      <c r="A1593" s="60">
        <v>45922.102187500001</v>
      </c>
      <c r="B1593" s="61">
        <v>444088902</v>
      </c>
      <c r="C1593" s="37" t="s">
        <v>36</v>
      </c>
      <c r="D1593" s="37" t="s">
        <v>37</v>
      </c>
      <c r="E1593" s="37" t="s">
        <v>120</v>
      </c>
      <c r="F1593" s="36">
        <v>3689.84</v>
      </c>
      <c r="G1593" s="36">
        <v>3687.34</v>
      </c>
      <c r="H1593" s="36">
        <v>3692.84</v>
      </c>
      <c r="I1593" s="37" t="s">
        <v>2095</v>
      </c>
      <c r="J1593" s="36">
        <v>3687.32</v>
      </c>
      <c r="K1593" s="36">
        <v>0</v>
      </c>
      <c r="L1593" s="36">
        <v>0</v>
      </c>
      <c r="M1593" s="36">
        <v>-2.52</v>
      </c>
      <c r="N1593" s="10" t="str">
        <f t="shared" si="261"/>
        <v>L</v>
      </c>
      <c r="O1593" s="11">
        <f t="shared" si="262"/>
        <v>45922</v>
      </c>
      <c r="P1593" s="12" t="str">
        <f t="shared" si="263"/>
        <v>02</v>
      </c>
      <c r="Q1593" s="13" t="str">
        <f>VLOOKUP($B1593,Deals_Demo!$H:$N,7,0)</f>
        <v>strategy_10_demo</v>
      </c>
      <c r="R1593" s="13" t="str">
        <f t="shared" si="264"/>
        <v>Mon</v>
      </c>
      <c r="S1593" s="14">
        <f>VLOOKUP($B1593,Deals_Demo!$H:$S,8,0)</f>
        <v>45922.102187500001</v>
      </c>
      <c r="T1593" s="14">
        <f>VLOOKUP($B1593,Deals_Demo!$H:$S,9,0)</f>
        <v>45922.310520833336</v>
      </c>
      <c r="U1593" s="15" t="str">
        <f t="shared" si="265"/>
        <v>2025-09-22</v>
      </c>
      <c r="V1593" s="13" t="str">
        <f>VLOOKUP($B1593,Deals_Demo!$H:$S,11,0)</f>
        <v>07</v>
      </c>
      <c r="W1593" s="13" t="str">
        <f>VLOOKUP($B1593,Deals_Demo!$H:$S,12,0)</f>
        <v>Mon</v>
      </c>
      <c r="X1593" s="13">
        <f t="shared" si="252"/>
        <v>-0.252</v>
      </c>
      <c r="Y1593" s="13">
        <f t="shared" si="253"/>
        <v>-0.504</v>
      </c>
      <c r="Z1593" s="13">
        <f t="shared" si="254"/>
        <v>-0.75600000000000001</v>
      </c>
      <c r="AA1593" s="13">
        <f t="shared" si="266"/>
        <v>-3</v>
      </c>
    </row>
    <row r="1594" spans="1:27" x14ac:dyDescent="0.25">
      <c r="A1594" s="58">
        <v>45922.102199074077</v>
      </c>
      <c r="B1594" s="59">
        <v>444088903</v>
      </c>
      <c r="C1594" s="38" t="s">
        <v>36</v>
      </c>
      <c r="D1594" s="38" t="s">
        <v>37</v>
      </c>
      <c r="E1594" s="38" t="s">
        <v>120</v>
      </c>
      <c r="F1594" s="35">
        <v>3689.84</v>
      </c>
      <c r="G1594" s="35">
        <v>3687.64</v>
      </c>
      <c r="H1594" s="35">
        <v>3691.34</v>
      </c>
      <c r="I1594" s="38" t="s">
        <v>2027</v>
      </c>
      <c r="J1594" s="35">
        <v>3687.6</v>
      </c>
      <c r="K1594" s="35">
        <v>0</v>
      </c>
      <c r="L1594" s="35">
        <v>0</v>
      </c>
      <c r="M1594" s="35">
        <v>-2.2400000000000002</v>
      </c>
      <c r="N1594" s="10" t="str">
        <f t="shared" si="261"/>
        <v>L</v>
      </c>
      <c r="O1594" s="11">
        <f t="shared" si="262"/>
        <v>45922</v>
      </c>
      <c r="P1594" s="12" t="str">
        <f t="shared" si="263"/>
        <v>02</v>
      </c>
      <c r="Q1594" s="13" t="str">
        <f>VLOOKUP($B1594,Deals_Demo!$H:$N,7,0)</f>
        <v>strategy_22_demo</v>
      </c>
      <c r="R1594" s="13" t="str">
        <f t="shared" si="264"/>
        <v>Mon</v>
      </c>
      <c r="S1594" s="14">
        <f>VLOOKUP($B1594,Deals_Demo!$H:$S,8,0)</f>
        <v>45922.102199074077</v>
      </c>
      <c r="T1594" s="14">
        <f>VLOOKUP($B1594,Deals_Demo!$H:$S,9,0)</f>
        <v>45922.310532407413</v>
      </c>
      <c r="U1594" s="15" t="str">
        <f t="shared" si="265"/>
        <v>2025-09-22</v>
      </c>
      <c r="V1594" s="13" t="str">
        <f>VLOOKUP($B1594,Deals_Demo!$H:$S,11,0)</f>
        <v>07</v>
      </c>
      <c r="W1594" s="13" t="str">
        <f>VLOOKUP($B1594,Deals_Demo!$H:$S,12,0)</f>
        <v>Mon</v>
      </c>
      <c r="X1594" s="13">
        <f t="shared" si="252"/>
        <v>-0.22400000000000003</v>
      </c>
      <c r="Y1594" s="13">
        <f t="shared" si="253"/>
        <v>-0.44800000000000006</v>
      </c>
      <c r="Z1594" s="13">
        <f t="shared" si="254"/>
        <v>-0.67200000000000004</v>
      </c>
      <c r="AA1594" s="13">
        <f t="shared" si="266"/>
        <v>-3</v>
      </c>
    </row>
    <row r="1595" spans="1:27" x14ac:dyDescent="0.25">
      <c r="A1595" s="60">
        <v>45922.102199074077</v>
      </c>
      <c r="B1595" s="61">
        <v>444088904</v>
      </c>
      <c r="C1595" s="37" t="s">
        <v>36</v>
      </c>
      <c r="D1595" s="37" t="s">
        <v>37</v>
      </c>
      <c r="E1595" s="37" t="s">
        <v>120</v>
      </c>
      <c r="F1595" s="36">
        <v>3689.93</v>
      </c>
      <c r="G1595" s="36">
        <v>3686.84</v>
      </c>
      <c r="H1595" s="36">
        <v>3692.84</v>
      </c>
      <c r="I1595" s="37" t="s">
        <v>2094</v>
      </c>
      <c r="J1595" s="36">
        <v>3686.84</v>
      </c>
      <c r="K1595" s="36">
        <v>0</v>
      </c>
      <c r="L1595" s="36">
        <v>0</v>
      </c>
      <c r="M1595" s="36">
        <v>-3.09</v>
      </c>
      <c r="N1595" s="10" t="str">
        <f t="shared" si="261"/>
        <v>L</v>
      </c>
      <c r="O1595" s="11">
        <f t="shared" si="262"/>
        <v>45922</v>
      </c>
      <c r="P1595" s="12" t="str">
        <f t="shared" si="263"/>
        <v>02</v>
      </c>
      <c r="Q1595" s="13" t="str">
        <f>VLOOKUP($B1595,Deals_Demo!$H:$N,7,0)</f>
        <v>strategy_09_demo</v>
      </c>
      <c r="R1595" s="13" t="str">
        <f t="shared" si="264"/>
        <v>Mon</v>
      </c>
      <c r="S1595" s="14">
        <f>VLOOKUP($B1595,Deals_Demo!$H:$S,8,0)</f>
        <v>45922.102199074077</v>
      </c>
      <c r="T1595" s="14">
        <f>VLOOKUP($B1595,Deals_Demo!$H:$S,9,0)</f>
        <v>45922.310532407413</v>
      </c>
      <c r="U1595" s="15" t="str">
        <f t="shared" si="265"/>
        <v>2025-09-22</v>
      </c>
      <c r="V1595" s="13" t="str">
        <f>VLOOKUP($B1595,Deals_Demo!$H:$S,11,0)</f>
        <v>07</v>
      </c>
      <c r="W1595" s="13" t="str">
        <f>VLOOKUP($B1595,Deals_Demo!$H:$S,12,0)</f>
        <v>Mon</v>
      </c>
      <c r="X1595" s="13">
        <f t="shared" si="252"/>
        <v>-0.309</v>
      </c>
      <c r="Y1595" s="13">
        <f t="shared" si="253"/>
        <v>-0.61799999999999999</v>
      </c>
      <c r="Z1595" s="13">
        <f t="shared" si="254"/>
        <v>-0.92699999999999994</v>
      </c>
      <c r="AA1595" s="13">
        <f t="shared" si="266"/>
        <v>-3</v>
      </c>
    </row>
    <row r="1596" spans="1:27" x14ac:dyDescent="0.25">
      <c r="A1596" s="58">
        <v>45922.102199074077</v>
      </c>
      <c r="B1596" s="59">
        <v>444088905</v>
      </c>
      <c r="C1596" s="38" t="s">
        <v>36</v>
      </c>
      <c r="D1596" s="38" t="s">
        <v>37</v>
      </c>
      <c r="E1596" s="38" t="s">
        <v>120</v>
      </c>
      <c r="F1596" s="35">
        <v>3689.94</v>
      </c>
      <c r="G1596" s="35">
        <v>3686.84</v>
      </c>
      <c r="H1596" s="35">
        <v>3691.34</v>
      </c>
      <c r="I1596" s="38" t="s">
        <v>2094</v>
      </c>
      <c r="J1596" s="35">
        <v>3686.84</v>
      </c>
      <c r="K1596" s="35">
        <v>0</v>
      </c>
      <c r="L1596" s="35">
        <v>0</v>
      </c>
      <c r="M1596" s="35">
        <v>-3.1</v>
      </c>
      <c r="N1596" s="10" t="str">
        <f t="shared" si="261"/>
        <v>L</v>
      </c>
      <c r="O1596" s="11">
        <f t="shared" si="262"/>
        <v>45922</v>
      </c>
      <c r="P1596" s="12" t="str">
        <f t="shared" si="263"/>
        <v>02</v>
      </c>
      <c r="Q1596" s="13" t="str">
        <f>VLOOKUP($B1596,Deals_Demo!$H:$N,7,0)</f>
        <v>strategy_12_demo</v>
      </c>
      <c r="R1596" s="13" t="str">
        <f t="shared" si="264"/>
        <v>Mon</v>
      </c>
      <c r="S1596" s="14">
        <f>VLOOKUP($B1596,Deals_Demo!$H:$S,8,0)</f>
        <v>45922.102199074077</v>
      </c>
      <c r="T1596" s="14">
        <f>VLOOKUP($B1596,Deals_Demo!$H:$S,9,0)</f>
        <v>45922.310532407413</v>
      </c>
      <c r="U1596" s="15" t="str">
        <f t="shared" si="265"/>
        <v>2025-09-22</v>
      </c>
      <c r="V1596" s="13" t="str">
        <f>VLOOKUP($B1596,Deals_Demo!$H:$S,11,0)</f>
        <v>07</v>
      </c>
      <c r="W1596" s="13" t="str">
        <f>VLOOKUP($B1596,Deals_Demo!$H:$S,12,0)</f>
        <v>Mon</v>
      </c>
      <c r="X1596" s="13">
        <f t="shared" si="252"/>
        <v>-0.31000000000000005</v>
      </c>
      <c r="Y1596" s="13">
        <f t="shared" si="253"/>
        <v>-0.62000000000000011</v>
      </c>
      <c r="Z1596" s="13">
        <f t="shared" si="254"/>
        <v>-0.92999999999999994</v>
      </c>
      <c r="AA1596" s="13">
        <f t="shared" si="266"/>
        <v>-3</v>
      </c>
    </row>
    <row r="1597" spans="1:27" x14ac:dyDescent="0.25">
      <c r="A1597" s="60">
        <v>45922.102199074077</v>
      </c>
      <c r="B1597" s="61">
        <v>444088906</v>
      </c>
      <c r="C1597" s="37" t="s">
        <v>36</v>
      </c>
      <c r="D1597" s="37" t="s">
        <v>37</v>
      </c>
      <c r="E1597" s="37" t="s">
        <v>120</v>
      </c>
      <c r="F1597" s="36">
        <v>3690.03</v>
      </c>
      <c r="G1597" s="36">
        <v>3686.84</v>
      </c>
      <c r="H1597" s="36">
        <v>3691.34</v>
      </c>
      <c r="I1597" s="37" t="s">
        <v>2094</v>
      </c>
      <c r="J1597" s="36">
        <v>3686.84</v>
      </c>
      <c r="K1597" s="36">
        <v>0</v>
      </c>
      <c r="L1597" s="36">
        <v>0</v>
      </c>
      <c r="M1597" s="36">
        <v>-3.19</v>
      </c>
      <c r="N1597" s="10" t="str">
        <f t="shared" si="261"/>
        <v>L</v>
      </c>
      <c r="O1597" s="11">
        <f t="shared" si="262"/>
        <v>45922</v>
      </c>
      <c r="P1597" s="12" t="str">
        <f t="shared" si="263"/>
        <v>02</v>
      </c>
      <c r="Q1597" s="13" t="str">
        <f>VLOOKUP($B1597,Deals_Demo!$H:$N,7,0)</f>
        <v>strategy_24_demo</v>
      </c>
      <c r="R1597" s="13" t="str">
        <f t="shared" si="264"/>
        <v>Mon</v>
      </c>
      <c r="S1597" s="14">
        <f>VLOOKUP($B1597,Deals_Demo!$H:$S,8,0)</f>
        <v>45922.102199074077</v>
      </c>
      <c r="T1597" s="14">
        <f>VLOOKUP($B1597,Deals_Demo!$H:$S,9,0)</f>
        <v>45922.310532407413</v>
      </c>
      <c r="U1597" s="15" t="str">
        <f t="shared" si="265"/>
        <v>2025-09-22</v>
      </c>
      <c r="V1597" s="13" t="str">
        <f>VLOOKUP($B1597,Deals_Demo!$H:$S,11,0)</f>
        <v>07</v>
      </c>
      <c r="W1597" s="13" t="str">
        <f>VLOOKUP($B1597,Deals_Demo!$H:$S,12,0)</f>
        <v>Mon</v>
      </c>
      <c r="X1597" s="13">
        <f t="shared" si="252"/>
        <v>-0.31900000000000001</v>
      </c>
      <c r="Y1597" s="13">
        <f t="shared" si="253"/>
        <v>-0.63800000000000001</v>
      </c>
      <c r="Z1597" s="13">
        <f t="shared" si="254"/>
        <v>-0.95699999999999996</v>
      </c>
      <c r="AA1597" s="13">
        <f t="shared" si="266"/>
        <v>-3</v>
      </c>
    </row>
    <row r="1598" spans="1:27" x14ac:dyDescent="0.25">
      <c r="A1598" s="58">
        <v>45922.102210648147</v>
      </c>
      <c r="B1598" s="59">
        <v>444088907</v>
      </c>
      <c r="C1598" s="38" t="s">
        <v>36</v>
      </c>
      <c r="D1598" s="38" t="s">
        <v>37</v>
      </c>
      <c r="E1598" s="38" t="s">
        <v>120</v>
      </c>
      <c r="F1598" s="35">
        <v>3690.03</v>
      </c>
      <c r="G1598" s="35">
        <v>3688.34</v>
      </c>
      <c r="H1598" s="35">
        <v>3691.34</v>
      </c>
      <c r="I1598" s="38" t="s">
        <v>2028</v>
      </c>
      <c r="J1598" s="35">
        <v>3688.3</v>
      </c>
      <c r="K1598" s="35">
        <v>0</v>
      </c>
      <c r="L1598" s="35">
        <v>0</v>
      </c>
      <c r="M1598" s="35">
        <v>-1.73</v>
      </c>
      <c r="N1598" s="10" t="str">
        <f t="shared" si="261"/>
        <v>L</v>
      </c>
      <c r="O1598" s="11">
        <f t="shared" si="262"/>
        <v>45922</v>
      </c>
      <c r="P1598" s="12" t="str">
        <f t="shared" si="263"/>
        <v>02</v>
      </c>
      <c r="Q1598" s="13" t="str">
        <f>VLOOKUP($B1598,Deals_Demo!$H:$N,7,0)</f>
        <v>strategy_15_demo</v>
      </c>
      <c r="R1598" s="13" t="str">
        <f t="shared" si="264"/>
        <v>Mon</v>
      </c>
      <c r="S1598" s="14">
        <f>VLOOKUP($B1598,Deals_Demo!$H:$S,8,0)</f>
        <v>45922.102210648147</v>
      </c>
      <c r="T1598" s="14">
        <f>VLOOKUP($B1598,Deals_Demo!$H:$S,9,0)</f>
        <v>45922.310543981483</v>
      </c>
      <c r="U1598" s="15" t="str">
        <f t="shared" si="265"/>
        <v>2025-09-22</v>
      </c>
      <c r="V1598" s="13" t="str">
        <f>VLOOKUP($B1598,Deals_Demo!$H:$S,11,0)</f>
        <v>07</v>
      </c>
      <c r="W1598" s="13" t="str">
        <f>VLOOKUP($B1598,Deals_Demo!$H:$S,12,0)</f>
        <v>Mon</v>
      </c>
      <c r="X1598" s="13">
        <f t="shared" si="252"/>
        <v>-0.17300000000000001</v>
      </c>
      <c r="Y1598" s="13">
        <f t="shared" si="253"/>
        <v>-0.34600000000000003</v>
      </c>
      <c r="Z1598" s="13">
        <f t="shared" si="254"/>
        <v>-0.51900000000000002</v>
      </c>
      <c r="AA1598" s="13">
        <f t="shared" si="266"/>
        <v>-3</v>
      </c>
    </row>
    <row r="1599" spans="1:27" x14ac:dyDescent="0.25">
      <c r="A1599" s="60">
        <v>45922.110636574071</v>
      </c>
      <c r="B1599" s="61">
        <v>444091073</v>
      </c>
      <c r="C1599" s="37" t="s">
        <v>36</v>
      </c>
      <c r="D1599" s="37" t="s">
        <v>38</v>
      </c>
      <c r="E1599" s="37" t="s">
        <v>120</v>
      </c>
      <c r="F1599" s="36">
        <v>3688.28</v>
      </c>
      <c r="G1599" s="36">
        <v>3690.48</v>
      </c>
      <c r="H1599" s="36">
        <v>3686.78</v>
      </c>
      <c r="I1599" s="37" t="s">
        <v>2096</v>
      </c>
      <c r="J1599" s="36">
        <v>3686.78</v>
      </c>
      <c r="K1599" s="36">
        <v>0</v>
      </c>
      <c r="L1599" s="36">
        <v>0</v>
      </c>
      <c r="M1599" s="36">
        <v>1.5</v>
      </c>
      <c r="N1599" s="10" t="str">
        <f t="shared" si="261"/>
        <v>W</v>
      </c>
      <c r="O1599" s="11">
        <f t="shared" si="262"/>
        <v>45922</v>
      </c>
      <c r="P1599" s="12" t="str">
        <f t="shared" si="263"/>
        <v>02</v>
      </c>
      <c r="Q1599" s="13" t="str">
        <f>VLOOKUP($B1599,Deals_Demo!$H:$N,7,0)</f>
        <v>strategy_22_demo</v>
      </c>
      <c r="R1599" s="13" t="str">
        <f t="shared" si="264"/>
        <v>Mon</v>
      </c>
      <c r="S1599" s="14">
        <f>VLOOKUP($B1599,Deals_Demo!$H:$S,8,0)</f>
        <v>45922.110636574071</v>
      </c>
      <c r="T1599" s="14">
        <f>VLOOKUP($B1599,Deals_Demo!$H:$S,9,0)</f>
        <v>45922.318969907406</v>
      </c>
      <c r="U1599" s="15" t="str">
        <f t="shared" si="265"/>
        <v>2025-09-22</v>
      </c>
      <c r="V1599" s="13" t="str">
        <f>VLOOKUP($B1599,Deals_Demo!$H:$S,11,0)</f>
        <v>07</v>
      </c>
      <c r="W1599" s="13" t="str">
        <f>VLOOKUP($B1599,Deals_Demo!$H:$S,12,0)</f>
        <v>Mon</v>
      </c>
      <c r="X1599" s="13">
        <f t="shared" si="252"/>
        <v>0.15000000000000002</v>
      </c>
      <c r="Y1599" s="13">
        <f t="shared" si="253"/>
        <v>0.30000000000000004</v>
      </c>
      <c r="Z1599" s="13">
        <f t="shared" si="254"/>
        <v>0.44999999999999996</v>
      </c>
      <c r="AA1599" s="13">
        <f t="shared" si="266"/>
        <v>-3</v>
      </c>
    </row>
    <row r="1600" spans="1:27" x14ac:dyDescent="0.25">
      <c r="A1600" s="58">
        <v>45922.113993055558</v>
      </c>
      <c r="B1600" s="59">
        <v>444091982</v>
      </c>
      <c r="C1600" s="38" t="s">
        <v>36</v>
      </c>
      <c r="D1600" s="38" t="s">
        <v>38</v>
      </c>
      <c r="E1600" s="38" t="s">
        <v>120</v>
      </c>
      <c r="F1600" s="35">
        <v>3686.53</v>
      </c>
      <c r="G1600" s="35">
        <v>3689.53</v>
      </c>
      <c r="H1600" s="38"/>
      <c r="I1600" s="38" t="s">
        <v>2097</v>
      </c>
      <c r="J1600" s="35">
        <v>3689.58</v>
      </c>
      <c r="K1600" s="35">
        <v>0</v>
      </c>
      <c r="L1600" s="35">
        <v>0</v>
      </c>
      <c r="M1600" s="35">
        <v>-3.05</v>
      </c>
      <c r="N1600" s="10" t="str">
        <f t="shared" si="261"/>
        <v>L</v>
      </c>
      <c r="O1600" s="11">
        <f t="shared" si="262"/>
        <v>45922</v>
      </c>
      <c r="P1600" s="12" t="str">
        <f t="shared" si="263"/>
        <v>02</v>
      </c>
      <c r="Q1600" s="13" t="str">
        <f>VLOOKUP($B1600,Deals_Demo!$H:$N,7,0)</f>
        <v>strategy_18_demo</v>
      </c>
      <c r="R1600" s="13" t="str">
        <f t="shared" si="264"/>
        <v>Mon</v>
      </c>
      <c r="S1600" s="14">
        <f>VLOOKUP($B1600,Deals_Demo!$H:$S,8,0)</f>
        <v>45922.113993055558</v>
      </c>
      <c r="T1600" s="14">
        <f>VLOOKUP($B1600,Deals_Demo!$H:$S,9,0)</f>
        <v>45922.322326388894</v>
      </c>
      <c r="U1600" s="15" t="str">
        <f t="shared" si="265"/>
        <v>2025-09-22</v>
      </c>
      <c r="V1600" s="13" t="str">
        <f>VLOOKUP($B1600,Deals_Demo!$H:$S,11,0)</f>
        <v>07</v>
      </c>
      <c r="W1600" s="13" t="str">
        <f>VLOOKUP($B1600,Deals_Demo!$H:$S,12,0)</f>
        <v>Mon</v>
      </c>
      <c r="X1600" s="13">
        <f t="shared" si="252"/>
        <v>-0.30499999999999999</v>
      </c>
      <c r="Y1600" s="13">
        <f t="shared" si="253"/>
        <v>-0.61</v>
      </c>
      <c r="Z1600" s="13">
        <f t="shared" si="254"/>
        <v>-0.91499999999999992</v>
      </c>
      <c r="AA1600" s="13">
        <f t="shared" si="266"/>
        <v>-3</v>
      </c>
    </row>
    <row r="1601" spans="1:27" x14ac:dyDescent="0.25">
      <c r="A1601" s="60">
        <v>45922.113993055558</v>
      </c>
      <c r="B1601" s="61">
        <v>444091983</v>
      </c>
      <c r="C1601" s="37" t="s">
        <v>36</v>
      </c>
      <c r="D1601" s="37" t="s">
        <v>38</v>
      </c>
      <c r="E1601" s="37" t="s">
        <v>120</v>
      </c>
      <c r="F1601" s="36">
        <v>3686.52</v>
      </c>
      <c r="G1601" s="36">
        <v>3689.53</v>
      </c>
      <c r="H1601" s="37"/>
      <c r="I1601" s="37" t="s">
        <v>2097</v>
      </c>
      <c r="J1601" s="36">
        <v>3689.58</v>
      </c>
      <c r="K1601" s="36">
        <v>0</v>
      </c>
      <c r="L1601" s="36">
        <v>0</v>
      </c>
      <c r="M1601" s="36">
        <v>-3.06</v>
      </c>
      <c r="N1601" s="10" t="str">
        <f t="shared" si="261"/>
        <v>L</v>
      </c>
      <c r="O1601" s="11">
        <f t="shared" si="262"/>
        <v>45922</v>
      </c>
      <c r="P1601" s="12" t="str">
        <f t="shared" si="263"/>
        <v>02</v>
      </c>
      <c r="Q1601" s="13" t="str">
        <f>VLOOKUP($B1601,Deals_Demo!$H:$N,7,0)</f>
        <v>strategy_20_demo</v>
      </c>
      <c r="R1601" s="13" t="str">
        <f t="shared" si="264"/>
        <v>Mon</v>
      </c>
      <c r="S1601" s="14">
        <f>VLOOKUP($B1601,Deals_Demo!$H:$S,8,0)</f>
        <v>45922.113993055558</v>
      </c>
      <c r="T1601" s="14">
        <f>VLOOKUP($B1601,Deals_Demo!$H:$S,9,0)</f>
        <v>45922.322326388894</v>
      </c>
      <c r="U1601" s="15" t="str">
        <f t="shared" si="265"/>
        <v>2025-09-22</v>
      </c>
      <c r="V1601" s="13" t="str">
        <f>VLOOKUP($B1601,Deals_Demo!$H:$S,11,0)</f>
        <v>07</v>
      </c>
      <c r="W1601" s="13" t="str">
        <f>VLOOKUP($B1601,Deals_Demo!$H:$S,12,0)</f>
        <v>Mon</v>
      </c>
      <c r="X1601" s="13">
        <f t="shared" si="252"/>
        <v>-0.30600000000000005</v>
      </c>
      <c r="Y1601" s="13">
        <f t="shared" si="253"/>
        <v>-0.6120000000000001</v>
      </c>
      <c r="Z1601" s="13">
        <f t="shared" si="254"/>
        <v>-0.91799999999999993</v>
      </c>
      <c r="AA1601" s="13">
        <f t="shared" si="266"/>
        <v>-3</v>
      </c>
    </row>
    <row r="1602" spans="1:27" x14ac:dyDescent="0.25">
      <c r="A1602" s="58">
        <v>45922.114687499998</v>
      </c>
      <c r="B1602" s="59">
        <v>444092128</v>
      </c>
      <c r="C1602" s="38" t="s">
        <v>36</v>
      </c>
      <c r="D1602" s="38" t="s">
        <v>38</v>
      </c>
      <c r="E1602" s="38" t="s">
        <v>120</v>
      </c>
      <c r="F1602" s="35">
        <v>3687.34</v>
      </c>
      <c r="G1602" s="35">
        <v>3690.34</v>
      </c>
      <c r="H1602" s="35">
        <v>3685.84</v>
      </c>
      <c r="I1602" s="38" t="s">
        <v>2098</v>
      </c>
      <c r="J1602" s="35">
        <v>3685.82</v>
      </c>
      <c r="K1602" s="35">
        <v>0</v>
      </c>
      <c r="L1602" s="35">
        <v>0</v>
      </c>
      <c r="M1602" s="35">
        <v>1.52</v>
      </c>
      <c r="N1602" s="10" t="str">
        <f t="shared" si="261"/>
        <v>W</v>
      </c>
      <c r="O1602" s="11">
        <f t="shared" si="262"/>
        <v>45922</v>
      </c>
      <c r="P1602" s="12" t="str">
        <f t="shared" si="263"/>
        <v>02</v>
      </c>
      <c r="Q1602" s="13" t="str">
        <f>VLOOKUP($B1602,Deals_Demo!$H:$N,7,0)</f>
        <v>strategy_24_demo</v>
      </c>
      <c r="R1602" s="13" t="str">
        <f t="shared" si="264"/>
        <v>Mon</v>
      </c>
      <c r="S1602" s="14">
        <f>VLOOKUP($B1602,Deals_Demo!$H:$S,8,0)</f>
        <v>45922.114687499998</v>
      </c>
      <c r="T1602" s="14">
        <f>VLOOKUP($B1602,Deals_Demo!$H:$S,9,0)</f>
        <v>45922.323020833333</v>
      </c>
      <c r="U1602" s="15" t="str">
        <f t="shared" si="265"/>
        <v>2025-09-22</v>
      </c>
      <c r="V1602" s="13" t="str">
        <f>VLOOKUP($B1602,Deals_Demo!$H:$S,11,0)</f>
        <v>07</v>
      </c>
      <c r="W1602" s="13" t="str">
        <f>VLOOKUP($B1602,Deals_Demo!$H:$S,12,0)</f>
        <v>Mon</v>
      </c>
      <c r="X1602" s="13">
        <f t="shared" si="252"/>
        <v>0.15200000000000002</v>
      </c>
      <c r="Y1602" s="13">
        <f t="shared" si="253"/>
        <v>0.30400000000000005</v>
      </c>
      <c r="Z1602" s="13">
        <f t="shared" si="254"/>
        <v>0.45599999999999996</v>
      </c>
      <c r="AA1602" s="13">
        <f t="shared" si="266"/>
        <v>-3</v>
      </c>
    </row>
    <row r="1603" spans="1:27" x14ac:dyDescent="0.25">
      <c r="A1603" s="60">
        <v>45922.114687499998</v>
      </c>
      <c r="B1603" s="61">
        <v>444092129</v>
      </c>
      <c r="C1603" s="37" t="s">
        <v>36</v>
      </c>
      <c r="D1603" s="37" t="s">
        <v>38</v>
      </c>
      <c r="E1603" s="37" t="s">
        <v>120</v>
      </c>
      <c r="F1603" s="36">
        <v>3687.29</v>
      </c>
      <c r="G1603" s="36">
        <v>3690.34</v>
      </c>
      <c r="H1603" s="36">
        <v>3685.14</v>
      </c>
      <c r="I1603" s="37" t="s">
        <v>2099</v>
      </c>
      <c r="J1603" s="36">
        <v>3690.34</v>
      </c>
      <c r="K1603" s="36">
        <v>0</v>
      </c>
      <c r="L1603" s="36">
        <v>0</v>
      </c>
      <c r="M1603" s="36">
        <v>-3.05</v>
      </c>
      <c r="N1603" s="10" t="str">
        <f t="shared" si="261"/>
        <v>L</v>
      </c>
      <c r="O1603" s="11">
        <f t="shared" si="262"/>
        <v>45922</v>
      </c>
      <c r="P1603" s="12" t="str">
        <f t="shared" si="263"/>
        <v>02</v>
      </c>
      <c r="Q1603" s="13" t="str">
        <f>VLOOKUP($B1603,Deals_Demo!$H:$N,7,0)</f>
        <v>strategy_21_demo</v>
      </c>
      <c r="R1603" s="13" t="str">
        <f t="shared" si="264"/>
        <v>Mon</v>
      </c>
      <c r="S1603" s="14">
        <f>VLOOKUP($B1603,Deals_Demo!$H:$S,8,0)</f>
        <v>45922.114687499998</v>
      </c>
      <c r="T1603" s="14">
        <f>VLOOKUP($B1603,Deals_Demo!$H:$S,9,0)</f>
        <v>45922.323020833333</v>
      </c>
      <c r="U1603" s="15" t="str">
        <f t="shared" si="265"/>
        <v>2025-09-22</v>
      </c>
      <c r="V1603" s="13" t="str">
        <f>VLOOKUP($B1603,Deals_Demo!$H:$S,11,0)</f>
        <v>07</v>
      </c>
      <c r="W1603" s="13" t="str">
        <f>VLOOKUP($B1603,Deals_Demo!$H:$S,12,0)</f>
        <v>Mon</v>
      </c>
      <c r="X1603" s="13">
        <f t="shared" ref="X1603:X1666" si="267">$M1603*0.1</f>
        <v>-0.30499999999999999</v>
      </c>
      <c r="Y1603" s="13">
        <f t="shared" ref="Y1603:Y1666" si="268">$M1603*0.2</f>
        <v>-0.61</v>
      </c>
      <c r="Z1603" s="13">
        <f t="shared" ref="Z1603:Z1666" si="269">$M1603*0.3</f>
        <v>-0.91499999999999992</v>
      </c>
      <c r="AA1603" s="13">
        <f t="shared" si="266"/>
        <v>-3</v>
      </c>
    </row>
    <row r="1604" spans="1:27" x14ac:dyDescent="0.25">
      <c r="A1604" s="58">
        <v>45922.114687499998</v>
      </c>
      <c r="B1604" s="59">
        <v>444092130</v>
      </c>
      <c r="C1604" s="38" t="s">
        <v>36</v>
      </c>
      <c r="D1604" s="38" t="s">
        <v>38</v>
      </c>
      <c r="E1604" s="38" t="s">
        <v>120</v>
      </c>
      <c r="F1604" s="35">
        <v>3687.29</v>
      </c>
      <c r="G1604" s="35">
        <v>3688.84</v>
      </c>
      <c r="H1604" s="35">
        <v>3685.84</v>
      </c>
      <c r="I1604" s="38" t="s">
        <v>2098</v>
      </c>
      <c r="J1604" s="35">
        <v>3685.82</v>
      </c>
      <c r="K1604" s="35">
        <v>0</v>
      </c>
      <c r="L1604" s="35">
        <v>0</v>
      </c>
      <c r="M1604" s="35">
        <v>1.47</v>
      </c>
      <c r="N1604" s="10" t="str">
        <f t="shared" si="261"/>
        <v>W</v>
      </c>
      <c r="O1604" s="11">
        <f t="shared" si="262"/>
        <v>45922</v>
      </c>
      <c r="P1604" s="12" t="str">
        <f t="shared" si="263"/>
        <v>02</v>
      </c>
      <c r="Q1604" s="13" t="str">
        <f>VLOOKUP($B1604,Deals_Demo!$H:$N,7,0)</f>
        <v>strategy_15_demo</v>
      </c>
      <c r="R1604" s="13" t="str">
        <f t="shared" si="264"/>
        <v>Mon</v>
      </c>
      <c r="S1604" s="14">
        <f>VLOOKUP($B1604,Deals_Demo!$H:$S,8,0)</f>
        <v>45922.114687499998</v>
      </c>
      <c r="T1604" s="14">
        <f>VLOOKUP($B1604,Deals_Demo!$H:$S,9,0)</f>
        <v>45922.323020833333</v>
      </c>
      <c r="U1604" s="15" t="str">
        <f t="shared" si="265"/>
        <v>2025-09-22</v>
      </c>
      <c r="V1604" s="13" t="str">
        <f>VLOOKUP($B1604,Deals_Demo!$H:$S,11,0)</f>
        <v>07</v>
      </c>
      <c r="W1604" s="13" t="str">
        <f>VLOOKUP($B1604,Deals_Demo!$H:$S,12,0)</f>
        <v>Mon</v>
      </c>
      <c r="X1604" s="13">
        <f t="shared" si="267"/>
        <v>0.14699999999999999</v>
      </c>
      <c r="Y1604" s="13">
        <f t="shared" si="268"/>
        <v>0.29399999999999998</v>
      </c>
      <c r="Z1604" s="13">
        <f t="shared" si="269"/>
        <v>0.441</v>
      </c>
      <c r="AA1604" s="13">
        <f t="shared" si="266"/>
        <v>-3</v>
      </c>
    </row>
    <row r="1605" spans="1:27" x14ac:dyDescent="0.25">
      <c r="A1605" s="60">
        <v>45922.114699074074</v>
      </c>
      <c r="B1605" s="61">
        <v>444092132</v>
      </c>
      <c r="C1605" s="37" t="s">
        <v>36</v>
      </c>
      <c r="D1605" s="37" t="s">
        <v>38</v>
      </c>
      <c r="E1605" s="37" t="s">
        <v>120</v>
      </c>
      <c r="F1605" s="36">
        <v>3687.29</v>
      </c>
      <c r="G1605" s="36">
        <v>3686.66</v>
      </c>
      <c r="H1605" s="36">
        <v>3684.34</v>
      </c>
      <c r="I1605" s="37" t="s">
        <v>2088</v>
      </c>
      <c r="J1605" s="36">
        <v>3686.69</v>
      </c>
      <c r="K1605" s="36">
        <v>0</v>
      </c>
      <c r="L1605" s="36">
        <v>0</v>
      </c>
      <c r="M1605" s="36">
        <v>0.6</v>
      </c>
      <c r="N1605" s="10" t="str">
        <f t="shared" si="261"/>
        <v>W</v>
      </c>
      <c r="O1605" s="11">
        <f t="shared" si="262"/>
        <v>45922</v>
      </c>
      <c r="P1605" s="12" t="str">
        <f t="shared" si="263"/>
        <v>02</v>
      </c>
      <c r="Q1605" s="13" t="str">
        <f>VLOOKUP($B1605,Deals_Demo!$H:$N,7,0)</f>
        <v>strategy_09_demo</v>
      </c>
      <c r="R1605" s="13" t="str">
        <f t="shared" si="264"/>
        <v>Mon</v>
      </c>
      <c r="S1605" s="14">
        <f>VLOOKUP($B1605,Deals_Demo!$H:$S,8,0)</f>
        <v>45922.114699074074</v>
      </c>
      <c r="T1605" s="14">
        <f>VLOOKUP($B1605,Deals_Demo!$H:$S,9,0)</f>
        <v>45922.32303240741</v>
      </c>
      <c r="U1605" s="15" t="str">
        <f t="shared" si="265"/>
        <v>2025-09-22</v>
      </c>
      <c r="V1605" s="13" t="str">
        <f>VLOOKUP($B1605,Deals_Demo!$H:$S,11,0)</f>
        <v>07</v>
      </c>
      <c r="W1605" s="13" t="str">
        <f>VLOOKUP($B1605,Deals_Demo!$H:$S,12,0)</f>
        <v>Mon</v>
      </c>
      <c r="X1605" s="13">
        <f t="shared" si="267"/>
        <v>0.06</v>
      </c>
      <c r="Y1605" s="13">
        <f t="shared" si="268"/>
        <v>0.12</v>
      </c>
      <c r="Z1605" s="13">
        <f t="shared" si="269"/>
        <v>0.18</v>
      </c>
      <c r="AA1605" s="13">
        <f t="shared" si="266"/>
        <v>-3</v>
      </c>
    </row>
    <row r="1606" spans="1:27" x14ac:dyDescent="0.25">
      <c r="A1606" s="58">
        <v>45922.114699074074</v>
      </c>
      <c r="B1606" s="59">
        <v>444092134</v>
      </c>
      <c r="C1606" s="38" t="s">
        <v>36</v>
      </c>
      <c r="D1606" s="38" t="s">
        <v>38</v>
      </c>
      <c r="E1606" s="38" t="s">
        <v>120</v>
      </c>
      <c r="F1606" s="35">
        <v>3687.29</v>
      </c>
      <c r="G1606" s="35">
        <v>3686.66</v>
      </c>
      <c r="H1606" s="35">
        <v>3683.84</v>
      </c>
      <c r="I1606" s="38" t="s">
        <v>2088</v>
      </c>
      <c r="J1606" s="35">
        <v>3686.69</v>
      </c>
      <c r="K1606" s="35">
        <v>0</v>
      </c>
      <c r="L1606" s="35">
        <v>0</v>
      </c>
      <c r="M1606" s="35">
        <v>0.6</v>
      </c>
      <c r="N1606" s="10" t="str">
        <f t="shared" si="261"/>
        <v>W</v>
      </c>
      <c r="O1606" s="11">
        <f t="shared" si="262"/>
        <v>45922</v>
      </c>
      <c r="P1606" s="12" t="str">
        <f t="shared" si="263"/>
        <v>02</v>
      </c>
      <c r="Q1606" s="13" t="str">
        <f>VLOOKUP($B1606,Deals_Demo!$H:$N,7,0)</f>
        <v>strategy_11_demo</v>
      </c>
      <c r="R1606" s="13" t="str">
        <f t="shared" si="264"/>
        <v>Mon</v>
      </c>
      <c r="S1606" s="14">
        <f>VLOOKUP($B1606,Deals_Demo!$H:$S,8,0)</f>
        <v>45922.114699074074</v>
      </c>
      <c r="T1606" s="14">
        <f>VLOOKUP($B1606,Deals_Demo!$H:$S,9,0)</f>
        <v>45922.32303240741</v>
      </c>
      <c r="U1606" s="15" t="str">
        <f t="shared" si="265"/>
        <v>2025-09-22</v>
      </c>
      <c r="V1606" s="13" t="str">
        <f>VLOOKUP($B1606,Deals_Demo!$H:$S,11,0)</f>
        <v>07</v>
      </c>
      <c r="W1606" s="13" t="str">
        <f>VLOOKUP($B1606,Deals_Demo!$H:$S,12,0)</f>
        <v>Mon</v>
      </c>
      <c r="X1606" s="13">
        <f t="shared" si="267"/>
        <v>0.06</v>
      </c>
      <c r="Y1606" s="13">
        <f t="shared" si="268"/>
        <v>0.12</v>
      </c>
      <c r="Z1606" s="13">
        <f t="shared" si="269"/>
        <v>0.18</v>
      </c>
      <c r="AA1606" s="13">
        <f t="shared" si="266"/>
        <v>-3</v>
      </c>
    </row>
    <row r="1607" spans="1:27" x14ac:dyDescent="0.25">
      <c r="A1607" s="60">
        <v>45922.114699074074</v>
      </c>
      <c r="B1607" s="61">
        <v>444092135</v>
      </c>
      <c r="C1607" s="37" t="s">
        <v>36</v>
      </c>
      <c r="D1607" s="37" t="s">
        <v>38</v>
      </c>
      <c r="E1607" s="37" t="s">
        <v>120</v>
      </c>
      <c r="F1607" s="36">
        <v>3687.29</v>
      </c>
      <c r="G1607" s="36">
        <v>3689.54</v>
      </c>
      <c r="H1607" s="36">
        <v>3685.84</v>
      </c>
      <c r="I1607" s="37" t="s">
        <v>2098</v>
      </c>
      <c r="J1607" s="36">
        <v>3685.82</v>
      </c>
      <c r="K1607" s="36">
        <v>0</v>
      </c>
      <c r="L1607" s="36">
        <v>0</v>
      </c>
      <c r="M1607" s="36">
        <v>1.47</v>
      </c>
      <c r="N1607" s="10" t="str">
        <f t="shared" si="261"/>
        <v>W</v>
      </c>
      <c r="O1607" s="11">
        <f t="shared" si="262"/>
        <v>45922</v>
      </c>
      <c r="P1607" s="12" t="str">
        <f t="shared" si="263"/>
        <v>02</v>
      </c>
      <c r="Q1607" s="13" t="str">
        <f>VLOOKUP($B1607,Deals_Demo!$H:$N,7,0)</f>
        <v>strategy_22_demo</v>
      </c>
      <c r="R1607" s="13" t="str">
        <f t="shared" si="264"/>
        <v>Mon</v>
      </c>
      <c r="S1607" s="14">
        <f>VLOOKUP($B1607,Deals_Demo!$H:$S,8,0)</f>
        <v>45922.114699074074</v>
      </c>
      <c r="T1607" s="14">
        <f>VLOOKUP($B1607,Deals_Demo!$H:$S,9,0)</f>
        <v>45922.32303240741</v>
      </c>
      <c r="U1607" s="15" t="str">
        <f t="shared" si="265"/>
        <v>2025-09-22</v>
      </c>
      <c r="V1607" s="13" t="str">
        <f>VLOOKUP($B1607,Deals_Demo!$H:$S,11,0)</f>
        <v>07</v>
      </c>
      <c r="W1607" s="13" t="str">
        <f>VLOOKUP($B1607,Deals_Demo!$H:$S,12,0)</f>
        <v>Mon</v>
      </c>
      <c r="X1607" s="13">
        <f t="shared" si="267"/>
        <v>0.14699999999999999</v>
      </c>
      <c r="Y1607" s="13">
        <f t="shared" si="268"/>
        <v>0.29399999999999998</v>
      </c>
      <c r="Z1607" s="13">
        <f t="shared" si="269"/>
        <v>0.441</v>
      </c>
      <c r="AA1607" s="13">
        <f t="shared" si="266"/>
        <v>-3</v>
      </c>
    </row>
    <row r="1608" spans="1:27" x14ac:dyDescent="0.25">
      <c r="A1608" s="58">
        <v>45922.114699074074</v>
      </c>
      <c r="B1608" s="59">
        <v>444092138</v>
      </c>
      <c r="C1608" s="38" t="s">
        <v>36</v>
      </c>
      <c r="D1608" s="38" t="s">
        <v>38</v>
      </c>
      <c r="E1608" s="38" t="s">
        <v>120</v>
      </c>
      <c r="F1608" s="35">
        <v>3687.29</v>
      </c>
      <c r="G1608" s="35">
        <v>3686.66</v>
      </c>
      <c r="H1608" s="35">
        <v>3684.34</v>
      </c>
      <c r="I1608" s="38" t="s">
        <v>2088</v>
      </c>
      <c r="J1608" s="35">
        <v>3686.69</v>
      </c>
      <c r="K1608" s="35">
        <v>0</v>
      </c>
      <c r="L1608" s="35">
        <v>0</v>
      </c>
      <c r="M1608" s="35">
        <v>0.6</v>
      </c>
      <c r="N1608" s="10" t="str">
        <f t="shared" si="261"/>
        <v>W</v>
      </c>
      <c r="O1608" s="11">
        <f t="shared" si="262"/>
        <v>45922</v>
      </c>
      <c r="P1608" s="12" t="str">
        <f t="shared" si="263"/>
        <v>02</v>
      </c>
      <c r="Q1608" s="13" t="str">
        <f>VLOOKUP($B1608,Deals_Demo!$H:$N,7,0)</f>
        <v>strategy_10_demo</v>
      </c>
      <c r="R1608" s="13" t="str">
        <f t="shared" si="264"/>
        <v>Mon</v>
      </c>
      <c r="S1608" s="14">
        <f>VLOOKUP($B1608,Deals_Demo!$H:$S,8,0)</f>
        <v>45922.114699074074</v>
      </c>
      <c r="T1608" s="14">
        <f>VLOOKUP($B1608,Deals_Demo!$H:$S,9,0)</f>
        <v>45922.32303240741</v>
      </c>
      <c r="U1608" s="15" t="str">
        <f t="shared" si="265"/>
        <v>2025-09-22</v>
      </c>
      <c r="V1608" s="13" t="str">
        <f>VLOOKUP($B1608,Deals_Demo!$H:$S,11,0)</f>
        <v>07</v>
      </c>
      <c r="W1608" s="13" t="str">
        <f>VLOOKUP($B1608,Deals_Demo!$H:$S,12,0)</f>
        <v>Mon</v>
      </c>
      <c r="X1608" s="13">
        <f t="shared" si="267"/>
        <v>0.06</v>
      </c>
      <c r="Y1608" s="13">
        <f t="shared" si="268"/>
        <v>0.12</v>
      </c>
      <c r="Z1608" s="13">
        <f t="shared" si="269"/>
        <v>0.18</v>
      </c>
      <c r="AA1608" s="13">
        <f t="shared" si="266"/>
        <v>-3</v>
      </c>
    </row>
    <row r="1609" spans="1:27" x14ac:dyDescent="0.25">
      <c r="A1609" s="60">
        <v>45922.114710648151</v>
      </c>
      <c r="B1609" s="61">
        <v>444092139</v>
      </c>
      <c r="C1609" s="37" t="s">
        <v>36</v>
      </c>
      <c r="D1609" s="37" t="s">
        <v>38</v>
      </c>
      <c r="E1609" s="37" t="s">
        <v>120</v>
      </c>
      <c r="F1609" s="36">
        <v>3687.29</v>
      </c>
      <c r="G1609" s="36">
        <v>3690.34</v>
      </c>
      <c r="H1609" s="36">
        <v>3685.84</v>
      </c>
      <c r="I1609" s="37" t="s">
        <v>2098</v>
      </c>
      <c r="J1609" s="36">
        <v>3685.82</v>
      </c>
      <c r="K1609" s="36">
        <v>0</v>
      </c>
      <c r="L1609" s="36">
        <v>0</v>
      </c>
      <c r="M1609" s="36">
        <v>1.47</v>
      </c>
      <c r="N1609" s="10" t="str">
        <f t="shared" si="261"/>
        <v>W</v>
      </c>
      <c r="O1609" s="11">
        <f t="shared" si="262"/>
        <v>45922</v>
      </c>
      <c r="P1609" s="12" t="str">
        <f t="shared" si="263"/>
        <v>02</v>
      </c>
      <c r="Q1609" s="13" t="str">
        <f>VLOOKUP($B1609,Deals_Demo!$H:$N,7,0)</f>
        <v>strategy_14_demo</v>
      </c>
      <c r="R1609" s="13" t="str">
        <f t="shared" si="264"/>
        <v>Mon</v>
      </c>
      <c r="S1609" s="14">
        <f>VLOOKUP($B1609,Deals_Demo!$H:$S,8,0)</f>
        <v>45922.114710648151</v>
      </c>
      <c r="T1609" s="14">
        <f>VLOOKUP($B1609,Deals_Demo!$H:$S,9,0)</f>
        <v>45922.323043981487</v>
      </c>
      <c r="U1609" s="15" t="str">
        <f t="shared" si="265"/>
        <v>2025-09-22</v>
      </c>
      <c r="V1609" s="13" t="str">
        <f>VLOOKUP($B1609,Deals_Demo!$H:$S,11,0)</f>
        <v>07</v>
      </c>
      <c r="W1609" s="13" t="str">
        <f>VLOOKUP($B1609,Deals_Demo!$H:$S,12,0)</f>
        <v>Mon</v>
      </c>
      <c r="X1609" s="13">
        <f t="shared" si="267"/>
        <v>0.14699999999999999</v>
      </c>
      <c r="Y1609" s="13">
        <f t="shared" si="268"/>
        <v>0.29399999999999998</v>
      </c>
      <c r="Z1609" s="13">
        <f t="shared" si="269"/>
        <v>0.441</v>
      </c>
      <c r="AA1609" s="13">
        <f t="shared" si="266"/>
        <v>-3</v>
      </c>
    </row>
    <row r="1610" spans="1:27" x14ac:dyDescent="0.25">
      <c r="A1610" s="58">
        <v>45922.114710648151</v>
      </c>
      <c r="B1610" s="59">
        <v>444092140</v>
      </c>
      <c r="C1610" s="38" t="s">
        <v>36</v>
      </c>
      <c r="D1610" s="38" t="s">
        <v>38</v>
      </c>
      <c r="E1610" s="38" t="s">
        <v>120</v>
      </c>
      <c r="F1610" s="35">
        <v>3687.31</v>
      </c>
      <c r="G1610" s="35">
        <v>3690.34</v>
      </c>
      <c r="H1610" s="35">
        <v>3685.84</v>
      </c>
      <c r="I1610" s="38" t="s">
        <v>2098</v>
      </c>
      <c r="J1610" s="35">
        <v>3685.82</v>
      </c>
      <c r="K1610" s="35">
        <v>0</v>
      </c>
      <c r="L1610" s="35">
        <v>0</v>
      </c>
      <c r="M1610" s="35">
        <v>1.49</v>
      </c>
      <c r="N1610" s="10" t="str">
        <f t="shared" si="261"/>
        <v>W</v>
      </c>
      <c r="O1610" s="11">
        <f t="shared" si="262"/>
        <v>45922</v>
      </c>
      <c r="P1610" s="12" t="str">
        <f t="shared" si="263"/>
        <v>02</v>
      </c>
      <c r="Q1610" s="13" t="str">
        <f>VLOOKUP($B1610,Deals_Demo!$H:$N,7,0)</f>
        <v>strategy_12_demo</v>
      </c>
      <c r="R1610" s="13" t="str">
        <f t="shared" si="264"/>
        <v>Mon</v>
      </c>
      <c r="S1610" s="14">
        <f>VLOOKUP($B1610,Deals_Demo!$H:$S,8,0)</f>
        <v>45922.114710648151</v>
      </c>
      <c r="T1610" s="14">
        <f>VLOOKUP($B1610,Deals_Demo!$H:$S,9,0)</f>
        <v>45922.323043981487</v>
      </c>
      <c r="U1610" s="15" t="str">
        <f t="shared" si="265"/>
        <v>2025-09-22</v>
      </c>
      <c r="V1610" s="13" t="str">
        <f>VLOOKUP($B1610,Deals_Demo!$H:$S,11,0)</f>
        <v>07</v>
      </c>
      <c r="W1610" s="13" t="str">
        <f>VLOOKUP($B1610,Deals_Demo!$H:$S,12,0)</f>
        <v>Mon</v>
      </c>
      <c r="X1610" s="13">
        <f t="shared" si="267"/>
        <v>0.14899999999999999</v>
      </c>
      <c r="Y1610" s="13">
        <f t="shared" si="268"/>
        <v>0.29799999999999999</v>
      </c>
      <c r="Z1610" s="13">
        <f t="shared" si="269"/>
        <v>0.44700000000000001</v>
      </c>
      <c r="AA1610" s="13">
        <f t="shared" si="266"/>
        <v>-3</v>
      </c>
    </row>
    <row r="1611" spans="1:27" x14ac:dyDescent="0.25">
      <c r="A1611" s="60">
        <v>45922.126377314817</v>
      </c>
      <c r="B1611" s="61">
        <v>444095399</v>
      </c>
      <c r="C1611" s="37" t="s">
        <v>36</v>
      </c>
      <c r="D1611" s="37" t="s">
        <v>37</v>
      </c>
      <c r="E1611" s="37" t="s">
        <v>120</v>
      </c>
      <c r="F1611" s="36">
        <v>3688.19</v>
      </c>
      <c r="G1611" s="36">
        <v>3688.75</v>
      </c>
      <c r="H1611" s="36">
        <v>3692.73</v>
      </c>
      <c r="I1611" s="37" t="s">
        <v>2100</v>
      </c>
      <c r="J1611" s="36">
        <v>3692.94</v>
      </c>
      <c r="K1611" s="36">
        <v>0</v>
      </c>
      <c r="L1611" s="36">
        <v>0</v>
      </c>
      <c r="M1611" s="36">
        <v>4.75</v>
      </c>
      <c r="N1611" s="10" t="str">
        <f t="shared" si="261"/>
        <v>W</v>
      </c>
      <c r="O1611" s="11">
        <f t="shared" si="262"/>
        <v>45922</v>
      </c>
      <c r="P1611" s="12" t="str">
        <f t="shared" si="263"/>
        <v>03</v>
      </c>
      <c r="Q1611" s="13" t="str">
        <f>VLOOKUP($B1611,Deals_Demo!$H:$N,7,0)</f>
        <v>DEMO_strategy_03</v>
      </c>
      <c r="R1611" s="13" t="str">
        <f t="shared" si="264"/>
        <v>Mon</v>
      </c>
      <c r="S1611" s="14">
        <f>VLOOKUP($B1611,Deals_Demo!$H:$S,8,0)</f>
        <v>45922.126377314817</v>
      </c>
      <c r="T1611" s="14">
        <f>VLOOKUP($B1611,Deals_Demo!$H:$S,9,0)</f>
        <v>45922.334710648152</v>
      </c>
      <c r="U1611" s="15" t="str">
        <f t="shared" si="265"/>
        <v>2025-09-22</v>
      </c>
      <c r="V1611" s="13" t="str">
        <f>VLOOKUP($B1611,Deals_Demo!$H:$S,11,0)</f>
        <v>08</v>
      </c>
      <c r="W1611" s="13" t="str">
        <f>VLOOKUP($B1611,Deals_Demo!$H:$S,12,0)</f>
        <v>Mon</v>
      </c>
      <c r="X1611" s="13">
        <f t="shared" si="267"/>
        <v>0.47500000000000003</v>
      </c>
      <c r="Y1611" s="13">
        <f t="shared" si="268"/>
        <v>0.95000000000000007</v>
      </c>
      <c r="Z1611" s="13">
        <f t="shared" si="269"/>
        <v>1.425</v>
      </c>
      <c r="AA1611" s="13">
        <f t="shared" si="266"/>
        <v>4.75</v>
      </c>
    </row>
    <row r="1612" spans="1:27" x14ac:dyDescent="0.25">
      <c r="A1612" s="58">
        <v>45922.135868055557</v>
      </c>
      <c r="B1612" s="59">
        <v>444098751</v>
      </c>
      <c r="C1612" s="38" t="s">
        <v>36</v>
      </c>
      <c r="D1612" s="38" t="s">
        <v>37</v>
      </c>
      <c r="E1612" s="38" t="s">
        <v>120</v>
      </c>
      <c r="F1612" s="35">
        <v>3690.31</v>
      </c>
      <c r="G1612" s="35">
        <v>3691.14</v>
      </c>
      <c r="H1612" s="38"/>
      <c r="I1612" s="38" t="s">
        <v>2101</v>
      </c>
      <c r="J1612" s="35">
        <v>3691.1</v>
      </c>
      <c r="K1612" s="35">
        <v>0</v>
      </c>
      <c r="L1612" s="35">
        <v>0</v>
      </c>
      <c r="M1612" s="35">
        <v>0.79</v>
      </c>
      <c r="N1612" s="10" t="str">
        <f t="shared" si="261"/>
        <v>W</v>
      </c>
      <c r="O1612" s="11">
        <f t="shared" si="262"/>
        <v>45922</v>
      </c>
      <c r="P1612" s="12" t="str">
        <f t="shared" si="263"/>
        <v>03</v>
      </c>
      <c r="Q1612" s="13" t="str">
        <f>VLOOKUP($B1612,Deals_Demo!$H:$N,7,0)</f>
        <v>strategy_20_demo</v>
      </c>
      <c r="R1612" s="13" t="str">
        <f t="shared" si="264"/>
        <v>Mon</v>
      </c>
      <c r="S1612" s="14">
        <f>VLOOKUP($B1612,Deals_Demo!$H:$S,8,0)</f>
        <v>45922.135868055557</v>
      </c>
      <c r="T1612" s="14">
        <f>VLOOKUP($B1612,Deals_Demo!$H:$S,9,0)</f>
        <v>45922.344201388893</v>
      </c>
      <c r="U1612" s="15" t="str">
        <f t="shared" si="265"/>
        <v>2025-09-22</v>
      </c>
      <c r="V1612" s="13" t="str">
        <f>VLOOKUP($B1612,Deals_Demo!$H:$S,11,0)</f>
        <v>08</v>
      </c>
      <c r="W1612" s="13" t="str">
        <f>VLOOKUP($B1612,Deals_Demo!$H:$S,12,0)</f>
        <v>Mon</v>
      </c>
      <c r="X1612" s="13">
        <f t="shared" si="267"/>
        <v>7.9000000000000015E-2</v>
      </c>
      <c r="Y1612" s="13">
        <f t="shared" si="268"/>
        <v>0.15800000000000003</v>
      </c>
      <c r="Z1612" s="13">
        <f t="shared" si="269"/>
        <v>0.23699999999999999</v>
      </c>
      <c r="AA1612" s="13">
        <f t="shared" si="266"/>
        <v>-3</v>
      </c>
    </row>
    <row r="1613" spans="1:27" x14ac:dyDescent="0.25">
      <c r="A1613" s="60">
        <v>45922.135868055557</v>
      </c>
      <c r="B1613" s="61">
        <v>444098753</v>
      </c>
      <c r="C1613" s="37" t="s">
        <v>36</v>
      </c>
      <c r="D1613" s="37" t="s">
        <v>37</v>
      </c>
      <c r="E1613" s="37" t="s">
        <v>120</v>
      </c>
      <c r="F1613" s="36">
        <v>3690.3</v>
      </c>
      <c r="G1613" s="36">
        <v>3691.14</v>
      </c>
      <c r="H1613" s="37"/>
      <c r="I1613" s="37" t="s">
        <v>2101</v>
      </c>
      <c r="J1613" s="36">
        <v>3691.1</v>
      </c>
      <c r="K1613" s="36">
        <v>0</v>
      </c>
      <c r="L1613" s="36">
        <v>0</v>
      </c>
      <c r="M1613" s="36">
        <v>0.8</v>
      </c>
      <c r="N1613" s="10" t="str">
        <f t="shared" si="261"/>
        <v>W</v>
      </c>
      <c r="O1613" s="11">
        <f t="shared" si="262"/>
        <v>45922</v>
      </c>
      <c r="P1613" s="12" t="str">
        <f t="shared" si="263"/>
        <v>03</v>
      </c>
      <c r="Q1613" s="13" t="str">
        <f>VLOOKUP($B1613,Deals_Demo!$H:$N,7,0)</f>
        <v>strategy_18_demo</v>
      </c>
      <c r="R1613" s="13" t="str">
        <f t="shared" si="264"/>
        <v>Mon</v>
      </c>
      <c r="S1613" s="14">
        <f>VLOOKUP($B1613,Deals_Demo!$H:$S,8,0)</f>
        <v>45922.135868055557</v>
      </c>
      <c r="T1613" s="14">
        <f>VLOOKUP($B1613,Deals_Demo!$H:$S,9,0)</f>
        <v>45922.344201388893</v>
      </c>
      <c r="U1613" s="15" t="str">
        <f t="shared" si="265"/>
        <v>2025-09-22</v>
      </c>
      <c r="V1613" s="13" t="str">
        <f>VLOOKUP($B1613,Deals_Demo!$H:$S,11,0)</f>
        <v>08</v>
      </c>
      <c r="W1613" s="13" t="str">
        <f>VLOOKUP($B1613,Deals_Demo!$H:$S,12,0)</f>
        <v>Mon</v>
      </c>
      <c r="X1613" s="13">
        <f t="shared" si="267"/>
        <v>8.0000000000000016E-2</v>
      </c>
      <c r="Y1613" s="13">
        <f t="shared" si="268"/>
        <v>0.16000000000000003</v>
      </c>
      <c r="Z1613" s="13">
        <f t="shared" si="269"/>
        <v>0.24</v>
      </c>
      <c r="AA1613" s="13">
        <f t="shared" si="266"/>
        <v>-3</v>
      </c>
    </row>
    <row r="1614" spans="1:27" x14ac:dyDescent="0.25">
      <c r="A1614" s="58">
        <v>45922.137025462966</v>
      </c>
      <c r="B1614" s="59">
        <v>444099133</v>
      </c>
      <c r="C1614" s="38" t="s">
        <v>36</v>
      </c>
      <c r="D1614" s="38" t="s">
        <v>37</v>
      </c>
      <c r="E1614" s="38" t="s">
        <v>120</v>
      </c>
      <c r="F1614" s="35">
        <v>3689.9</v>
      </c>
      <c r="G1614" s="35">
        <v>3687.4</v>
      </c>
      <c r="H1614" s="35">
        <v>3692.9</v>
      </c>
      <c r="I1614" s="38" t="s">
        <v>2100</v>
      </c>
      <c r="J1614" s="35">
        <v>3692.94</v>
      </c>
      <c r="K1614" s="35">
        <v>0</v>
      </c>
      <c r="L1614" s="35">
        <v>0</v>
      </c>
      <c r="M1614" s="35">
        <v>3.04</v>
      </c>
      <c r="N1614" s="10" t="str">
        <f t="shared" si="261"/>
        <v>W</v>
      </c>
      <c r="O1614" s="11">
        <f t="shared" si="262"/>
        <v>45922</v>
      </c>
      <c r="P1614" s="12" t="str">
        <f t="shared" si="263"/>
        <v>03</v>
      </c>
      <c r="Q1614" s="13" t="str">
        <f>VLOOKUP($B1614,Deals_Demo!$H:$N,7,0)</f>
        <v>strategy_10_demo</v>
      </c>
      <c r="R1614" s="13" t="str">
        <f t="shared" si="264"/>
        <v>Mon</v>
      </c>
      <c r="S1614" s="14">
        <f>VLOOKUP($B1614,Deals_Demo!$H:$S,8,0)</f>
        <v>45922.137025462966</v>
      </c>
      <c r="T1614" s="14">
        <f>VLOOKUP($B1614,Deals_Demo!$H:$S,9,0)</f>
        <v>45922.345358796301</v>
      </c>
      <c r="U1614" s="15" t="str">
        <f t="shared" si="265"/>
        <v>2025-09-22</v>
      </c>
      <c r="V1614" s="13" t="str">
        <f>VLOOKUP($B1614,Deals_Demo!$H:$S,11,0)</f>
        <v>08</v>
      </c>
      <c r="W1614" s="13" t="str">
        <f>VLOOKUP($B1614,Deals_Demo!$H:$S,12,0)</f>
        <v>Mon</v>
      </c>
      <c r="X1614" s="13">
        <f t="shared" si="267"/>
        <v>0.30400000000000005</v>
      </c>
      <c r="Y1614" s="13">
        <f t="shared" si="268"/>
        <v>0.6080000000000001</v>
      </c>
      <c r="Z1614" s="13">
        <f t="shared" si="269"/>
        <v>0.91199999999999992</v>
      </c>
      <c r="AA1614" s="13">
        <f t="shared" si="266"/>
        <v>3.04</v>
      </c>
    </row>
    <row r="1615" spans="1:27" x14ac:dyDescent="0.25">
      <c r="A1615" s="60">
        <v>45922.137025462966</v>
      </c>
      <c r="B1615" s="61">
        <v>444099135</v>
      </c>
      <c r="C1615" s="37" t="s">
        <v>36</v>
      </c>
      <c r="D1615" s="37" t="s">
        <v>37</v>
      </c>
      <c r="E1615" s="37" t="s">
        <v>120</v>
      </c>
      <c r="F1615" s="36">
        <v>3689.9</v>
      </c>
      <c r="G1615" s="36">
        <v>3686.9</v>
      </c>
      <c r="H1615" s="36">
        <v>3691.4</v>
      </c>
      <c r="I1615" s="37" t="s">
        <v>2087</v>
      </c>
      <c r="J1615" s="36">
        <v>3691.49</v>
      </c>
      <c r="K1615" s="36">
        <v>0</v>
      </c>
      <c r="L1615" s="36">
        <v>0</v>
      </c>
      <c r="M1615" s="36">
        <v>1.59</v>
      </c>
      <c r="N1615" s="10" t="str">
        <f t="shared" si="261"/>
        <v>W</v>
      </c>
      <c r="O1615" s="11">
        <f t="shared" si="262"/>
        <v>45922</v>
      </c>
      <c r="P1615" s="12" t="str">
        <f t="shared" si="263"/>
        <v>03</v>
      </c>
      <c r="Q1615" s="13" t="str">
        <f>VLOOKUP($B1615,Deals_Demo!$H:$N,7,0)</f>
        <v>strategy_24_demo</v>
      </c>
      <c r="R1615" s="13" t="str">
        <f t="shared" si="264"/>
        <v>Mon</v>
      </c>
      <c r="S1615" s="14">
        <f>VLOOKUP($B1615,Deals_Demo!$H:$S,8,0)</f>
        <v>45922.137025462966</v>
      </c>
      <c r="T1615" s="14">
        <f>VLOOKUP($B1615,Deals_Demo!$H:$S,9,0)</f>
        <v>45922.345358796301</v>
      </c>
      <c r="U1615" s="15" t="str">
        <f t="shared" si="265"/>
        <v>2025-09-22</v>
      </c>
      <c r="V1615" s="13" t="str">
        <f>VLOOKUP($B1615,Deals_Demo!$H:$S,11,0)</f>
        <v>08</v>
      </c>
      <c r="W1615" s="13" t="str">
        <f>VLOOKUP($B1615,Deals_Demo!$H:$S,12,0)</f>
        <v>Mon</v>
      </c>
      <c r="X1615" s="13">
        <f t="shared" si="267"/>
        <v>0.15900000000000003</v>
      </c>
      <c r="Y1615" s="13">
        <f t="shared" si="268"/>
        <v>0.31800000000000006</v>
      </c>
      <c r="Z1615" s="13">
        <f t="shared" si="269"/>
        <v>0.47699999999999998</v>
      </c>
      <c r="AA1615" s="13">
        <f t="shared" si="266"/>
        <v>-3</v>
      </c>
    </row>
    <row r="1616" spans="1:27" x14ac:dyDescent="0.25">
      <c r="A1616" s="58">
        <v>45922.137025462966</v>
      </c>
      <c r="B1616" s="59">
        <v>444099136</v>
      </c>
      <c r="C1616" s="38" t="s">
        <v>36</v>
      </c>
      <c r="D1616" s="38" t="s">
        <v>37</v>
      </c>
      <c r="E1616" s="38" t="s">
        <v>120</v>
      </c>
      <c r="F1616" s="35">
        <v>3689.9</v>
      </c>
      <c r="G1616" s="35">
        <v>3688.4</v>
      </c>
      <c r="H1616" s="35">
        <v>3691.4</v>
      </c>
      <c r="I1616" s="38" t="s">
        <v>2102</v>
      </c>
      <c r="J1616" s="35">
        <v>3688.26</v>
      </c>
      <c r="K1616" s="35">
        <v>0</v>
      </c>
      <c r="L1616" s="35">
        <v>0</v>
      </c>
      <c r="M1616" s="35">
        <v>-1.64</v>
      </c>
      <c r="N1616" s="10" t="str">
        <f t="shared" si="261"/>
        <v>L</v>
      </c>
      <c r="O1616" s="11">
        <f t="shared" si="262"/>
        <v>45922</v>
      </c>
      <c r="P1616" s="12" t="str">
        <f t="shared" si="263"/>
        <v>03</v>
      </c>
      <c r="Q1616" s="13" t="str">
        <f>VLOOKUP($B1616,Deals_Demo!$H:$N,7,0)</f>
        <v>strategy_15_demo</v>
      </c>
      <c r="R1616" s="13" t="str">
        <f t="shared" si="264"/>
        <v>Mon</v>
      </c>
      <c r="S1616" s="14">
        <f>VLOOKUP($B1616,Deals_Demo!$H:$S,8,0)</f>
        <v>45922.137025462966</v>
      </c>
      <c r="T1616" s="14">
        <f>VLOOKUP($B1616,Deals_Demo!$H:$S,9,0)</f>
        <v>45922.345358796301</v>
      </c>
      <c r="U1616" s="15" t="str">
        <f t="shared" si="265"/>
        <v>2025-09-22</v>
      </c>
      <c r="V1616" s="13" t="str">
        <f>VLOOKUP($B1616,Deals_Demo!$H:$S,11,0)</f>
        <v>08</v>
      </c>
      <c r="W1616" s="13" t="str">
        <f>VLOOKUP($B1616,Deals_Demo!$H:$S,12,0)</f>
        <v>Mon</v>
      </c>
      <c r="X1616" s="13">
        <f t="shared" si="267"/>
        <v>-0.16400000000000001</v>
      </c>
      <c r="Y1616" s="13">
        <f t="shared" si="268"/>
        <v>-0.32800000000000001</v>
      </c>
      <c r="Z1616" s="13">
        <f t="shared" si="269"/>
        <v>-0.49199999999999994</v>
      </c>
      <c r="AA1616" s="13">
        <f t="shared" si="266"/>
        <v>-3</v>
      </c>
    </row>
    <row r="1617" spans="1:27" x14ac:dyDescent="0.25">
      <c r="A1617" s="60">
        <v>45922.137037037035</v>
      </c>
      <c r="B1617" s="61">
        <v>444099138</v>
      </c>
      <c r="C1617" s="37" t="s">
        <v>36</v>
      </c>
      <c r="D1617" s="37" t="s">
        <v>37</v>
      </c>
      <c r="E1617" s="37" t="s">
        <v>120</v>
      </c>
      <c r="F1617" s="36">
        <v>3689.95</v>
      </c>
      <c r="G1617" s="36">
        <v>3686.9</v>
      </c>
      <c r="H1617" s="36">
        <v>3692.1</v>
      </c>
      <c r="I1617" s="37" t="s">
        <v>2090</v>
      </c>
      <c r="J1617" s="36">
        <v>3692.32</v>
      </c>
      <c r="K1617" s="36">
        <v>0</v>
      </c>
      <c r="L1617" s="36">
        <v>0</v>
      </c>
      <c r="M1617" s="36">
        <v>2.37</v>
      </c>
      <c r="N1617" s="10" t="str">
        <f t="shared" si="261"/>
        <v>W</v>
      </c>
      <c r="O1617" s="11">
        <f t="shared" si="262"/>
        <v>45922</v>
      </c>
      <c r="P1617" s="12" t="str">
        <f t="shared" si="263"/>
        <v>03</v>
      </c>
      <c r="Q1617" s="13" t="str">
        <f>VLOOKUP($B1617,Deals_Demo!$H:$N,7,0)</f>
        <v>strategy_21_demo</v>
      </c>
      <c r="R1617" s="13" t="str">
        <f t="shared" si="264"/>
        <v>Mon</v>
      </c>
      <c r="S1617" s="14">
        <f>VLOOKUP($B1617,Deals_Demo!$H:$S,8,0)</f>
        <v>45922.137037037035</v>
      </c>
      <c r="T1617" s="14">
        <f>VLOOKUP($B1617,Deals_Demo!$H:$S,9,0)</f>
        <v>45922.345370370371</v>
      </c>
      <c r="U1617" s="15" t="str">
        <f t="shared" si="265"/>
        <v>2025-09-22</v>
      </c>
      <c r="V1617" s="13" t="str">
        <f>VLOOKUP($B1617,Deals_Demo!$H:$S,11,0)</f>
        <v>08</v>
      </c>
      <c r="W1617" s="13" t="str">
        <f>VLOOKUP($B1617,Deals_Demo!$H:$S,12,0)</f>
        <v>Mon</v>
      </c>
      <c r="X1617" s="13">
        <f t="shared" si="267"/>
        <v>0.23700000000000002</v>
      </c>
      <c r="Y1617" s="13">
        <f t="shared" si="268"/>
        <v>0.47400000000000003</v>
      </c>
      <c r="Z1617" s="13">
        <f t="shared" si="269"/>
        <v>0.71099999999999997</v>
      </c>
      <c r="AA1617" s="13">
        <f t="shared" si="266"/>
        <v>-3</v>
      </c>
    </row>
    <row r="1618" spans="1:27" x14ac:dyDescent="0.25">
      <c r="A1618" s="58">
        <v>45922.137037037035</v>
      </c>
      <c r="B1618" s="59">
        <v>444099140</v>
      </c>
      <c r="C1618" s="38" t="s">
        <v>36</v>
      </c>
      <c r="D1618" s="38" t="s">
        <v>37</v>
      </c>
      <c r="E1618" s="38" t="s">
        <v>120</v>
      </c>
      <c r="F1618" s="35">
        <v>3689.93</v>
      </c>
      <c r="G1618" s="35">
        <v>3686.9</v>
      </c>
      <c r="H1618" s="35">
        <v>3693.4</v>
      </c>
      <c r="I1618" s="38" t="s">
        <v>2103</v>
      </c>
      <c r="J1618" s="35">
        <v>3693.43</v>
      </c>
      <c r="K1618" s="35">
        <v>0</v>
      </c>
      <c r="L1618" s="35">
        <v>0</v>
      </c>
      <c r="M1618" s="35">
        <v>3.5</v>
      </c>
      <c r="N1618" s="10" t="str">
        <f t="shared" si="261"/>
        <v>W</v>
      </c>
      <c r="O1618" s="11">
        <f t="shared" si="262"/>
        <v>45922</v>
      </c>
      <c r="P1618" s="12" t="str">
        <f t="shared" si="263"/>
        <v>03</v>
      </c>
      <c r="Q1618" s="13" t="str">
        <f>VLOOKUP($B1618,Deals_Demo!$H:$N,7,0)</f>
        <v>strategy_11_demo</v>
      </c>
      <c r="R1618" s="13" t="str">
        <f t="shared" si="264"/>
        <v>Mon</v>
      </c>
      <c r="S1618" s="14">
        <f>VLOOKUP($B1618,Deals_Demo!$H:$S,8,0)</f>
        <v>45922.137037037035</v>
      </c>
      <c r="T1618" s="14">
        <f>VLOOKUP($B1618,Deals_Demo!$H:$S,9,0)</f>
        <v>45922.345370370371</v>
      </c>
      <c r="U1618" s="15" t="str">
        <f t="shared" si="265"/>
        <v>2025-09-22</v>
      </c>
      <c r="V1618" s="13" t="str">
        <f>VLOOKUP($B1618,Deals_Demo!$H:$S,11,0)</f>
        <v>08</v>
      </c>
      <c r="W1618" s="13" t="str">
        <f>VLOOKUP($B1618,Deals_Demo!$H:$S,12,0)</f>
        <v>Mon</v>
      </c>
      <c r="X1618" s="13">
        <f t="shared" si="267"/>
        <v>0.35000000000000003</v>
      </c>
      <c r="Y1618" s="13">
        <f t="shared" si="268"/>
        <v>0.70000000000000007</v>
      </c>
      <c r="Z1618" s="13">
        <f t="shared" si="269"/>
        <v>1.05</v>
      </c>
      <c r="AA1618" s="13">
        <f t="shared" si="266"/>
        <v>3.5</v>
      </c>
    </row>
    <row r="1619" spans="1:27" x14ac:dyDescent="0.25">
      <c r="A1619" s="60">
        <v>45922.137037037035</v>
      </c>
      <c r="B1619" s="61">
        <v>444099141</v>
      </c>
      <c r="C1619" s="37" t="s">
        <v>36</v>
      </c>
      <c r="D1619" s="37" t="s">
        <v>37</v>
      </c>
      <c r="E1619" s="37" t="s">
        <v>120</v>
      </c>
      <c r="F1619" s="36">
        <v>3689.93</v>
      </c>
      <c r="G1619" s="36">
        <v>3687.7</v>
      </c>
      <c r="H1619" s="36">
        <v>3691.4</v>
      </c>
      <c r="I1619" s="37" t="s">
        <v>2104</v>
      </c>
      <c r="J1619" s="36">
        <v>3687.7</v>
      </c>
      <c r="K1619" s="36">
        <v>0</v>
      </c>
      <c r="L1619" s="36">
        <v>0</v>
      </c>
      <c r="M1619" s="36">
        <v>-2.23</v>
      </c>
      <c r="N1619" s="10" t="str">
        <f t="shared" si="261"/>
        <v>L</v>
      </c>
      <c r="O1619" s="11">
        <f t="shared" si="262"/>
        <v>45922</v>
      </c>
      <c r="P1619" s="12" t="str">
        <f t="shared" si="263"/>
        <v>03</v>
      </c>
      <c r="Q1619" s="13" t="str">
        <f>VLOOKUP($B1619,Deals_Demo!$H:$N,7,0)</f>
        <v>strategy_22_demo</v>
      </c>
      <c r="R1619" s="13" t="str">
        <f t="shared" si="264"/>
        <v>Mon</v>
      </c>
      <c r="S1619" s="14">
        <f>VLOOKUP($B1619,Deals_Demo!$H:$S,8,0)</f>
        <v>45922.137037037035</v>
      </c>
      <c r="T1619" s="14">
        <f>VLOOKUP($B1619,Deals_Demo!$H:$S,9,0)</f>
        <v>45922.345370370371</v>
      </c>
      <c r="U1619" s="15" t="str">
        <f t="shared" si="265"/>
        <v>2025-09-22</v>
      </c>
      <c r="V1619" s="13" t="str">
        <f>VLOOKUP($B1619,Deals_Demo!$H:$S,11,0)</f>
        <v>08</v>
      </c>
      <c r="W1619" s="13" t="str">
        <f>VLOOKUP($B1619,Deals_Demo!$H:$S,12,0)</f>
        <v>Mon</v>
      </c>
      <c r="X1619" s="13">
        <f t="shared" si="267"/>
        <v>-0.223</v>
      </c>
      <c r="Y1619" s="13">
        <f t="shared" si="268"/>
        <v>-0.44600000000000001</v>
      </c>
      <c r="Z1619" s="13">
        <f t="shared" si="269"/>
        <v>-0.66899999999999993</v>
      </c>
      <c r="AA1619" s="13">
        <f t="shared" si="266"/>
        <v>-3</v>
      </c>
    </row>
    <row r="1620" spans="1:27" x14ac:dyDescent="0.25">
      <c r="A1620" s="58">
        <v>45922.137037037035</v>
      </c>
      <c r="B1620" s="59">
        <v>444099143</v>
      </c>
      <c r="C1620" s="38" t="s">
        <v>36</v>
      </c>
      <c r="D1620" s="38" t="s">
        <v>37</v>
      </c>
      <c r="E1620" s="38" t="s">
        <v>120</v>
      </c>
      <c r="F1620" s="35">
        <v>3689.93</v>
      </c>
      <c r="G1620" s="35">
        <v>3686.9</v>
      </c>
      <c r="H1620" s="35">
        <v>3692.9</v>
      </c>
      <c r="I1620" s="38" t="s">
        <v>2100</v>
      </c>
      <c r="J1620" s="35">
        <v>3692.94</v>
      </c>
      <c r="K1620" s="35">
        <v>0</v>
      </c>
      <c r="L1620" s="35">
        <v>0</v>
      </c>
      <c r="M1620" s="35">
        <v>3.01</v>
      </c>
      <c r="N1620" s="10" t="str">
        <f t="shared" si="261"/>
        <v>W</v>
      </c>
      <c r="O1620" s="11">
        <f t="shared" si="262"/>
        <v>45922</v>
      </c>
      <c r="P1620" s="12" t="str">
        <f t="shared" si="263"/>
        <v>03</v>
      </c>
      <c r="Q1620" s="13" t="str">
        <f>VLOOKUP($B1620,Deals_Demo!$H:$N,7,0)</f>
        <v>strategy_09_demo</v>
      </c>
      <c r="R1620" s="13" t="str">
        <f t="shared" si="264"/>
        <v>Mon</v>
      </c>
      <c r="S1620" s="14">
        <f>VLOOKUP($B1620,Deals_Demo!$H:$S,8,0)</f>
        <v>45922.137037037035</v>
      </c>
      <c r="T1620" s="14">
        <f>VLOOKUP($B1620,Deals_Demo!$H:$S,9,0)</f>
        <v>45922.345370370371</v>
      </c>
      <c r="U1620" s="15" t="str">
        <f t="shared" si="265"/>
        <v>2025-09-22</v>
      </c>
      <c r="V1620" s="13" t="str">
        <f>VLOOKUP($B1620,Deals_Demo!$H:$S,11,0)</f>
        <v>08</v>
      </c>
      <c r="W1620" s="13" t="str">
        <f>VLOOKUP($B1620,Deals_Demo!$H:$S,12,0)</f>
        <v>Mon</v>
      </c>
      <c r="X1620" s="13">
        <f t="shared" si="267"/>
        <v>0.30099999999999999</v>
      </c>
      <c r="Y1620" s="13">
        <f t="shared" si="268"/>
        <v>0.60199999999999998</v>
      </c>
      <c r="Z1620" s="13">
        <f t="shared" si="269"/>
        <v>0.90299999999999991</v>
      </c>
      <c r="AA1620" s="13">
        <f t="shared" si="266"/>
        <v>3.01</v>
      </c>
    </row>
    <row r="1621" spans="1:27" x14ac:dyDescent="0.25">
      <c r="A1621" s="60">
        <v>45922.137048611112</v>
      </c>
      <c r="B1621" s="61">
        <v>444099144</v>
      </c>
      <c r="C1621" s="37" t="s">
        <v>36</v>
      </c>
      <c r="D1621" s="37" t="s">
        <v>37</v>
      </c>
      <c r="E1621" s="37" t="s">
        <v>120</v>
      </c>
      <c r="F1621" s="36">
        <v>3689.93</v>
      </c>
      <c r="G1621" s="36">
        <v>3686.9</v>
      </c>
      <c r="H1621" s="36">
        <v>3691.4</v>
      </c>
      <c r="I1621" s="37" t="s">
        <v>2087</v>
      </c>
      <c r="J1621" s="36">
        <v>3691.49</v>
      </c>
      <c r="K1621" s="36">
        <v>0</v>
      </c>
      <c r="L1621" s="36">
        <v>0</v>
      </c>
      <c r="M1621" s="36">
        <v>1.56</v>
      </c>
      <c r="N1621" s="10" t="str">
        <f t="shared" si="261"/>
        <v>W</v>
      </c>
      <c r="O1621" s="11">
        <f t="shared" si="262"/>
        <v>45922</v>
      </c>
      <c r="P1621" s="12" t="str">
        <f t="shared" si="263"/>
        <v>03</v>
      </c>
      <c r="Q1621" s="13" t="str">
        <f>VLOOKUP($B1621,Deals_Demo!$H:$N,7,0)</f>
        <v>strategy_12_demo</v>
      </c>
      <c r="R1621" s="13" t="str">
        <f t="shared" si="264"/>
        <v>Mon</v>
      </c>
      <c r="S1621" s="14">
        <f>VLOOKUP($B1621,Deals_Demo!$H:$S,8,0)</f>
        <v>45922.137048611112</v>
      </c>
      <c r="T1621" s="14">
        <f>VLOOKUP($B1621,Deals_Demo!$H:$S,9,0)</f>
        <v>45922.345381944448</v>
      </c>
      <c r="U1621" s="15" t="str">
        <f t="shared" si="265"/>
        <v>2025-09-22</v>
      </c>
      <c r="V1621" s="13" t="str">
        <f>VLOOKUP($B1621,Deals_Demo!$H:$S,11,0)</f>
        <v>08</v>
      </c>
      <c r="W1621" s="13" t="str">
        <f>VLOOKUP($B1621,Deals_Demo!$H:$S,12,0)</f>
        <v>Mon</v>
      </c>
      <c r="X1621" s="13">
        <f t="shared" si="267"/>
        <v>0.15600000000000003</v>
      </c>
      <c r="Y1621" s="13">
        <f t="shared" si="268"/>
        <v>0.31200000000000006</v>
      </c>
      <c r="Z1621" s="13">
        <f t="shared" si="269"/>
        <v>0.46799999999999997</v>
      </c>
      <c r="AA1621" s="13">
        <f t="shared" si="266"/>
        <v>-3</v>
      </c>
    </row>
    <row r="1622" spans="1:27" x14ac:dyDescent="0.25">
      <c r="A1622" s="58">
        <v>45922.137048611112</v>
      </c>
      <c r="B1622" s="59">
        <v>444099146</v>
      </c>
      <c r="C1622" s="38" t="s">
        <v>36</v>
      </c>
      <c r="D1622" s="38" t="s">
        <v>37</v>
      </c>
      <c r="E1622" s="38" t="s">
        <v>120</v>
      </c>
      <c r="F1622" s="35">
        <v>3689.93</v>
      </c>
      <c r="G1622" s="35">
        <v>3687.7</v>
      </c>
      <c r="H1622" s="35">
        <v>3692.9</v>
      </c>
      <c r="I1622" s="38" t="s">
        <v>2104</v>
      </c>
      <c r="J1622" s="35">
        <v>3687.7</v>
      </c>
      <c r="K1622" s="35">
        <v>0</v>
      </c>
      <c r="L1622" s="35">
        <v>0</v>
      </c>
      <c r="M1622" s="35">
        <v>-2.23</v>
      </c>
      <c r="N1622" s="10" t="str">
        <f t="shared" si="261"/>
        <v>L</v>
      </c>
      <c r="O1622" s="11">
        <f t="shared" si="262"/>
        <v>45922</v>
      </c>
      <c r="P1622" s="12" t="str">
        <f t="shared" si="263"/>
        <v>03</v>
      </c>
      <c r="Q1622" s="13" t="str">
        <f>VLOOKUP($B1622,Deals_Demo!$H:$N,7,0)</f>
        <v>strategy_23_demo</v>
      </c>
      <c r="R1622" s="13" t="str">
        <f t="shared" si="264"/>
        <v>Mon</v>
      </c>
      <c r="S1622" s="14">
        <f>VLOOKUP($B1622,Deals_Demo!$H:$S,8,0)</f>
        <v>45922.137048611112</v>
      </c>
      <c r="T1622" s="14">
        <f>VLOOKUP($B1622,Deals_Demo!$H:$S,9,0)</f>
        <v>45922.345381944448</v>
      </c>
      <c r="U1622" s="15" t="str">
        <f t="shared" si="265"/>
        <v>2025-09-22</v>
      </c>
      <c r="V1622" s="13" t="str">
        <f>VLOOKUP($B1622,Deals_Demo!$H:$S,11,0)</f>
        <v>08</v>
      </c>
      <c r="W1622" s="13" t="str">
        <f>VLOOKUP($B1622,Deals_Demo!$H:$S,12,0)</f>
        <v>Mon</v>
      </c>
      <c r="X1622" s="13">
        <f t="shared" si="267"/>
        <v>-0.223</v>
      </c>
      <c r="Y1622" s="13">
        <f t="shared" si="268"/>
        <v>-0.44600000000000001</v>
      </c>
      <c r="Z1622" s="13">
        <f t="shared" si="269"/>
        <v>-0.66899999999999993</v>
      </c>
      <c r="AA1622" s="13">
        <f t="shared" si="266"/>
        <v>-3</v>
      </c>
    </row>
    <row r="1623" spans="1:27" x14ac:dyDescent="0.25">
      <c r="A1623" s="60">
        <v>45922.137048611112</v>
      </c>
      <c r="B1623" s="61">
        <v>444099148</v>
      </c>
      <c r="C1623" s="37" t="s">
        <v>36</v>
      </c>
      <c r="D1623" s="37" t="s">
        <v>37</v>
      </c>
      <c r="E1623" s="37" t="s">
        <v>120</v>
      </c>
      <c r="F1623" s="36">
        <v>3689.91</v>
      </c>
      <c r="G1623" s="36">
        <v>3686.9</v>
      </c>
      <c r="H1623" s="36">
        <v>3691.4</v>
      </c>
      <c r="I1623" s="37" t="s">
        <v>2087</v>
      </c>
      <c r="J1623" s="36">
        <v>3691.49</v>
      </c>
      <c r="K1623" s="36">
        <v>0</v>
      </c>
      <c r="L1623" s="36">
        <v>0</v>
      </c>
      <c r="M1623" s="36">
        <v>1.58</v>
      </c>
      <c r="N1623" s="10" t="str">
        <f t="shared" si="261"/>
        <v>W</v>
      </c>
      <c r="O1623" s="11">
        <f t="shared" si="262"/>
        <v>45922</v>
      </c>
      <c r="P1623" s="12" t="str">
        <f t="shared" si="263"/>
        <v>03</v>
      </c>
      <c r="Q1623" s="13" t="str">
        <f>VLOOKUP($B1623,Deals_Demo!$H:$N,7,0)</f>
        <v>strategy_14_demo</v>
      </c>
      <c r="R1623" s="13" t="str">
        <f t="shared" si="264"/>
        <v>Mon</v>
      </c>
      <c r="S1623" s="14">
        <f>VLOOKUP($B1623,Deals_Demo!$H:$S,8,0)</f>
        <v>45922.137048611112</v>
      </c>
      <c r="T1623" s="14">
        <f>VLOOKUP($B1623,Deals_Demo!$H:$S,9,0)</f>
        <v>45922.345381944448</v>
      </c>
      <c r="U1623" s="15" t="str">
        <f t="shared" si="265"/>
        <v>2025-09-22</v>
      </c>
      <c r="V1623" s="13" t="str">
        <f>VLOOKUP($B1623,Deals_Demo!$H:$S,11,0)</f>
        <v>08</v>
      </c>
      <c r="W1623" s="13" t="str">
        <f>VLOOKUP($B1623,Deals_Demo!$H:$S,12,0)</f>
        <v>Mon</v>
      </c>
      <c r="X1623" s="13">
        <f t="shared" si="267"/>
        <v>0.15800000000000003</v>
      </c>
      <c r="Y1623" s="13">
        <f t="shared" si="268"/>
        <v>0.31600000000000006</v>
      </c>
      <c r="Z1623" s="13">
        <f t="shared" si="269"/>
        <v>0.47399999999999998</v>
      </c>
      <c r="AA1623" s="13">
        <f t="shared" si="266"/>
        <v>-3</v>
      </c>
    </row>
    <row r="1624" spans="1:27" x14ac:dyDescent="0.25">
      <c r="A1624" s="58">
        <v>45922.148020833331</v>
      </c>
      <c r="B1624" s="59">
        <v>444102953</v>
      </c>
      <c r="C1624" s="38" t="s">
        <v>36</v>
      </c>
      <c r="D1624" s="38" t="s">
        <v>37</v>
      </c>
      <c r="E1624" s="38" t="s">
        <v>120</v>
      </c>
      <c r="F1624" s="35">
        <v>3690.16</v>
      </c>
      <c r="G1624" s="35">
        <v>3687.93</v>
      </c>
      <c r="H1624" s="35">
        <v>3691.63</v>
      </c>
      <c r="I1624" s="38" t="s">
        <v>2105</v>
      </c>
      <c r="J1624" s="35">
        <v>3687.91</v>
      </c>
      <c r="K1624" s="35">
        <v>0</v>
      </c>
      <c r="L1624" s="35">
        <v>0</v>
      </c>
      <c r="M1624" s="35">
        <v>-2.25</v>
      </c>
      <c r="N1624" s="10" t="str">
        <f t="shared" si="261"/>
        <v>L</v>
      </c>
      <c r="O1624" s="11">
        <f t="shared" si="262"/>
        <v>45922</v>
      </c>
      <c r="P1624" s="12" t="str">
        <f t="shared" si="263"/>
        <v>03</v>
      </c>
      <c r="Q1624" s="13" t="str">
        <f>VLOOKUP($B1624,Deals_Demo!$H:$N,7,0)</f>
        <v>strategy_22_demo</v>
      </c>
      <c r="R1624" s="13" t="str">
        <f t="shared" si="264"/>
        <v>Mon</v>
      </c>
      <c r="S1624" s="14">
        <f>VLOOKUP($B1624,Deals_Demo!$H:$S,8,0)</f>
        <v>45922.148020833331</v>
      </c>
      <c r="T1624" s="14">
        <f>VLOOKUP($B1624,Deals_Demo!$H:$S,9,0)</f>
        <v>45922.356354166666</v>
      </c>
      <c r="U1624" s="15" t="str">
        <f t="shared" si="265"/>
        <v>2025-09-22</v>
      </c>
      <c r="V1624" s="13" t="str">
        <f>VLOOKUP($B1624,Deals_Demo!$H:$S,11,0)</f>
        <v>08</v>
      </c>
      <c r="W1624" s="13" t="str">
        <f>VLOOKUP($B1624,Deals_Demo!$H:$S,12,0)</f>
        <v>Mon</v>
      </c>
      <c r="X1624" s="13">
        <f t="shared" si="267"/>
        <v>-0.22500000000000001</v>
      </c>
      <c r="Y1624" s="13">
        <f t="shared" si="268"/>
        <v>-0.45</v>
      </c>
      <c r="Z1624" s="13">
        <f t="shared" si="269"/>
        <v>-0.67499999999999993</v>
      </c>
      <c r="AA1624" s="13">
        <f t="shared" si="266"/>
        <v>-3</v>
      </c>
    </row>
    <row r="1625" spans="1:27" x14ac:dyDescent="0.25">
      <c r="A1625" s="60">
        <v>45922.148020833331</v>
      </c>
      <c r="B1625" s="61">
        <v>444102955</v>
      </c>
      <c r="C1625" s="37" t="s">
        <v>36</v>
      </c>
      <c r="D1625" s="37" t="s">
        <v>37</v>
      </c>
      <c r="E1625" s="37" t="s">
        <v>120</v>
      </c>
      <c r="F1625" s="36">
        <v>3690.16</v>
      </c>
      <c r="G1625" s="36">
        <v>3687.96</v>
      </c>
      <c r="H1625" s="36">
        <v>3693.16</v>
      </c>
      <c r="I1625" s="37" t="s">
        <v>2105</v>
      </c>
      <c r="J1625" s="36">
        <v>3687.91</v>
      </c>
      <c r="K1625" s="36">
        <v>0</v>
      </c>
      <c r="L1625" s="36">
        <v>0</v>
      </c>
      <c r="M1625" s="36">
        <v>-2.25</v>
      </c>
      <c r="N1625" s="10" t="str">
        <f t="shared" si="261"/>
        <v>L</v>
      </c>
      <c r="O1625" s="11">
        <f t="shared" si="262"/>
        <v>45922</v>
      </c>
      <c r="P1625" s="12" t="str">
        <f t="shared" si="263"/>
        <v>03</v>
      </c>
      <c r="Q1625" s="13" t="str">
        <f>VLOOKUP($B1625,Deals_Demo!$H:$N,7,0)</f>
        <v>strategy_23_demo</v>
      </c>
      <c r="R1625" s="13" t="str">
        <f t="shared" si="264"/>
        <v>Mon</v>
      </c>
      <c r="S1625" s="14">
        <f>VLOOKUP($B1625,Deals_Demo!$H:$S,8,0)</f>
        <v>45922.148020833331</v>
      </c>
      <c r="T1625" s="14">
        <f>VLOOKUP($B1625,Deals_Demo!$H:$S,9,0)</f>
        <v>45922.356354166666</v>
      </c>
      <c r="U1625" s="15" t="str">
        <f t="shared" si="265"/>
        <v>2025-09-22</v>
      </c>
      <c r="V1625" s="13" t="str">
        <f>VLOOKUP($B1625,Deals_Demo!$H:$S,11,0)</f>
        <v>08</v>
      </c>
      <c r="W1625" s="13" t="str">
        <f>VLOOKUP($B1625,Deals_Demo!$H:$S,12,0)</f>
        <v>Mon</v>
      </c>
      <c r="X1625" s="13">
        <f t="shared" si="267"/>
        <v>-0.22500000000000001</v>
      </c>
      <c r="Y1625" s="13">
        <f t="shared" si="268"/>
        <v>-0.45</v>
      </c>
      <c r="Z1625" s="13">
        <f t="shared" si="269"/>
        <v>-0.67499999999999993</v>
      </c>
      <c r="AA1625" s="13">
        <f t="shared" si="266"/>
        <v>-3</v>
      </c>
    </row>
    <row r="1626" spans="1:27" x14ac:dyDescent="0.25">
      <c r="A1626" s="58">
        <v>45922.148715277777</v>
      </c>
      <c r="B1626" s="59">
        <v>444103130</v>
      </c>
      <c r="C1626" s="38" t="s">
        <v>36</v>
      </c>
      <c r="D1626" s="38" t="s">
        <v>37</v>
      </c>
      <c r="E1626" s="38" t="s">
        <v>120</v>
      </c>
      <c r="F1626" s="35">
        <v>3689.82</v>
      </c>
      <c r="G1626" s="35">
        <v>3689.68</v>
      </c>
      <c r="H1626" s="35">
        <v>3693.32</v>
      </c>
      <c r="I1626" s="38" t="s">
        <v>2103</v>
      </c>
      <c r="J1626" s="35">
        <v>3693.43</v>
      </c>
      <c r="K1626" s="35">
        <v>0</v>
      </c>
      <c r="L1626" s="35">
        <v>0</v>
      </c>
      <c r="M1626" s="35">
        <v>3.61</v>
      </c>
      <c r="N1626" s="10" t="str">
        <f t="shared" si="261"/>
        <v>W</v>
      </c>
      <c r="O1626" s="11">
        <f t="shared" si="262"/>
        <v>45922</v>
      </c>
      <c r="P1626" s="12" t="str">
        <f t="shared" si="263"/>
        <v>03</v>
      </c>
      <c r="Q1626" s="13" t="str">
        <f>VLOOKUP($B1626,Deals_Demo!$H:$N,7,0)</f>
        <v>strategy_13_demo</v>
      </c>
      <c r="R1626" s="13" t="str">
        <f t="shared" si="264"/>
        <v>Mon</v>
      </c>
      <c r="S1626" s="14">
        <f>VLOOKUP($B1626,Deals_Demo!$H:$S,8,0)</f>
        <v>45922.148715277777</v>
      </c>
      <c r="T1626" s="14">
        <f>VLOOKUP($B1626,Deals_Demo!$H:$S,9,0)</f>
        <v>45922.357048611113</v>
      </c>
      <c r="U1626" s="15" t="str">
        <f t="shared" si="265"/>
        <v>2025-09-22</v>
      </c>
      <c r="V1626" s="13" t="str">
        <f>VLOOKUP($B1626,Deals_Demo!$H:$S,11,0)</f>
        <v>08</v>
      </c>
      <c r="W1626" s="13" t="str">
        <f>VLOOKUP($B1626,Deals_Demo!$H:$S,12,0)</f>
        <v>Mon</v>
      </c>
      <c r="X1626" s="13">
        <f t="shared" si="267"/>
        <v>0.36099999999999999</v>
      </c>
      <c r="Y1626" s="13">
        <f t="shared" si="268"/>
        <v>0.72199999999999998</v>
      </c>
      <c r="Z1626" s="13">
        <f t="shared" si="269"/>
        <v>1.083</v>
      </c>
      <c r="AA1626" s="13">
        <f t="shared" si="266"/>
        <v>3.61</v>
      </c>
    </row>
    <row r="1627" spans="1:27" x14ac:dyDescent="0.25">
      <c r="A1627" s="60">
        <v>45922.165034722224</v>
      </c>
      <c r="B1627" s="61">
        <v>444108362</v>
      </c>
      <c r="C1627" s="37" t="s">
        <v>36</v>
      </c>
      <c r="D1627" s="37" t="s">
        <v>38</v>
      </c>
      <c r="E1627" s="37" t="s">
        <v>120</v>
      </c>
      <c r="F1627" s="36">
        <v>3688.33</v>
      </c>
      <c r="G1627" s="36">
        <v>3690.53</v>
      </c>
      <c r="H1627" s="36">
        <v>3686.83</v>
      </c>
      <c r="I1627" s="37" t="s">
        <v>2106</v>
      </c>
      <c r="J1627" s="36">
        <v>3690.53</v>
      </c>
      <c r="K1627" s="36">
        <v>0</v>
      </c>
      <c r="L1627" s="36">
        <v>0</v>
      </c>
      <c r="M1627" s="36">
        <v>-2.2000000000000002</v>
      </c>
      <c r="N1627" s="10" t="str">
        <f t="shared" si="261"/>
        <v>L</v>
      </c>
      <c r="O1627" s="11">
        <f t="shared" si="262"/>
        <v>45922</v>
      </c>
      <c r="P1627" s="12" t="str">
        <f t="shared" si="263"/>
        <v>03</v>
      </c>
      <c r="Q1627" s="13" t="str">
        <f>VLOOKUP($B1627,Deals_Demo!$H:$N,7,0)</f>
        <v>strategy_22_demo</v>
      </c>
      <c r="R1627" s="13" t="str">
        <f t="shared" si="264"/>
        <v>Mon</v>
      </c>
      <c r="S1627" s="14">
        <f>VLOOKUP($B1627,Deals_Demo!$H:$S,8,0)</f>
        <v>45922.165034722224</v>
      </c>
      <c r="T1627" s="14">
        <f>VLOOKUP($B1627,Deals_Demo!$H:$S,9,0)</f>
        <v>45922.37336805556</v>
      </c>
      <c r="U1627" s="15" t="str">
        <f t="shared" si="265"/>
        <v>2025-09-22</v>
      </c>
      <c r="V1627" s="13" t="str">
        <f>VLOOKUP($B1627,Deals_Demo!$H:$S,11,0)</f>
        <v>08</v>
      </c>
      <c r="W1627" s="13" t="str">
        <f>VLOOKUP($B1627,Deals_Demo!$H:$S,12,0)</f>
        <v>Mon</v>
      </c>
      <c r="X1627" s="13">
        <f t="shared" si="267"/>
        <v>-0.22000000000000003</v>
      </c>
      <c r="Y1627" s="13">
        <f t="shared" si="268"/>
        <v>-0.44000000000000006</v>
      </c>
      <c r="Z1627" s="13">
        <f t="shared" si="269"/>
        <v>-0.66</v>
      </c>
      <c r="AA1627" s="13">
        <f t="shared" si="266"/>
        <v>-3</v>
      </c>
    </row>
    <row r="1628" spans="1:27" x14ac:dyDescent="0.25">
      <c r="A1628" s="58">
        <v>45922.165034722224</v>
      </c>
      <c r="B1628" s="59">
        <v>444108363</v>
      </c>
      <c r="C1628" s="38" t="s">
        <v>36</v>
      </c>
      <c r="D1628" s="38" t="s">
        <v>38</v>
      </c>
      <c r="E1628" s="38" t="s">
        <v>120</v>
      </c>
      <c r="F1628" s="35">
        <v>3688.33</v>
      </c>
      <c r="G1628" s="35">
        <v>3690.53</v>
      </c>
      <c r="H1628" s="35">
        <v>3685.33</v>
      </c>
      <c r="I1628" s="38" t="s">
        <v>2106</v>
      </c>
      <c r="J1628" s="35">
        <v>3690.53</v>
      </c>
      <c r="K1628" s="35">
        <v>0</v>
      </c>
      <c r="L1628" s="35">
        <v>0</v>
      </c>
      <c r="M1628" s="35">
        <v>-2.2000000000000002</v>
      </c>
      <c r="N1628" s="10" t="str">
        <f t="shared" si="261"/>
        <v>L</v>
      </c>
      <c r="O1628" s="11">
        <f t="shared" si="262"/>
        <v>45922</v>
      </c>
      <c r="P1628" s="12" t="str">
        <f t="shared" si="263"/>
        <v>03</v>
      </c>
      <c r="Q1628" s="13" t="str">
        <f>VLOOKUP($B1628,Deals_Demo!$H:$N,7,0)</f>
        <v>strategy_23_demo</v>
      </c>
      <c r="R1628" s="13" t="str">
        <f t="shared" si="264"/>
        <v>Mon</v>
      </c>
      <c r="S1628" s="14">
        <f>VLOOKUP($B1628,Deals_Demo!$H:$S,8,0)</f>
        <v>45922.165034722224</v>
      </c>
      <c r="T1628" s="14">
        <f>VLOOKUP($B1628,Deals_Demo!$H:$S,9,0)</f>
        <v>45922.37336805556</v>
      </c>
      <c r="U1628" s="15" t="str">
        <f t="shared" si="265"/>
        <v>2025-09-22</v>
      </c>
      <c r="V1628" s="13" t="str">
        <f>VLOOKUP($B1628,Deals_Demo!$H:$S,11,0)</f>
        <v>08</v>
      </c>
      <c r="W1628" s="13" t="str">
        <f>VLOOKUP($B1628,Deals_Demo!$H:$S,12,0)</f>
        <v>Mon</v>
      </c>
      <c r="X1628" s="13">
        <f t="shared" si="267"/>
        <v>-0.22000000000000003</v>
      </c>
      <c r="Y1628" s="13">
        <f t="shared" si="268"/>
        <v>-0.44000000000000006</v>
      </c>
      <c r="Z1628" s="13">
        <f t="shared" si="269"/>
        <v>-0.66</v>
      </c>
      <c r="AA1628" s="13">
        <f t="shared" si="266"/>
        <v>-3</v>
      </c>
    </row>
    <row r="1629" spans="1:27" x14ac:dyDescent="0.25">
      <c r="A1629" s="60">
        <v>45922.167581018519</v>
      </c>
      <c r="B1629" s="61">
        <v>444110920</v>
      </c>
      <c r="C1629" s="37" t="s">
        <v>36</v>
      </c>
      <c r="D1629" s="37" t="s">
        <v>37</v>
      </c>
      <c r="E1629" s="37" t="s">
        <v>120</v>
      </c>
      <c r="F1629" s="36">
        <v>3690.75</v>
      </c>
      <c r="G1629" s="36">
        <v>3691.42</v>
      </c>
      <c r="H1629" s="37"/>
      <c r="I1629" s="37" t="s">
        <v>2107</v>
      </c>
      <c r="J1629" s="36">
        <v>3691.38</v>
      </c>
      <c r="K1629" s="36">
        <v>0</v>
      </c>
      <c r="L1629" s="36">
        <v>0</v>
      </c>
      <c r="M1629" s="36">
        <v>0.63</v>
      </c>
      <c r="N1629" s="10" t="str">
        <f t="shared" si="261"/>
        <v>W</v>
      </c>
      <c r="O1629" s="11">
        <f t="shared" si="262"/>
        <v>45922</v>
      </c>
      <c r="P1629" s="12" t="str">
        <f t="shared" si="263"/>
        <v>04</v>
      </c>
      <c r="Q1629" s="13" t="str">
        <f>VLOOKUP($B1629,Deals_Demo!$H:$N,7,0)</f>
        <v>strategy_20_demo</v>
      </c>
      <c r="R1629" s="13" t="str">
        <f t="shared" si="264"/>
        <v>Mon</v>
      </c>
      <c r="S1629" s="14">
        <f>VLOOKUP($B1629,Deals_Demo!$H:$S,8,0)</f>
        <v>45922.167581018519</v>
      </c>
      <c r="T1629" s="14">
        <f>VLOOKUP($B1629,Deals_Demo!$H:$S,9,0)</f>
        <v>45922.375914351855</v>
      </c>
      <c r="U1629" s="15" t="str">
        <f t="shared" si="265"/>
        <v>2025-09-22</v>
      </c>
      <c r="V1629" s="13" t="str">
        <f>VLOOKUP($B1629,Deals_Demo!$H:$S,11,0)</f>
        <v>09</v>
      </c>
      <c r="W1629" s="13" t="str">
        <f>VLOOKUP($B1629,Deals_Demo!$H:$S,12,0)</f>
        <v>Mon</v>
      </c>
      <c r="X1629" s="13">
        <f t="shared" si="267"/>
        <v>6.3E-2</v>
      </c>
      <c r="Y1629" s="13">
        <f t="shared" si="268"/>
        <v>0.126</v>
      </c>
      <c r="Z1629" s="13">
        <f t="shared" si="269"/>
        <v>0.189</v>
      </c>
      <c r="AA1629" s="13">
        <f t="shared" si="266"/>
        <v>-3</v>
      </c>
    </row>
    <row r="1630" spans="1:27" x14ac:dyDescent="0.25">
      <c r="A1630" s="58">
        <v>45922.167581018519</v>
      </c>
      <c r="B1630" s="59">
        <v>444110921</v>
      </c>
      <c r="C1630" s="38" t="s">
        <v>36</v>
      </c>
      <c r="D1630" s="38" t="s">
        <v>37</v>
      </c>
      <c r="E1630" s="38" t="s">
        <v>120</v>
      </c>
      <c r="F1630" s="35">
        <v>3690.65</v>
      </c>
      <c r="G1630" s="35">
        <v>3691.44</v>
      </c>
      <c r="H1630" s="38"/>
      <c r="I1630" s="38" t="s">
        <v>2107</v>
      </c>
      <c r="J1630" s="35">
        <v>3691.38</v>
      </c>
      <c r="K1630" s="35">
        <v>0</v>
      </c>
      <c r="L1630" s="35">
        <v>0</v>
      </c>
      <c r="M1630" s="35">
        <v>0.73</v>
      </c>
      <c r="N1630" s="10" t="str">
        <f t="shared" si="261"/>
        <v>W</v>
      </c>
      <c r="O1630" s="11">
        <f t="shared" si="262"/>
        <v>45922</v>
      </c>
      <c r="P1630" s="12" t="str">
        <f t="shared" si="263"/>
        <v>04</v>
      </c>
      <c r="Q1630" s="13" t="str">
        <f>VLOOKUP($B1630,Deals_Demo!$H:$N,7,0)</f>
        <v>strategy_18_demo</v>
      </c>
      <c r="R1630" s="13" t="str">
        <f t="shared" si="264"/>
        <v>Mon</v>
      </c>
      <c r="S1630" s="14">
        <f>VLOOKUP($B1630,Deals_Demo!$H:$S,8,0)</f>
        <v>45922.167581018519</v>
      </c>
      <c r="T1630" s="14">
        <f>VLOOKUP($B1630,Deals_Demo!$H:$S,9,0)</f>
        <v>45922.375914351855</v>
      </c>
      <c r="U1630" s="15" t="str">
        <f t="shared" si="265"/>
        <v>2025-09-22</v>
      </c>
      <c r="V1630" s="13" t="str">
        <f>VLOOKUP($B1630,Deals_Demo!$H:$S,11,0)</f>
        <v>09</v>
      </c>
      <c r="W1630" s="13" t="str">
        <f>VLOOKUP($B1630,Deals_Demo!$H:$S,12,0)</f>
        <v>Mon</v>
      </c>
      <c r="X1630" s="13">
        <f t="shared" si="267"/>
        <v>7.2999999999999995E-2</v>
      </c>
      <c r="Y1630" s="13">
        <f t="shared" si="268"/>
        <v>0.14599999999999999</v>
      </c>
      <c r="Z1630" s="13">
        <f t="shared" si="269"/>
        <v>0.219</v>
      </c>
      <c r="AA1630" s="13">
        <f t="shared" si="266"/>
        <v>-3</v>
      </c>
    </row>
    <row r="1631" spans="1:27" x14ac:dyDescent="0.25">
      <c r="A1631" s="60">
        <v>45922.167581018519</v>
      </c>
      <c r="B1631" s="61">
        <v>444110922</v>
      </c>
      <c r="C1631" s="37" t="s">
        <v>36</v>
      </c>
      <c r="D1631" s="37" t="s">
        <v>37</v>
      </c>
      <c r="E1631" s="37" t="s">
        <v>120</v>
      </c>
      <c r="F1631" s="36">
        <v>3690.65</v>
      </c>
      <c r="G1631" s="36">
        <v>3687.75</v>
      </c>
      <c r="H1631" s="37"/>
      <c r="I1631" s="37" t="s">
        <v>2108</v>
      </c>
      <c r="J1631" s="36">
        <v>3687.64</v>
      </c>
      <c r="K1631" s="36">
        <v>0</v>
      </c>
      <c r="L1631" s="36">
        <v>0</v>
      </c>
      <c r="M1631" s="36">
        <v>-3.01</v>
      </c>
      <c r="N1631" s="10" t="str">
        <f t="shared" si="261"/>
        <v>L</v>
      </c>
      <c r="O1631" s="11">
        <f t="shared" si="262"/>
        <v>45922</v>
      </c>
      <c r="P1631" s="12" t="str">
        <f t="shared" si="263"/>
        <v>04</v>
      </c>
      <c r="Q1631" s="13" t="str">
        <f>VLOOKUP($B1631,Deals_Demo!$H:$N,7,0)</f>
        <v>strategy_19_demo</v>
      </c>
      <c r="R1631" s="13" t="str">
        <f t="shared" si="264"/>
        <v>Mon</v>
      </c>
      <c r="S1631" s="14">
        <f>VLOOKUP($B1631,Deals_Demo!$H:$S,8,0)</f>
        <v>45922.167581018519</v>
      </c>
      <c r="T1631" s="14">
        <f>VLOOKUP($B1631,Deals_Demo!$H:$S,9,0)</f>
        <v>45922.375914351855</v>
      </c>
      <c r="U1631" s="15" t="str">
        <f t="shared" si="265"/>
        <v>2025-09-22</v>
      </c>
      <c r="V1631" s="13" t="str">
        <f>VLOOKUP($B1631,Deals_Demo!$H:$S,11,0)</f>
        <v>09</v>
      </c>
      <c r="W1631" s="13" t="str">
        <f>VLOOKUP($B1631,Deals_Demo!$H:$S,12,0)</f>
        <v>Mon</v>
      </c>
      <c r="X1631" s="13">
        <f t="shared" si="267"/>
        <v>-0.30099999999999999</v>
      </c>
      <c r="Y1631" s="13">
        <f t="shared" si="268"/>
        <v>-0.60199999999999998</v>
      </c>
      <c r="Z1631" s="13">
        <f t="shared" si="269"/>
        <v>-0.90299999999999991</v>
      </c>
      <c r="AA1631" s="13">
        <f t="shared" si="266"/>
        <v>-3</v>
      </c>
    </row>
    <row r="1632" spans="1:27" x14ac:dyDescent="0.25">
      <c r="A1632" s="58">
        <v>45922.167696759258</v>
      </c>
      <c r="B1632" s="59">
        <v>444110993</v>
      </c>
      <c r="C1632" s="38" t="s">
        <v>36</v>
      </c>
      <c r="D1632" s="38" t="s">
        <v>37</v>
      </c>
      <c r="E1632" s="38" t="s">
        <v>120</v>
      </c>
      <c r="F1632" s="35">
        <v>3689.44</v>
      </c>
      <c r="G1632" s="35">
        <v>3686.47</v>
      </c>
      <c r="H1632" s="35">
        <v>3692.97</v>
      </c>
      <c r="I1632" s="38" t="s">
        <v>2109</v>
      </c>
      <c r="J1632" s="35">
        <v>3692.97</v>
      </c>
      <c r="K1632" s="35">
        <v>0</v>
      </c>
      <c r="L1632" s="35">
        <v>0</v>
      </c>
      <c r="M1632" s="35">
        <v>3.53</v>
      </c>
      <c r="N1632" s="10" t="str">
        <f t="shared" si="261"/>
        <v>W</v>
      </c>
      <c r="O1632" s="11">
        <f t="shared" si="262"/>
        <v>45922</v>
      </c>
      <c r="P1632" s="12" t="str">
        <f t="shared" si="263"/>
        <v>04</v>
      </c>
      <c r="Q1632" s="13" t="str">
        <f>VLOOKUP($B1632,Deals_Demo!$H:$N,7,0)</f>
        <v>strategy_13_demo</v>
      </c>
      <c r="R1632" s="13" t="str">
        <f t="shared" si="264"/>
        <v>Mon</v>
      </c>
      <c r="S1632" s="14">
        <f>VLOOKUP($B1632,Deals_Demo!$H:$S,8,0)</f>
        <v>45922.167696759258</v>
      </c>
      <c r="T1632" s="14">
        <f>VLOOKUP($B1632,Deals_Demo!$H:$S,9,0)</f>
        <v>45922.376030092593</v>
      </c>
      <c r="U1632" s="15" t="str">
        <f t="shared" si="265"/>
        <v>2025-09-22</v>
      </c>
      <c r="V1632" s="13" t="str">
        <f>VLOOKUP($B1632,Deals_Demo!$H:$S,11,0)</f>
        <v>09</v>
      </c>
      <c r="W1632" s="13" t="str">
        <f>VLOOKUP($B1632,Deals_Demo!$H:$S,12,0)</f>
        <v>Mon</v>
      </c>
      <c r="X1632" s="13">
        <f t="shared" si="267"/>
        <v>0.35299999999999998</v>
      </c>
      <c r="Y1632" s="13">
        <f t="shared" si="268"/>
        <v>0.70599999999999996</v>
      </c>
      <c r="Z1632" s="13">
        <f t="shared" si="269"/>
        <v>1.0589999999999999</v>
      </c>
      <c r="AA1632" s="13">
        <f t="shared" si="266"/>
        <v>3.53</v>
      </c>
    </row>
    <row r="1633" spans="1:27" x14ac:dyDescent="0.25">
      <c r="A1633" s="60">
        <v>45922.168854166666</v>
      </c>
      <c r="B1633" s="61">
        <v>444111583</v>
      </c>
      <c r="C1633" s="37" t="s">
        <v>36</v>
      </c>
      <c r="D1633" s="37" t="s">
        <v>37</v>
      </c>
      <c r="E1633" s="37" t="s">
        <v>120</v>
      </c>
      <c r="F1633" s="36">
        <v>3689.99</v>
      </c>
      <c r="G1633" s="36">
        <v>3686.94</v>
      </c>
      <c r="H1633" s="36">
        <v>3693.44</v>
      </c>
      <c r="I1633" s="37" t="s">
        <v>2110</v>
      </c>
      <c r="J1633" s="36">
        <v>3693.46</v>
      </c>
      <c r="K1633" s="36">
        <v>0</v>
      </c>
      <c r="L1633" s="36">
        <v>0</v>
      </c>
      <c r="M1633" s="36">
        <v>3.47</v>
      </c>
      <c r="N1633" s="10" t="str">
        <f t="shared" si="261"/>
        <v>W</v>
      </c>
      <c r="O1633" s="11">
        <f t="shared" si="262"/>
        <v>45922</v>
      </c>
      <c r="P1633" s="12" t="str">
        <f t="shared" si="263"/>
        <v>04</v>
      </c>
      <c r="Q1633" s="13" t="str">
        <f>VLOOKUP($B1633,Deals_Demo!$H:$N,7,0)</f>
        <v>strategy_13_demo</v>
      </c>
      <c r="R1633" s="13" t="str">
        <f t="shared" si="264"/>
        <v>Mon</v>
      </c>
      <c r="S1633" s="14">
        <f>VLOOKUP($B1633,Deals_Demo!$H:$S,8,0)</f>
        <v>45922.168854166666</v>
      </c>
      <c r="T1633" s="14">
        <f>VLOOKUP($B1633,Deals_Demo!$H:$S,9,0)</f>
        <v>45922.377187500002</v>
      </c>
      <c r="U1633" s="15" t="str">
        <f t="shared" si="265"/>
        <v>2025-09-22</v>
      </c>
      <c r="V1633" s="13" t="str">
        <f>VLOOKUP($B1633,Deals_Demo!$H:$S,11,0)</f>
        <v>09</v>
      </c>
      <c r="W1633" s="13" t="str">
        <f>VLOOKUP($B1633,Deals_Demo!$H:$S,12,0)</f>
        <v>Mon</v>
      </c>
      <c r="X1633" s="13">
        <f t="shared" si="267"/>
        <v>0.34700000000000003</v>
      </c>
      <c r="Y1633" s="13">
        <f t="shared" si="268"/>
        <v>0.69400000000000006</v>
      </c>
      <c r="Z1633" s="13">
        <f t="shared" si="269"/>
        <v>1.0409999999999999</v>
      </c>
      <c r="AA1633" s="13">
        <f t="shared" si="266"/>
        <v>3.47</v>
      </c>
    </row>
    <row r="1634" spans="1:27" x14ac:dyDescent="0.25">
      <c r="A1634" s="58">
        <v>45922.175219907411</v>
      </c>
      <c r="B1634" s="59">
        <v>444116945</v>
      </c>
      <c r="C1634" s="38" t="s">
        <v>36</v>
      </c>
      <c r="D1634" s="38" t="s">
        <v>37</v>
      </c>
      <c r="E1634" s="38" t="s">
        <v>120</v>
      </c>
      <c r="F1634" s="35">
        <v>3693.21</v>
      </c>
      <c r="G1634" s="35">
        <v>3695.29</v>
      </c>
      <c r="H1634" s="38"/>
      <c r="I1634" s="38" t="s">
        <v>2111</v>
      </c>
      <c r="J1634" s="35">
        <v>3695.15</v>
      </c>
      <c r="K1634" s="35">
        <v>0</v>
      </c>
      <c r="L1634" s="35">
        <v>0</v>
      </c>
      <c r="M1634" s="35">
        <v>1.94</v>
      </c>
      <c r="N1634" s="10" t="str">
        <f t="shared" si="261"/>
        <v>W</v>
      </c>
      <c r="O1634" s="11">
        <f t="shared" si="262"/>
        <v>45922</v>
      </c>
      <c r="P1634" s="12" t="str">
        <f t="shared" si="263"/>
        <v>04</v>
      </c>
      <c r="Q1634" s="13" t="str">
        <f>VLOOKUP($B1634,Deals_Demo!$H:$N,7,0)</f>
        <v>strategy_18_demo</v>
      </c>
      <c r="R1634" s="13" t="str">
        <f t="shared" si="264"/>
        <v>Mon</v>
      </c>
      <c r="S1634" s="14">
        <f>VLOOKUP($B1634,Deals_Demo!$H:$S,8,0)</f>
        <v>45922.175219907411</v>
      </c>
      <c r="T1634" s="14">
        <f>VLOOKUP($B1634,Deals_Demo!$H:$S,9,0)</f>
        <v>45922.383553240747</v>
      </c>
      <c r="U1634" s="15" t="str">
        <f t="shared" si="265"/>
        <v>2025-09-22</v>
      </c>
      <c r="V1634" s="13" t="str">
        <f>VLOOKUP($B1634,Deals_Demo!$H:$S,11,0)</f>
        <v>09</v>
      </c>
      <c r="W1634" s="13" t="str">
        <f>VLOOKUP($B1634,Deals_Demo!$H:$S,12,0)</f>
        <v>Mon</v>
      </c>
      <c r="X1634" s="13">
        <f t="shared" si="267"/>
        <v>0.19400000000000001</v>
      </c>
      <c r="Y1634" s="13">
        <f t="shared" si="268"/>
        <v>0.38800000000000001</v>
      </c>
      <c r="Z1634" s="13">
        <f t="shared" si="269"/>
        <v>0.58199999999999996</v>
      </c>
      <c r="AA1634" s="13">
        <f t="shared" si="266"/>
        <v>-3</v>
      </c>
    </row>
    <row r="1635" spans="1:27" x14ac:dyDescent="0.25">
      <c r="A1635" s="60">
        <v>45922.175219907411</v>
      </c>
      <c r="B1635" s="61">
        <v>444116947</v>
      </c>
      <c r="C1635" s="37" t="s">
        <v>36</v>
      </c>
      <c r="D1635" s="37" t="s">
        <v>37</v>
      </c>
      <c r="E1635" s="37" t="s">
        <v>120</v>
      </c>
      <c r="F1635" s="36">
        <v>3693.24</v>
      </c>
      <c r="G1635" s="36">
        <v>3695.22</v>
      </c>
      <c r="H1635" s="37"/>
      <c r="I1635" s="37" t="s">
        <v>2111</v>
      </c>
      <c r="J1635" s="36">
        <v>3695.15</v>
      </c>
      <c r="K1635" s="36">
        <v>0</v>
      </c>
      <c r="L1635" s="36">
        <v>0</v>
      </c>
      <c r="M1635" s="36">
        <v>1.91</v>
      </c>
      <c r="N1635" s="10" t="str">
        <f t="shared" si="261"/>
        <v>W</v>
      </c>
      <c r="O1635" s="11">
        <f t="shared" si="262"/>
        <v>45922</v>
      </c>
      <c r="P1635" s="12" t="str">
        <f t="shared" si="263"/>
        <v>04</v>
      </c>
      <c r="Q1635" s="13" t="str">
        <f>VLOOKUP($B1635,Deals_Demo!$H:$N,7,0)</f>
        <v>strategy_19_demo</v>
      </c>
      <c r="R1635" s="13" t="str">
        <f t="shared" si="264"/>
        <v>Mon</v>
      </c>
      <c r="S1635" s="14">
        <f>VLOOKUP($B1635,Deals_Demo!$H:$S,8,0)</f>
        <v>45922.175219907411</v>
      </c>
      <c r="T1635" s="14">
        <f>VLOOKUP($B1635,Deals_Demo!$H:$S,9,0)</f>
        <v>45922.383553240747</v>
      </c>
      <c r="U1635" s="15" t="str">
        <f t="shared" si="265"/>
        <v>2025-09-22</v>
      </c>
      <c r="V1635" s="13" t="str">
        <f>VLOOKUP($B1635,Deals_Demo!$H:$S,11,0)</f>
        <v>09</v>
      </c>
      <c r="W1635" s="13" t="str">
        <f>VLOOKUP($B1635,Deals_Demo!$H:$S,12,0)</f>
        <v>Mon</v>
      </c>
      <c r="X1635" s="13">
        <f t="shared" si="267"/>
        <v>0.191</v>
      </c>
      <c r="Y1635" s="13">
        <f t="shared" si="268"/>
        <v>0.38200000000000001</v>
      </c>
      <c r="Z1635" s="13">
        <f t="shared" si="269"/>
        <v>0.57299999999999995</v>
      </c>
      <c r="AA1635" s="13">
        <f t="shared" si="266"/>
        <v>-3</v>
      </c>
    </row>
    <row r="1636" spans="1:27" x14ac:dyDescent="0.25">
      <c r="A1636" s="58">
        <v>45922.175219907411</v>
      </c>
      <c r="B1636" s="59">
        <v>444116949</v>
      </c>
      <c r="C1636" s="38" t="s">
        <v>36</v>
      </c>
      <c r="D1636" s="38" t="s">
        <v>37</v>
      </c>
      <c r="E1636" s="38" t="s">
        <v>120</v>
      </c>
      <c r="F1636" s="35">
        <v>3693.34</v>
      </c>
      <c r="G1636" s="35">
        <v>3695.29</v>
      </c>
      <c r="H1636" s="38"/>
      <c r="I1636" s="38" t="s">
        <v>2111</v>
      </c>
      <c r="J1636" s="35">
        <v>3695.15</v>
      </c>
      <c r="K1636" s="35">
        <v>0</v>
      </c>
      <c r="L1636" s="35">
        <v>0</v>
      </c>
      <c r="M1636" s="35">
        <v>1.81</v>
      </c>
      <c r="N1636" s="10" t="str">
        <f t="shared" si="261"/>
        <v>W</v>
      </c>
      <c r="O1636" s="11">
        <f t="shared" si="262"/>
        <v>45922</v>
      </c>
      <c r="P1636" s="12" t="str">
        <f t="shared" si="263"/>
        <v>04</v>
      </c>
      <c r="Q1636" s="13" t="str">
        <f>VLOOKUP($B1636,Deals_Demo!$H:$N,7,0)</f>
        <v>strategy_20_demo</v>
      </c>
      <c r="R1636" s="13" t="str">
        <f t="shared" si="264"/>
        <v>Mon</v>
      </c>
      <c r="S1636" s="14">
        <f>VLOOKUP($B1636,Deals_Demo!$H:$S,8,0)</f>
        <v>45922.175219907411</v>
      </c>
      <c r="T1636" s="14">
        <f>VLOOKUP($B1636,Deals_Demo!$H:$S,9,0)</f>
        <v>45922.383553240747</v>
      </c>
      <c r="U1636" s="15" t="str">
        <f t="shared" si="265"/>
        <v>2025-09-22</v>
      </c>
      <c r="V1636" s="13" t="str">
        <f>VLOOKUP($B1636,Deals_Demo!$H:$S,11,0)</f>
        <v>09</v>
      </c>
      <c r="W1636" s="13" t="str">
        <f>VLOOKUP($B1636,Deals_Demo!$H:$S,12,0)</f>
        <v>Mon</v>
      </c>
      <c r="X1636" s="13">
        <f t="shared" si="267"/>
        <v>0.18100000000000002</v>
      </c>
      <c r="Y1636" s="13">
        <f t="shared" si="268"/>
        <v>0.36200000000000004</v>
      </c>
      <c r="Z1636" s="13">
        <f t="shared" si="269"/>
        <v>0.54300000000000004</v>
      </c>
      <c r="AA1636" s="13">
        <f t="shared" si="266"/>
        <v>-3</v>
      </c>
    </row>
    <row r="1637" spans="1:27" x14ac:dyDescent="0.25">
      <c r="A1637" s="60">
        <v>45922.178229166668</v>
      </c>
      <c r="B1637" s="61">
        <v>444119678</v>
      </c>
      <c r="C1637" s="37" t="s">
        <v>36</v>
      </c>
      <c r="D1637" s="37" t="s">
        <v>37</v>
      </c>
      <c r="E1637" s="37" t="s">
        <v>120</v>
      </c>
      <c r="F1637" s="36">
        <v>3695.39</v>
      </c>
      <c r="G1637" s="36">
        <v>3692.38</v>
      </c>
      <c r="H1637" s="37"/>
      <c r="I1637" s="37" t="s">
        <v>2112</v>
      </c>
      <c r="J1637" s="36">
        <v>3692.37</v>
      </c>
      <c r="K1637" s="36">
        <v>0</v>
      </c>
      <c r="L1637" s="36">
        <v>0</v>
      </c>
      <c r="M1637" s="36">
        <v>-3.02</v>
      </c>
      <c r="N1637" s="10" t="str">
        <f t="shared" si="261"/>
        <v>L</v>
      </c>
      <c r="O1637" s="11">
        <f t="shared" si="262"/>
        <v>45922</v>
      </c>
      <c r="P1637" s="12" t="str">
        <f t="shared" si="263"/>
        <v>04</v>
      </c>
      <c r="Q1637" s="13" t="str">
        <f>VLOOKUP($B1637,Deals_Demo!$H:$N,7,0)</f>
        <v>strategy_20_demo</v>
      </c>
      <c r="R1637" s="13" t="str">
        <f t="shared" si="264"/>
        <v>Mon</v>
      </c>
      <c r="S1637" s="14">
        <f>VLOOKUP($B1637,Deals_Demo!$H:$S,8,0)</f>
        <v>45922.178229166668</v>
      </c>
      <c r="T1637" s="14">
        <f>VLOOKUP($B1637,Deals_Demo!$H:$S,9,0)</f>
        <v>45922.386562500003</v>
      </c>
      <c r="U1637" s="15" t="str">
        <f t="shared" si="265"/>
        <v>2025-09-22</v>
      </c>
      <c r="V1637" s="13" t="str">
        <f>VLOOKUP($B1637,Deals_Demo!$H:$S,11,0)</f>
        <v>09</v>
      </c>
      <c r="W1637" s="13" t="str">
        <f>VLOOKUP($B1637,Deals_Demo!$H:$S,12,0)</f>
        <v>Mon</v>
      </c>
      <c r="X1637" s="13">
        <f t="shared" si="267"/>
        <v>-0.30200000000000005</v>
      </c>
      <c r="Y1637" s="13">
        <f t="shared" si="268"/>
        <v>-0.60400000000000009</v>
      </c>
      <c r="Z1637" s="13">
        <f t="shared" si="269"/>
        <v>-0.90599999999999992</v>
      </c>
      <c r="AA1637" s="13">
        <f t="shared" si="266"/>
        <v>-3</v>
      </c>
    </row>
    <row r="1638" spans="1:27" x14ac:dyDescent="0.25">
      <c r="A1638" s="58">
        <v>45922.178229166668</v>
      </c>
      <c r="B1638" s="59">
        <v>444119680</v>
      </c>
      <c r="C1638" s="38" t="s">
        <v>36</v>
      </c>
      <c r="D1638" s="38" t="s">
        <v>37</v>
      </c>
      <c r="E1638" s="38" t="s">
        <v>120</v>
      </c>
      <c r="F1638" s="35">
        <v>3695.39</v>
      </c>
      <c r="G1638" s="35">
        <v>3692.39</v>
      </c>
      <c r="H1638" s="38"/>
      <c r="I1638" s="38" t="s">
        <v>2112</v>
      </c>
      <c r="J1638" s="35">
        <v>3692.39</v>
      </c>
      <c r="K1638" s="35">
        <v>0</v>
      </c>
      <c r="L1638" s="35">
        <v>0</v>
      </c>
      <c r="M1638" s="35">
        <v>-3</v>
      </c>
      <c r="N1638" s="10" t="str">
        <f t="shared" si="261"/>
        <v>L</v>
      </c>
      <c r="O1638" s="11">
        <f t="shared" si="262"/>
        <v>45922</v>
      </c>
      <c r="P1638" s="12" t="str">
        <f t="shared" si="263"/>
        <v>04</v>
      </c>
      <c r="Q1638" s="13" t="str">
        <f>VLOOKUP($B1638,Deals_Demo!$H:$N,7,0)</f>
        <v>strategy_18_demo</v>
      </c>
      <c r="R1638" s="13" t="str">
        <f t="shared" si="264"/>
        <v>Mon</v>
      </c>
      <c r="S1638" s="14">
        <f>VLOOKUP($B1638,Deals_Demo!$H:$S,8,0)</f>
        <v>45922.178229166668</v>
      </c>
      <c r="T1638" s="14">
        <f>VLOOKUP($B1638,Deals_Demo!$H:$S,9,0)</f>
        <v>45922.386562500003</v>
      </c>
      <c r="U1638" s="15" t="str">
        <f t="shared" si="265"/>
        <v>2025-09-22</v>
      </c>
      <c r="V1638" s="13" t="str">
        <f>VLOOKUP($B1638,Deals_Demo!$H:$S,11,0)</f>
        <v>09</v>
      </c>
      <c r="W1638" s="13" t="str">
        <f>VLOOKUP($B1638,Deals_Demo!$H:$S,12,0)</f>
        <v>Mon</v>
      </c>
      <c r="X1638" s="13">
        <f t="shared" si="267"/>
        <v>-0.30000000000000004</v>
      </c>
      <c r="Y1638" s="13">
        <f t="shared" si="268"/>
        <v>-0.60000000000000009</v>
      </c>
      <c r="Z1638" s="13">
        <f t="shared" si="269"/>
        <v>-0.89999999999999991</v>
      </c>
      <c r="AA1638" s="13">
        <f t="shared" si="266"/>
        <v>-3</v>
      </c>
    </row>
    <row r="1639" spans="1:27" x14ac:dyDescent="0.25">
      <c r="A1639" s="60">
        <v>45922.178229166668</v>
      </c>
      <c r="B1639" s="61">
        <v>444119684</v>
      </c>
      <c r="C1639" s="37" t="s">
        <v>36</v>
      </c>
      <c r="D1639" s="37" t="s">
        <v>37</v>
      </c>
      <c r="E1639" s="37" t="s">
        <v>120</v>
      </c>
      <c r="F1639" s="36">
        <v>3695.4</v>
      </c>
      <c r="G1639" s="36">
        <v>3692.39</v>
      </c>
      <c r="H1639" s="37"/>
      <c r="I1639" s="37" t="s">
        <v>2112</v>
      </c>
      <c r="J1639" s="36">
        <v>3692.39</v>
      </c>
      <c r="K1639" s="36">
        <v>0</v>
      </c>
      <c r="L1639" s="36">
        <v>0</v>
      </c>
      <c r="M1639" s="36">
        <v>-3.01</v>
      </c>
      <c r="N1639" s="10" t="str">
        <f t="shared" si="261"/>
        <v>L</v>
      </c>
      <c r="O1639" s="11">
        <f t="shared" si="262"/>
        <v>45922</v>
      </c>
      <c r="P1639" s="12" t="str">
        <f t="shared" si="263"/>
        <v>04</v>
      </c>
      <c r="Q1639" s="13" t="str">
        <f>VLOOKUP($B1639,Deals_Demo!$H:$N,7,0)</f>
        <v>strategy_19_demo</v>
      </c>
      <c r="R1639" s="13" t="str">
        <f t="shared" si="264"/>
        <v>Mon</v>
      </c>
      <c r="S1639" s="14">
        <f>VLOOKUP($B1639,Deals_Demo!$H:$S,8,0)</f>
        <v>45922.178229166668</v>
      </c>
      <c r="T1639" s="14">
        <f>VLOOKUP($B1639,Deals_Demo!$H:$S,9,0)</f>
        <v>45922.386562500003</v>
      </c>
      <c r="U1639" s="15" t="str">
        <f t="shared" si="265"/>
        <v>2025-09-22</v>
      </c>
      <c r="V1639" s="13" t="str">
        <f>VLOOKUP($B1639,Deals_Demo!$H:$S,11,0)</f>
        <v>09</v>
      </c>
      <c r="W1639" s="13" t="str">
        <f>VLOOKUP($B1639,Deals_Demo!$H:$S,12,0)</f>
        <v>Mon</v>
      </c>
      <c r="X1639" s="13">
        <f t="shared" si="267"/>
        <v>-0.30099999999999999</v>
      </c>
      <c r="Y1639" s="13">
        <f t="shared" si="268"/>
        <v>-0.60199999999999998</v>
      </c>
      <c r="Z1639" s="13">
        <f t="shared" si="269"/>
        <v>-0.90299999999999991</v>
      </c>
      <c r="AA1639" s="13">
        <f t="shared" si="266"/>
        <v>-3</v>
      </c>
    </row>
    <row r="1640" spans="1:27" x14ac:dyDescent="0.25">
      <c r="A1640" s="58">
        <v>45922.178576388891</v>
      </c>
      <c r="B1640" s="59">
        <v>444119879</v>
      </c>
      <c r="C1640" s="38" t="s">
        <v>36</v>
      </c>
      <c r="D1640" s="38" t="s">
        <v>37</v>
      </c>
      <c r="E1640" s="38" t="s">
        <v>120</v>
      </c>
      <c r="F1640" s="35">
        <v>3694.27</v>
      </c>
      <c r="G1640" s="35">
        <v>3691.35</v>
      </c>
      <c r="H1640" s="35">
        <v>3695.85</v>
      </c>
      <c r="I1640" s="38" t="s">
        <v>2113</v>
      </c>
      <c r="J1640" s="35">
        <v>3691.29</v>
      </c>
      <c r="K1640" s="35">
        <v>0</v>
      </c>
      <c r="L1640" s="35">
        <v>0</v>
      </c>
      <c r="M1640" s="35">
        <v>-2.98</v>
      </c>
      <c r="N1640" s="10" t="str">
        <f t="shared" si="261"/>
        <v>L</v>
      </c>
      <c r="O1640" s="11">
        <f t="shared" si="262"/>
        <v>45922</v>
      </c>
      <c r="P1640" s="12" t="str">
        <f t="shared" si="263"/>
        <v>04</v>
      </c>
      <c r="Q1640" s="13" t="str">
        <f>VLOOKUP($B1640,Deals_Demo!$H:$N,7,0)</f>
        <v>strategy_24_demo</v>
      </c>
      <c r="R1640" s="13" t="str">
        <f t="shared" si="264"/>
        <v>Mon</v>
      </c>
      <c r="S1640" s="14">
        <f>VLOOKUP($B1640,Deals_Demo!$H:$S,8,0)</f>
        <v>45922.178576388891</v>
      </c>
      <c r="T1640" s="14">
        <f>VLOOKUP($B1640,Deals_Demo!$H:$S,9,0)</f>
        <v>45922.386909722227</v>
      </c>
      <c r="U1640" s="15" t="str">
        <f t="shared" si="265"/>
        <v>2025-09-22</v>
      </c>
      <c r="V1640" s="13" t="str">
        <f>VLOOKUP($B1640,Deals_Demo!$H:$S,11,0)</f>
        <v>09</v>
      </c>
      <c r="W1640" s="13" t="str">
        <f>VLOOKUP($B1640,Deals_Demo!$H:$S,12,0)</f>
        <v>Mon</v>
      </c>
      <c r="X1640" s="13">
        <f t="shared" si="267"/>
        <v>-0.29799999999999999</v>
      </c>
      <c r="Y1640" s="13">
        <f t="shared" si="268"/>
        <v>-0.59599999999999997</v>
      </c>
      <c r="Z1640" s="13">
        <f t="shared" si="269"/>
        <v>-0.89400000000000002</v>
      </c>
      <c r="AA1640" s="13">
        <f t="shared" si="266"/>
        <v>-3</v>
      </c>
    </row>
    <row r="1641" spans="1:27" x14ac:dyDescent="0.25">
      <c r="A1641" s="60">
        <v>45922.178576388891</v>
      </c>
      <c r="B1641" s="61">
        <v>444119891</v>
      </c>
      <c r="C1641" s="37" t="s">
        <v>36</v>
      </c>
      <c r="D1641" s="37" t="s">
        <v>37</v>
      </c>
      <c r="E1641" s="37" t="s">
        <v>120</v>
      </c>
      <c r="F1641" s="36">
        <v>3694.08</v>
      </c>
      <c r="G1641" s="36">
        <v>3691.77</v>
      </c>
      <c r="H1641" s="36">
        <v>3697.27</v>
      </c>
      <c r="I1641" s="37" t="s">
        <v>2114</v>
      </c>
      <c r="J1641" s="36">
        <v>3691.77</v>
      </c>
      <c r="K1641" s="36">
        <v>0</v>
      </c>
      <c r="L1641" s="36">
        <v>0</v>
      </c>
      <c r="M1641" s="36">
        <v>-2.31</v>
      </c>
      <c r="N1641" s="10" t="str">
        <f t="shared" si="261"/>
        <v>L</v>
      </c>
      <c r="O1641" s="11">
        <f t="shared" si="262"/>
        <v>45922</v>
      </c>
      <c r="P1641" s="12" t="str">
        <f t="shared" si="263"/>
        <v>04</v>
      </c>
      <c r="Q1641" s="13" t="str">
        <f>VLOOKUP($B1641,Deals_Demo!$H:$N,7,0)</f>
        <v>strategy_10_demo</v>
      </c>
      <c r="R1641" s="13" t="str">
        <f t="shared" si="264"/>
        <v>Mon</v>
      </c>
      <c r="S1641" s="14">
        <f>VLOOKUP($B1641,Deals_Demo!$H:$S,8,0)</f>
        <v>45922.178576388891</v>
      </c>
      <c r="T1641" s="14">
        <f>VLOOKUP($B1641,Deals_Demo!$H:$S,9,0)</f>
        <v>45922.386909722227</v>
      </c>
      <c r="U1641" s="15" t="str">
        <f t="shared" si="265"/>
        <v>2025-09-22</v>
      </c>
      <c r="V1641" s="13" t="str">
        <f>VLOOKUP($B1641,Deals_Demo!$H:$S,11,0)</f>
        <v>09</v>
      </c>
      <c r="W1641" s="13" t="str">
        <f>VLOOKUP($B1641,Deals_Demo!$H:$S,12,0)</f>
        <v>Mon</v>
      </c>
      <c r="X1641" s="13">
        <f t="shared" si="267"/>
        <v>-0.23100000000000001</v>
      </c>
      <c r="Y1641" s="13">
        <f t="shared" si="268"/>
        <v>-0.46200000000000002</v>
      </c>
      <c r="Z1641" s="13">
        <f t="shared" si="269"/>
        <v>-0.69299999999999995</v>
      </c>
      <c r="AA1641" s="13">
        <f t="shared" si="266"/>
        <v>-3</v>
      </c>
    </row>
    <row r="1642" spans="1:27" x14ac:dyDescent="0.25">
      <c r="A1642" s="58">
        <v>45922.178576388891</v>
      </c>
      <c r="B1642" s="59">
        <v>444119892</v>
      </c>
      <c r="C1642" s="38" t="s">
        <v>36</v>
      </c>
      <c r="D1642" s="38" t="s">
        <v>37</v>
      </c>
      <c r="E1642" s="38" t="s">
        <v>120</v>
      </c>
      <c r="F1642" s="35">
        <v>3694.06</v>
      </c>
      <c r="G1642" s="35">
        <v>3692.07</v>
      </c>
      <c r="H1642" s="35">
        <v>3697.27</v>
      </c>
      <c r="I1642" s="38" t="s">
        <v>2115</v>
      </c>
      <c r="J1642" s="35">
        <v>3692.07</v>
      </c>
      <c r="K1642" s="35">
        <v>0</v>
      </c>
      <c r="L1642" s="35">
        <v>0</v>
      </c>
      <c r="M1642" s="35">
        <v>-1.99</v>
      </c>
      <c r="N1642" s="10" t="str">
        <f t="shared" si="261"/>
        <v>L</v>
      </c>
      <c r="O1642" s="11">
        <f t="shared" si="262"/>
        <v>45922</v>
      </c>
      <c r="P1642" s="12" t="str">
        <f t="shared" si="263"/>
        <v>04</v>
      </c>
      <c r="Q1642" s="13" t="str">
        <f>VLOOKUP($B1642,Deals_Demo!$H:$N,7,0)</f>
        <v>strategy_23_demo</v>
      </c>
      <c r="R1642" s="13" t="str">
        <f t="shared" si="264"/>
        <v>Mon</v>
      </c>
      <c r="S1642" s="14">
        <f>VLOOKUP($B1642,Deals_Demo!$H:$S,8,0)</f>
        <v>45922.178576388891</v>
      </c>
      <c r="T1642" s="14">
        <f>VLOOKUP($B1642,Deals_Demo!$H:$S,9,0)</f>
        <v>45922.386909722227</v>
      </c>
      <c r="U1642" s="15" t="str">
        <f t="shared" si="265"/>
        <v>2025-09-22</v>
      </c>
      <c r="V1642" s="13" t="str">
        <f>VLOOKUP($B1642,Deals_Demo!$H:$S,11,0)</f>
        <v>09</v>
      </c>
      <c r="W1642" s="13" t="str">
        <f>VLOOKUP($B1642,Deals_Demo!$H:$S,12,0)</f>
        <v>Mon</v>
      </c>
      <c r="X1642" s="13">
        <f t="shared" si="267"/>
        <v>-0.19900000000000001</v>
      </c>
      <c r="Y1642" s="13">
        <f t="shared" si="268"/>
        <v>-0.39800000000000002</v>
      </c>
      <c r="Z1642" s="13">
        <f t="shared" si="269"/>
        <v>-0.59699999999999998</v>
      </c>
      <c r="AA1642" s="13">
        <f t="shared" si="266"/>
        <v>-3</v>
      </c>
    </row>
    <row r="1643" spans="1:27" x14ac:dyDescent="0.25">
      <c r="A1643" s="60">
        <v>45922.178576388891</v>
      </c>
      <c r="B1643" s="61">
        <v>444119893</v>
      </c>
      <c r="C1643" s="37" t="s">
        <v>36</v>
      </c>
      <c r="D1643" s="37" t="s">
        <v>37</v>
      </c>
      <c r="E1643" s="37" t="s">
        <v>120</v>
      </c>
      <c r="F1643" s="36">
        <v>3694.06</v>
      </c>
      <c r="G1643" s="36">
        <v>3691.27</v>
      </c>
      <c r="H1643" s="36">
        <v>3695.77</v>
      </c>
      <c r="I1643" s="37" t="s">
        <v>2113</v>
      </c>
      <c r="J1643" s="36">
        <v>3691.27</v>
      </c>
      <c r="K1643" s="36">
        <v>0</v>
      </c>
      <c r="L1643" s="36">
        <v>0</v>
      </c>
      <c r="M1643" s="36">
        <v>-2.79</v>
      </c>
      <c r="N1643" s="10" t="str">
        <f t="shared" si="261"/>
        <v>L</v>
      </c>
      <c r="O1643" s="11">
        <f t="shared" si="262"/>
        <v>45922</v>
      </c>
      <c r="P1643" s="12" t="str">
        <f t="shared" si="263"/>
        <v>04</v>
      </c>
      <c r="Q1643" s="13" t="str">
        <f>VLOOKUP($B1643,Deals_Demo!$H:$N,7,0)</f>
        <v>strategy_14_demo</v>
      </c>
      <c r="R1643" s="13" t="str">
        <f t="shared" si="264"/>
        <v>Mon</v>
      </c>
      <c r="S1643" s="14">
        <f>VLOOKUP($B1643,Deals_Demo!$H:$S,8,0)</f>
        <v>45922.178576388891</v>
      </c>
      <c r="T1643" s="14">
        <f>VLOOKUP($B1643,Deals_Demo!$H:$S,9,0)</f>
        <v>45922.386909722227</v>
      </c>
      <c r="U1643" s="15" t="str">
        <f t="shared" si="265"/>
        <v>2025-09-22</v>
      </c>
      <c r="V1643" s="13" t="str">
        <f>VLOOKUP($B1643,Deals_Demo!$H:$S,11,0)</f>
        <v>09</v>
      </c>
      <c r="W1643" s="13" t="str">
        <f>VLOOKUP($B1643,Deals_Demo!$H:$S,12,0)</f>
        <v>Mon</v>
      </c>
      <c r="X1643" s="13">
        <f t="shared" si="267"/>
        <v>-0.27900000000000003</v>
      </c>
      <c r="Y1643" s="13">
        <f t="shared" si="268"/>
        <v>-0.55800000000000005</v>
      </c>
      <c r="Z1643" s="13">
        <f t="shared" si="269"/>
        <v>-0.83699999999999997</v>
      </c>
      <c r="AA1643" s="13">
        <f t="shared" si="266"/>
        <v>-3</v>
      </c>
    </row>
    <row r="1644" spans="1:27" x14ac:dyDescent="0.25">
      <c r="A1644" s="58">
        <v>45922.178587962961</v>
      </c>
      <c r="B1644" s="59">
        <v>444119905</v>
      </c>
      <c r="C1644" s="38" t="s">
        <v>36</v>
      </c>
      <c r="D1644" s="38" t="s">
        <v>37</v>
      </c>
      <c r="E1644" s="38" t="s">
        <v>120</v>
      </c>
      <c r="F1644" s="35">
        <v>3693.93</v>
      </c>
      <c r="G1644" s="35">
        <v>3691.27</v>
      </c>
      <c r="H1644" s="35">
        <v>3697.77</v>
      </c>
      <c r="I1644" s="38" t="s">
        <v>2113</v>
      </c>
      <c r="J1644" s="35">
        <v>3691.27</v>
      </c>
      <c r="K1644" s="35">
        <v>0</v>
      </c>
      <c r="L1644" s="35">
        <v>0</v>
      </c>
      <c r="M1644" s="35">
        <v>-2.66</v>
      </c>
      <c r="N1644" s="10" t="str">
        <f t="shared" si="261"/>
        <v>L</v>
      </c>
      <c r="O1644" s="11">
        <f t="shared" si="262"/>
        <v>45922</v>
      </c>
      <c r="P1644" s="12" t="str">
        <f t="shared" si="263"/>
        <v>04</v>
      </c>
      <c r="Q1644" s="13" t="str">
        <f>VLOOKUP($B1644,Deals_Demo!$H:$N,7,0)</f>
        <v>strategy_11_demo</v>
      </c>
      <c r="R1644" s="13" t="str">
        <f t="shared" si="264"/>
        <v>Mon</v>
      </c>
      <c r="S1644" s="14">
        <f>VLOOKUP($B1644,Deals_Demo!$H:$S,8,0)</f>
        <v>45922.178587962961</v>
      </c>
      <c r="T1644" s="14">
        <f>VLOOKUP($B1644,Deals_Demo!$H:$S,9,0)</f>
        <v>45922.386921296296</v>
      </c>
      <c r="U1644" s="15" t="str">
        <f t="shared" si="265"/>
        <v>2025-09-22</v>
      </c>
      <c r="V1644" s="13" t="str">
        <f>VLOOKUP($B1644,Deals_Demo!$H:$S,11,0)</f>
        <v>09</v>
      </c>
      <c r="W1644" s="13" t="str">
        <f>VLOOKUP($B1644,Deals_Demo!$H:$S,12,0)</f>
        <v>Mon</v>
      </c>
      <c r="X1644" s="13">
        <f t="shared" si="267"/>
        <v>-0.26600000000000001</v>
      </c>
      <c r="Y1644" s="13">
        <f t="shared" si="268"/>
        <v>-0.53200000000000003</v>
      </c>
      <c r="Z1644" s="13">
        <f t="shared" si="269"/>
        <v>-0.79800000000000004</v>
      </c>
      <c r="AA1644" s="13">
        <f t="shared" si="266"/>
        <v>-3</v>
      </c>
    </row>
    <row r="1645" spans="1:27" x14ac:dyDescent="0.25">
      <c r="A1645" s="60">
        <v>45922.178587962961</v>
      </c>
      <c r="B1645" s="61">
        <v>444119908</v>
      </c>
      <c r="C1645" s="37" t="s">
        <v>36</v>
      </c>
      <c r="D1645" s="37" t="s">
        <v>37</v>
      </c>
      <c r="E1645" s="37" t="s">
        <v>120</v>
      </c>
      <c r="F1645" s="36">
        <v>3693.94</v>
      </c>
      <c r="G1645" s="36">
        <v>3691.27</v>
      </c>
      <c r="H1645" s="36">
        <v>3697.27</v>
      </c>
      <c r="I1645" s="37" t="s">
        <v>2113</v>
      </c>
      <c r="J1645" s="36">
        <v>3691.27</v>
      </c>
      <c r="K1645" s="36">
        <v>0</v>
      </c>
      <c r="L1645" s="36">
        <v>0</v>
      </c>
      <c r="M1645" s="36">
        <v>-2.67</v>
      </c>
      <c r="N1645" s="10" t="str">
        <f t="shared" si="261"/>
        <v>L</v>
      </c>
      <c r="O1645" s="11">
        <f t="shared" si="262"/>
        <v>45922</v>
      </c>
      <c r="P1645" s="12" t="str">
        <f t="shared" si="263"/>
        <v>04</v>
      </c>
      <c r="Q1645" s="13" t="str">
        <f>VLOOKUP($B1645,Deals_Demo!$H:$N,7,0)</f>
        <v>strategy_09_demo</v>
      </c>
      <c r="R1645" s="13" t="str">
        <f t="shared" si="264"/>
        <v>Mon</v>
      </c>
      <c r="S1645" s="14">
        <f>VLOOKUP($B1645,Deals_Demo!$H:$S,8,0)</f>
        <v>45922.178587962961</v>
      </c>
      <c r="T1645" s="14">
        <f>VLOOKUP($B1645,Deals_Demo!$H:$S,9,0)</f>
        <v>45922.386921296296</v>
      </c>
      <c r="U1645" s="15" t="str">
        <f t="shared" si="265"/>
        <v>2025-09-22</v>
      </c>
      <c r="V1645" s="13" t="str">
        <f>VLOOKUP($B1645,Deals_Demo!$H:$S,11,0)</f>
        <v>09</v>
      </c>
      <c r="W1645" s="13" t="str">
        <f>VLOOKUP($B1645,Deals_Demo!$H:$S,12,0)</f>
        <v>Mon</v>
      </c>
      <c r="X1645" s="13">
        <f t="shared" si="267"/>
        <v>-0.26700000000000002</v>
      </c>
      <c r="Y1645" s="13">
        <f t="shared" si="268"/>
        <v>-0.53400000000000003</v>
      </c>
      <c r="Z1645" s="13">
        <f t="shared" si="269"/>
        <v>-0.80099999999999993</v>
      </c>
      <c r="AA1645" s="13">
        <f t="shared" si="266"/>
        <v>-3</v>
      </c>
    </row>
    <row r="1646" spans="1:27" x14ac:dyDescent="0.25">
      <c r="A1646" s="58">
        <v>45922.178587962961</v>
      </c>
      <c r="B1646" s="59">
        <v>444119911</v>
      </c>
      <c r="C1646" s="38" t="s">
        <v>36</v>
      </c>
      <c r="D1646" s="38" t="s">
        <v>37</v>
      </c>
      <c r="E1646" s="38" t="s">
        <v>120</v>
      </c>
      <c r="F1646" s="35">
        <v>3693.94</v>
      </c>
      <c r="G1646" s="35">
        <v>3691.27</v>
      </c>
      <c r="H1646" s="35">
        <v>3696.47</v>
      </c>
      <c r="I1646" s="38" t="s">
        <v>2113</v>
      </c>
      <c r="J1646" s="35">
        <v>3691.27</v>
      </c>
      <c r="K1646" s="35">
        <v>0</v>
      </c>
      <c r="L1646" s="35">
        <v>0</v>
      </c>
      <c r="M1646" s="35">
        <v>-2.67</v>
      </c>
      <c r="N1646" s="10" t="str">
        <f t="shared" si="261"/>
        <v>L</v>
      </c>
      <c r="O1646" s="11">
        <f t="shared" si="262"/>
        <v>45922</v>
      </c>
      <c r="P1646" s="12" t="str">
        <f t="shared" si="263"/>
        <v>04</v>
      </c>
      <c r="Q1646" s="13" t="str">
        <f>VLOOKUP($B1646,Deals_Demo!$H:$N,7,0)</f>
        <v>strategy_21_demo</v>
      </c>
      <c r="R1646" s="13" t="str">
        <f t="shared" si="264"/>
        <v>Mon</v>
      </c>
      <c r="S1646" s="14">
        <f>VLOOKUP($B1646,Deals_Demo!$H:$S,8,0)</f>
        <v>45922.178587962961</v>
      </c>
      <c r="T1646" s="14">
        <f>VLOOKUP($B1646,Deals_Demo!$H:$S,9,0)</f>
        <v>45922.386921296296</v>
      </c>
      <c r="U1646" s="15" t="str">
        <f t="shared" si="265"/>
        <v>2025-09-22</v>
      </c>
      <c r="V1646" s="13" t="str">
        <f>VLOOKUP($B1646,Deals_Demo!$H:$S,11,0)</f>
        <v>09</v>
      </c>
      <c r="W1646" s="13" t="str">
        <f>VLOOKUP($B1646,Deals_Demo!$H:$S,12,0)</f>
        <v>Mon</v>
      </c>
      <c r="X1646" s="13">
        <f t="shared" si="267"/>
        <v>-0.26700000000000002</v>
      </c>
      <c r="Y1646" s="13">
        <f t="shared" si="268"/>
        <v>-0.53400000000000003</v>
      </c>
      <c r="Z1646" s="13">
        <f t="shared" si="269"/>
        <v>-0.80099999999999993</v>
      </c>
      <c r="AA1646" s="13">
        <f t="shared" si="266"/>
        <v>-3</v>
      </c>
    </row>
    <row r="1647" spans="1:27" x14ac:dyDescent="0.25">
      <c r="A1647" s="60">
        <v>45922.178587962961</v>
      </c>
      <c r="B1647" s="61">
        <v>444119917</v>
      </c>
      <c r="C1647" s="37" t="s">
        <v>36</v>
      </c>
      <c r="D1647" s="37" t="s">
        <v>37</v>
      </c>
      <c r="E1647" s="37" t="s">
        <v>120</v>
      </c>
      <c r="F1647" s="36">
        <v>3693.96</v>
      </c>
      <c r="G1647" s="36">
        <v>3691.27</v>
      </c>
      <c r="H1647" s="36">
        <v>3695.77</v>
      </c>
      <c r="I1647" s="37" t="s">
        <v>2113</v>
      </c>
      <c r="J1647" s="36">
        <v>3691.27</v>
      </c>
      <c r="K1647" s="36">
        <v>0</v>
      </c>
      <c r="L1647" s="36">
        <v>0</v>
      </c>
      <c r="M1647" s="36">
        <v>-2.69</v>
      </c>
      <c r="N1647" s="10" t="str">
        <f t="shared" ref="N1647:N1710" si="270">IF(M1647&gt;0,"W",IF(M1647&lt;0,"L","BE"))</f>
        <v>L</v>
      </c>
      <c r="O1647" s="11">
        <f t="shared" ref="O1647:O1710" si="271">INT(LEFT(A1647,10))</f>
        <v>45922</v>
      </c>
      <c r="P1647" s="12" t="str">
        <f t="shared" ref="P1647:P1710" si="272">TEXT(A1647,"hh")</f>
        <v>04</v>
      </c>
      <c r="Q1647" s="13" t="str">
        <f>VLOOKUP($B1647,Deals_Demo!$H:$N,7,0)</f>
        <v>strategy_12_demo</v>
      </c>
      <c r="R1647" s="13" t="str">
        <f t="shared" ref="R1647:R1710" si="273">TEXT(O1647,"ddd")</f>
        <v>Mon</v>
      </c>
      <c r="S1647" s="14">
        <f>VLOOKUP($B1647,Deals_Demo!$H:$S,8,0)</f>
        <v>45922.178587962961</v>
      </c>
      <c r="T1647" s="14">
        <f>VLOOKUP($B1647,Deals_Demo!$H:$S,9,0)</f>
        <v>45922.386921296296</v>
      </c>
      <c r="U1647" s="15" t="str">
        <f t="shared" ref="U1647:U1710" si="274">TEXT(T1647,"yyyy-mm-dd")</f>
        <v>2025-09-22</v>
      </c>
      <c r="V1647" s="13" t="str">
        <f>VLOOKUP($B1647,Deals_Demo!$H:$S,11,0)</f>
        <v>09</v>
      </c>
      <c r="W1647" s="13" t="str">
        <f>VLOOKUP($B1647,Deals_Demo!$H:$S,12,0)</f>
        <v>Mon</v>
      </c>
      <c r="X1647" s="13">
        <f t="shared" si="267"/>
        <v>-0.26900000000000002</v>
      </c>
      <c r="Y1647" s="13">
        <f t="shared" si="268"/>
        <v>-0.53800000000000003</v>
      </c>
      <c r="Z1647" s="13">
        <f t="shared" si="269"/>
        <v>-0.80699999999999994</v>
      </c>
      <c r="AA1647" s="13">
        <f t="shared" ref="AA1647:AA1710" si="275">IF(M1647&lt;2.9,-3,M1647)</f>
        <v>-3</v>
      </c>
    </row>
    <row r="1648" spans="1:27" x14ac:dyDescent="0.25">
      <c r="A1648" s="58">
        <v>45922.178599537037</v>
      </c>
      <c r="B1648" s="59">
        <v>444119921</v>
      </c>
      <c r="C1648" s="38" t="s">
        <v>36</v>
      </c>
      <c r="D1648" s="38" t="s">
        <v>37</v>
      </c>
      <c r="E1648" s="38" t="s">
        <v>120</v>
      </c>
      <c r="F1648" s="35">
        <v>3693.96</v>
      </c>
      <c r="G1648" s="35">
        <v>3692.77</v>
      </c>
      <c r="H1648" s="35">
        <v>3695.77</v>
      </c>
      <c r="I1648" s="38" t="s">
        <v>2116</v>
      </c>
      <c r="J1648" s="35">
        <v>3692.73</v>
      </c>
      <c r="K1648" s="35">
        <v>0</v>
      </c>
      <c r="L1648" s="35">
        <v>0</v>
      </c>
      <c r="M1648" s="35">
        <v>-1.23</v>
      </c>
      <c r="N1648" s="10" t="str">
        <f t="shared" si="270"/>
        <v>L</v>
      </c>
      <c r="O1648" s="11">
        <f t="shared" si="271"/>
        <v>45922</v>
      </c>
      <c r="P1648" s="12" t="str">
        <f t="shared" si="272"/>
        <v>04</v>
      </c>
      <c r="Q1648" s="13" t="str">
        <f>VLOOKUP($B1648,Deals_Demo!$H:$N,7,0)</f>
        <v>strategy_15_demo</v>
      </c>
      <c r="R1648" s="13" t="str">
        <f t="shared" si="273"/>
        <v>Mon</v>
      </c>
      <c r="S1648" s="14">
        <f>VLOOKUP($B1648,Deals_Demo!$H:$S,8,0)</f>
        <v>45922.178599537037</v>
      </c>
      <c r="T1648" s="14">
        <f>VLOOKUP($B1648,Deals_Demo!$H:$S,9,0)</f>
        <v>45922.386932870373</v>
      </c>
      <c r="U1648" s="15" t="str">
        <f t="shared" si="274"/>
        <v>2025-09-22</v>
      </c>
      <c r="V1648" s="13" t="str">
        <f>VLOOKUP($B1648,Deals_Demo!$H:$S,11,0)</f>
        <v>09</v>
      </c>
      <c r="W1648" s="13" t="str">
        <f>VLOOKUP($B1648,Deals_Demo!$H:$S,12,0)</f>
        <v>Mon</v>
      </c>
      <c r="X1648" s="13">
        <f t="shared" si="267"/>
        <v>-0.123</v>
      </c>
      <c r="Y1648" s="13">
        <f t="shared" si="268"/>
        <v>-0.246</v>
      </c>
      <c r="Z1648" s="13">
        <f t="shared" si="269"/>
        <v>-0.36899999999999999</v>
      </c>
      <c r="AA1648" s="13">
        <f t="shared" si="275"/>
        <v>-3</v>
      </c>
    </row>
    <row r="1649" spans="1:27" x14ac:dyDescent="0.25">
      <c r="A1649" s="60">
        <v>45922.178599537037</v>
      </c>
      <c r="B1649" s="61">
        <v>444119923</v>
      </c>
      <c r="C1649" s="37" t="s">
        <v>36</v>
      </c>
      <c r="D1649" s="37" t="s">
        <v>37</v>
      </c>
      <c r="E1649" s="37" t="s">
        <v>120</v>
      </c>
      <c r="F1649" s="36">
        <v>3693.83</v>
      </c>
      <c r="G1649" s="36">
        <v>3691.27</v>
      </c>
      <c r="H1649" s="36">
        <v>3697.77</v>
      </c>
      <c r="I1649" s="37" t="s">
        <v>2113</v>
      </c>
      <c r="J1649" s="36">
        <v>3691.27</v>
      </c>
      <c r="K1649" s="36">
        <v>0</v>
      </c>
      <c r="L1649" s="36">
        <v>0</v>
      </c>
      <c r="M1649" s="36">
        <v>-2.56</v>
      </c>
      <c r="N1649" s="10" t="str">
        <f t="shared" si="270"/>
        <v>L</v>
      </c>
      <c r="O1649" s="11">
        <f t="shared" si="271"/>
        <v>45922</v>
      </c>
      <c r="P1649" s="12" t="str">
        <f t="shared" si="272"/>
        <v>04</v>
      </c>
      <c r="Q1649" s="13" t="str">
        <f>VLOOKUP($B1649,Deals_Demo!$H:$N,7,0)</f>
        <v>strategy_16_demo</v>
      </c>
      <c r="R1649" s="13" t="str">
        <f t="shared" si="273"/>
        <v>Mon</v>
      </c>
      <c r="S1649" s="14">
        <f>VLOOKUP($B1649,Deals_Demo!$H:$S,8,0)</f>
        <v>45922.178599537037</v>
      </c>
      <c r="T1649" s="14">
        <f>VLOOKUP($B1649,Deals_Demo!$H:$S,9,0)</f>
        <v>45922.386932870373</v>
      </c>
      <c r="U1649" s="15" t="str">
        <f t="shared" si="274"/>
        <v>2025-09-22</v>
      </c>
      <c r="V1649" s="13" t="str">
        <f>VLOOKUP($B1649,Deals_Demo!$H:$S,11,0)</f>
        <v>09</v>
      </c>
      <c r="W1649" s="13" t="str">
        <f>VLOOKUP($B1649,Deals_Demo!$H:$S,12,0)</f>
        <v>Mon</v>
      </c>
      <c r="X1649" s="13">
        <f t="shared" si="267"/>
        <v>-0.25600000000000001</v>
      </c>
      <c r="Y1649" s="13">
        <f t="shared" si="268"/>
        <v>-0.51200000000000001</v>
      </c>
      <c r="Z1649" s="13">
        <f t="shared" si="269"/>
        <v>-0.76800000000000002</v>
      </c>
      <c r="AA1649" s="13">
        <f t="shared" si="275"/>
        <v>-3</v>
      </c>
    </row>
    <row r="1650" spans="1:27" x14ac:dyDescent="0.25">
      <c r="A1650" s="58">
        <v>45922.178599537037</v>
      </c>
      <c r="B1650" s="59">
        <v>444119926</v>
      </c>
      <c r="C1650" s="38" t="s">
        <v>36</v>
      </c>
      <c r="D1650" s="38" t="s">
        <v>37</v>
      </c>
      <c r="E1650" s="38" t="s">
        <v>120</v>
      </c>
      <c r="F1650" s="35">
        <v>3693.84</v>
      </c>
      <c r="G1650" s="35">
        <v>3692.07</v>
      </c>
      <c r="H1650" s="35">
        <v>3695.77</v>
      </c>
      <c r="I1650" s="38" t="s">
        <v>2115</v>
      </c>
      <c r="J1650" s="35">
        <v>3692.07</v>
      </c>
      <c r="K1650" s="35">
        <v>0</v>
      </c>
      <c r="L1650" s="35">
        <v>0</v>
      </c>
      <c r="M1650" s="35">
        <v>-1.77</v>
      </c>
      <c r="N1650" s="10" t="str">
        <f t="shared" si="270"/>
        <v>L</v>
      </c>
      <c r="O1650" s="11">
        <f t="shared" si="271"/>
        <v>45922</v>
      </c>
      <c r="P1650" s="12" t="str">
        <f t="shared" si="272"/>
        <v>04</v>
      </c>
      <c r="Q1650" s="13" t="str">
        <f>VLOOKUP($B1650,Deals_Demo!$H:$N,7,0)</f>
        <v>strategy_22_demo</v>
      </c>
      <c r="R1650" s="13" t="str">
        <f t="shared" si="273"/>
        <v>Mon</v>
      </c>
      <c r="S1650" s="14">
        <f>VLOOKUP($B1650,Deals_Demo!$H:$S,8,0)</f>
        <v>45922.178599537037</v>
      </c>
      <c r="T1650" s="14">
        <f>VLOOKUP($B1650,Deals_Demo!$H:$S,9,0)</f>
        <v>45922.386932870373</v>
      </c>
      <c r="U1650" s="15" t="str">
        <f t="shared" si="274"/>
        <v>2025-09-22</v>
      </c>
      <c r="V1650" s="13" t="str">
        <f>VLOOKUP($B1650,Deals_Demo!$H:$S,11,0)</f>
        <v>09</v>
      </c>
      <c r="W1650" s="13" t="str">
        <f>VLOOKUP($B1650,Deals_Demo!$H:$S,12,0)</f>
        <v>Mon</v>
      </c>
      <c r="X1650" s="13">
        <f t="shared" si="267"/>
        <v>-0.17700000000000002</v>
      </c>
      <c r="Y1650" s="13">
        <f t="shared" si="268"/>
        <v>-0.35400000000000004</v>
      </c>
      <c r="Z1650" s="13">
        <f t="shared" si="269"/>
        <v>-0.53100000000000003</v>
      </c>
      <c r="AA1650" s="13">
        <f t="shared" si="275"/>
        <v>-3</v>
      </c>
    </row>
    <row r="1651" spans="1:27" x14ac:dyDescent="0.25">
      <c r="A1651" s="60">
        <v>45922.179618055554</v>
      </c>
      <c r="B1651" s="61">
        <v>444120202</v>
      </c>
      <c r="C1651" s="37" t="s">
        <v>36</v>
      </c>
      <c r="D1651" s="37" t="s">
        <v>37</v>
      </c>
      <c r="E1651" s="37" t="s">
        <v>120</v>
      </c>
      <c r="F1651" s="36">
        <v>3693.4</v>
      </c>
      <c r="G1651" s="36">
        <v>3690.4</v>
      </c>
      <c r="H1651" s="36">
        <v>3696.9</v>
      </c>
      <c r="I1651" s="37" t="s">
        <v>2117</v>
      </c>
      <c r="J1651" s="36">
        <v>3690.34</v>
      </c>
      <c r="K1651" s="36">
        <v>0</v>
      </c>
      <c r="L1651" s="36">
        <v>0</v>
      </c>
      <c r="M1651" s="36">
        <v>-3.06</v>
      </c>
      <c r="N1651" s="10" t="str">
        <f t="shared" si="270"/>
        <v>L</v>
      </c>
      <c r="O1651" s="11">
        <f t="shared" si="271"/>
        <v>45922</v>
      </c>
      <c r="P1651" s="12" t="str">
        <f t="shared" si="272"/>
        <v>04</v>
      </c>
      <c r="Q1651" s="13" t="str">
        <f>VLOOKUP($B1651,Deals_Demo!$H:$N,7,0)</f>
        <v>strategy_13_demo</v>
      </c>
      <c r="R1651" s="13" t="str">
        <f t="shared" si="273"/>
        <v>Mon</v>
      </c>
      <c r="S1651" s="14">
        <f>VLOOKUP($B1651,Deals_Demo!$H:$S,8,0)</f>
        <v>45922.179618055554</v>
      </c>
      <c r="T1651" s="14">
        <f>VLOOKUP($B1651,Deals_Demo!$H:$S,9,0)</f>
        <v>45922.38795138889</v>
      </c>
      <c r="U1651" s="15" t="str">
        <f t="shared" si="274"/>
        <v>2025-09-22</v>
      </c>
      <c r="V1651" s="13" t="str">
        <f>VLOOKUP($B1651,Deals_Demo!$H:$S,11,0)</f>
        <v>09</v>
      </c>
      <c r="W1651" s="13" t="str">
        <f>VLOOKUP($B1651,Deals_Demo!$H:$S,12,0)</f>
        <v>Mon</v>
      </c>
      <c r="X1651" s="13">
        <f t="shared" si="267"/>
        <v>-0.30600000000000005</v>
      </c>
      <c r="Y1651" s="13">
        <f t="shared" si="268"/>
        <v>-0.6120000000000001</v>
      </c>
      <c r="Z1651" s="13">
        <f t="shared" si="269"/>
        <v>-0.91799999999999993</v>
      </c>
      <c r="AA1651" s="13">
        <f t="shared" si="275"/>
        <v>-3</v>
      </c>
    </row>
    <row r="1652" spans="1:27" x14ac:dyDescent="0.25">
      <c r="A1652" s="58">
        <v>45922.181238425925</v>
      </c>
      <c r="B1652" s="59">
        <v>444121536</v>
      </c>
      <c r="C1652" s="38" t="s">
        <v>36</v>
      </c>
      <c r="D1652" s="38" t="s">
        <v>37</v>
      </c>
      <c r="E1652" s="38" t="s">
        <v>120</v>
      </c>
      <c r="F1652" s="35">
        <v>3694.05</v>
      </c>
      <c r="G1652" s="35">
        <v>3691.78</v>
      </c>
      <c r="H1652" s="35">
        <v>3696.98</v>
      </c>
      <c r="I1652" s="38" t="s">
        <v>2114</v>
      </c>
      <c r="J1652" s="35">
        <v>3691.78</v>
      </c>
      <c r="K1652" s="35">
        <v>0</v>
      </c>
      <c r="L1652" s="35">
        <v>0</v>
      </c>
      <c r="M1652" s="35">
        <v>-2.27</v>
      </c>
      <c r="N1652" s="10" t="str">
        <f t="shared" si="270"/>
        <v>L</v>
      </c>
      <c r="O1652" s="11">
        <f t="shared" si="271"/>
        <v>45922</v>
      </c>
      <c r="P1652" s="12" t="str">
        <f t="shared" si="272"/>
        <v>04</v>
      </c>
      <c r="Q1652" s="13" t="str">
        <f>VLOOKUP($B1652,Deals_Demo!$H:$N,7,0)</f>
        <v>strategy_23_demo</v>
      </c>
      <c r="R1652" s="13" t="str">
        <f t="shared" si="273"/>
        <v>Mon</v>
      </c>
      <c r="S1652" s="14">
        <f>VLOOKUP($B1652,Deals_Demo!$H:$S,8,0)</f>
        <v>45922.181238425925</v>
      </c>
      <c r="T1652" s="14">
        <f>VLOOKUP($B1652,Deals_Demo!$H:$S,9,0)</f>
        <v>45922.38957175926</v>
      </c>
      <c r="U1652" s="15" t="str">
        <f t="shared" si="274"/>
        <v>2025-09-22</v>
      </c>
      <c r="V1652" s="13" t="str">
        <f>VLOOKUP($B1652,Deals_Demo!$H:$S,11,0)</f>
        <v>09</v>
      </c>
      <c r="W1652" s="13" t="str">
        <f>VLOOKUP($B1652,Deals_Demo!$H:$S,12,0)</f>
        <v>Mon</v>
      </c>
      <c r="X1652" s="13">
        <f t="shared" si="267"/>
        <v>-0.22700000000000001</v>
      </c>
      <c r="Y1652" s="13">
        <f t="shared" si="268"/>
        <v>-0.45400000000000001</v>
      </c>
      <c r="Z1652" s="13">
        <f t="shared" si="269"/>
        <v>-0.68099999999999994</v>
      </c>
      <c r="AA1652" s="13">
        <f t="shared" si="275"/>
        <v>-3</v>
      </c>
    </row>
    <row r="1653" spans="1:27" x14ac:dyDescent="0.25">
      <c r="A1653" s="60">
        <v>45922.181238425925</v>
      </c>
      <c r="B1653" s="61">
        <v>444121540</v>
      </c>
      <c r="C1653" s="37" t="s">
        <v>36</v>
      </c>
      <c r="D1653" s="37" t="s">
        <v>37</v>
      </c>
      <c r="E1653" s="37" t="s">
        <v>120</v>
      </c>
      <c r="F1653" s="36">
        <v>3693.98</v>
      </c>
      <c r="G1653" s="36">
        <v>3691.85</v>
      </c>
      <c r="H1653" s="36">
        <v>3695.55</v>
      </c>
      <c r="I1653" s="37" t="s">
        <v>2114</v>
      </c>
      <c r="J1653" s="36">
        <v>3691.84</v>
      </c>
      <c r="K1653" s="36">
        <v>0</v>
      </c>
      <c r="L1653" s="36">
        <v>0</v>
      </c>
      <c r="M1653" s="36">
        <v>-2.14</v>
      </c>
      <c r="N1653" s="10" t="str">
        <f t="shared" si="270"/>
        <v>L</v>
      </c>
      <c r="O1653" s="11">
        <f t="shared" si="271"/>
        <v>45922</v>
      </c>
      <c r="P1653" s="12" t="str">
        <f t="shared" si="272"/>
        <v>04</v>
      </c>
      <c r="Q1653" s="13" t="str">
        <f>VLOOKUP($B1653,Deals_Demo!$H:$N,7,0)</f>
        <v>strategy_22_demo</v>
      </c>
      <c r="R1653" s="13" t="str">
        <f t="shared" si="273"/>
        <v>Mon</v>
      </c>
      <c r="S1653" s="14">
        <f>VLOOKUP($B1653,Deals_Demo!$H:$S,8,0)</f>
        <v>45922.181238425925</v>
      </c>
      <c r="T1653" s="14">
        <f>VLOOKUP($B1653,Deals_Demo!$H:$S,9,0)</f>
        <v>45922.38957175926</v>
      </c>
      <c r="U1653" s="15" t="str">
        <f t="shared" si="274"/>
        <v>2025-09-22</v>
      </c>
      <c r="V1653" s="13" t="str">
        <f>VLOOKUP($B1653,Deals_Demo!$H:$S,11,0)</f>
        <v>09</v>
      </c>
      <c r="W1653" s="13" t="str">
        <f>VLOOKUP($B1653,Deals_Demo!$H:$S,12,0)</f>
        <v>Mon</v>
      </c>
      <c r="X1653" s="13">
        <f t="shared" si="267"/>
        <v>-0.21400000000000002</v>
      </c>
      <c r="Y1653" s="13">
        <f t="shared" si="268"/>
        <v>-0.42800000000000005</v>
      </c>
      <c r="Z1653" s="13">
        <f t="shared" si="269"/>
        <v>-0.64200000000000002</v>
      </c>
      <c r="AA1653" s="13">
        <f t="shared" si="275"/>
        <v>-3</v>
      </c>
    </row>
    <row r="1654" spans="1:27" x14ac:dyDescent="0.25">
      <c r="A1654" s="58">
        <v>45922.183668981481</v>
      </c>
      <c r="B1654" s="59">
        <v>444122366</v>
      </c>
      <c r="C1654" s="38" t="s">
        <v>36</v>
      </c>
      <c r="D1654" s="38" t="s">
        <v>37</v>
      </c>
      <c r="E1654" s="38" t="s">
        <v>120</v>
      </c>
      <c r="F1654" s="35">
        <v>3693.28</v>
      </c>
      <c r="G1654" s="35">
        <v>3690.28</v>
      </c>
      <c r="H1654" s="35">
        <v>3696.78</v>
      </c>
      <c r="I1654" s="38" t="s">
        <v>2118</v>
      </c>
      <c r="J1654" s="35">
        <v>3690.26</v>
      </c>
      <c r="K1654" s="35">
        <v>0</v>
      </c>
      <c r="L1654" s="35">
        <v>0</v>
      </c>
      <c r="M1654" s="35">
        <v>-3.02</v>
      </c>
      <c r="N1654" s="10" t="str">
        <f t="shared" si="270"/>
        <v>L</v>
      </c>
      <c r="O1654" s="11">
        <f t="shared" si="271"/>
        <v>45922</v>
      </c>
      <c r="P1654" s="12" t="str">
        <f t="shared" si="272"/>
        <v>04</v>
      </c>
      <c r="Q1654" s="13" t="str">
        <f>VLOOKUP($B1654,Deals_Demo!$H:$N,7,0)</f>
        <v>strategy_07_demo</v>
      </c>
      <c r="R1654" s="13" t="str">
        <f t="shared" si="273"/>
        <v>Mon</v>
      </c>
      <c r="S1654" s="14">
        <f>VLOOKUP($B1654,Deals_Demo!$H:$S,8,0)</f>
        <v>45922.183668981481</v>
      </c>
      <c r="T1654" s="14">
        <f>VLOOKUP($B1654,Deals_Demo!$H:$S,9,0)</f>
        <v>45922.392002314817</v>
      </c>
      <c r="U1654" s="15" t="str">
        <f t="shared" si="274"/>
        <v>2025-09-22</v>
      </c>
      <c r="V1654" s="13" t="str">
        <f>VLOOKUP($B1654,Deals_Demo!$H:$S,11,0)</f>
        <v>09</v>
      </c>
      <c r="W1654" s="13" t="str">
        <f>VLOOKUP($B1654,Deals_Demo!$H:$S,12,0)</f>
        <v>Mon</v>
      </c>
      <c r="X1654" s="13">
        <f t="shared" si="267"/>
        <v>-0.30200000000000005</v>
      </c>
      <c r="Y1654" s="13">
        <f t="shared" si="268"/>
        <v>-0.60400000000000009</v>
      </c>
      <c r="Z1654" s="13">
        <f t="shared" si="269"/>
        <v>-0.90599999999999992</v>
      </c>
      <c r="AA1654" s="13">
        <f t="shared" si="275"/>
        <v>-3</v>
      </c>
    </row>
    <row r="1655" spans="1:27" x14ac:dyDescent="0.25">
      <c r="A1655" s="60">
        <v>45922.186099537037</v>
      </c>
      <c r="B1655" s="61">
        <v>444123883</v>
      </c>
      <c r="C1655" s="37" t="s">
        <v>36</v>
      </c>
      <c r="D1655" s="37" t="s">
        <v>37</v>
      </c>
      <c r="E1655" s="37" t="s">
        <v>120</v>
      </c>
      <c r="F1655" s="36">
        <v>3691.56</v>
      </c>
      <c r="G1655" s="36">
        <v>3688.55</v>
      </c>
      <c r="H1655" s="36">
        <v>3696.05</v>
      </c>
      <c r="I1655" s="37" t="s">
        <v>2119</v>
      </c>
      <c r="J1655" s="36">
        <v>3688.47</v>
      </c>
      <c r="K1655" s="36">
        <v>0</v>
      </c>
      <c r="L1655" s="36">
        <v>0</v>
      </c>
      <c r="M1655" s="36">
        <v>-3.09</v>
      </c>
      <c r="N1655" s="10" t="str">
        <f t="shared" si="270"/>
        <v>L</v>
      </c>
      <c r="O1655" s="11">
        <f t="shared" si="271"/>
        <v>45922</v>
      </c>
      <c r="P1655" s="12" t="str">
        <f t="shared" si="272"/>
        <v>04</v>
      </c>
      <c r="Q1655" s="13" t="str">
        <f>VLOOKUP($B1655,Deals_Demo!$H:$N,7,0)</f>
        <v>DEMO_strategy_03</v>
      </c>
      <c r="R1655" s="13" t="str">
        <f t="shared" si="273"/>
        <v>Mon</v>
      </c>
      <c r="S1655" s="14">
        <f>VLOOKUP($B1655,Deals_Demo!$H:$S,8,0)</f>
        <v>45922.186099537037</v>
      </c>
      <c r="T1655" s="14">
        <f>VLOOKUP($B1655,Deals_Demo!$H:$S,9,0)</f>
        <v>45922.394432870373</v>
      </c>
      <c r="U1655" s="15" t="str">
        <f t="shared" si="274"/>
        <v>2025-09-22</v>
      </c>
      <c r="V1655" s="13" t="str">
        <f>VLOOKUP($B1655,Deals_Demo!$H:$S,11,0)</f>
        <v>09</v>
      </c>
      <c r="W1655" s="13" t="str">
        <f>VLOOKUP($B1655,Deals_Demo!$H:$S,12,0)</f>
        <v>Mon</v>
      </c>
      <c r="X1655" s="13">
        <f t="shared" si="267"/>
        <v>-0.309</v>
      </c>
      <c r="Y1655" s="13">
        <f t="shared" si="268"/>
        <v>-0.61799999999999999</v>
      </c>
      <c r="Z1655" s="13">
        <f t="shared" si="269"/>
        <v>-0.92699999999999994</v>
      </c>
      <c r="AA1655" s="13">
        <f t="shared" si="275"/>
        <v>-3</v>
      </c>
    </row>
    <row r="1656" spans="1:27" x14ac:dyDescent="0.25">
      <c r="A1656" s="58">
        <v>45922.186215277776</v>
      </c>
      <c r="B1656" s="59">
        <v>444123944</v>
      </c>
      <c r="C1656" s="38" t="s">
        <v>36</v>
      </c>
      <c r="D1656" s="38" t="s">
        <v>38</v>
      </c>
      <c r="E1656" s="38" t="s">
        <v>120</v>
      </c>
      <c r="F1656" s="35">
        <v>3691.58</v>
      </c>
      <c r="G1656" s="35">
        <v>3690.31</v>
      </c>
      <c r="H1656" s="38"/>
      <c r="I1656" s="38" t="s">
        <v>2120</v>
      </c>
      <c r="J1656" s="35">
        <v>3690.31</v>
      </c>
      <c r="K1656" s="35">
        <v>0</v>
      </c>
      <c r="L1656" s="35">
        <v>0</v>
      </c>
      <c r="M1656" s="35">
        <v>1.27</v>
      </c>
      <c r="N1656" s="10" t="str">
        <f t="shared" si="270"/>
        <v>W</v>
      </c>
      <c r="O1656" s="11">
        <f t="shared" si="271"/>
        <v>45922</v>
      </c>
      <c r="P1656" s="12" t="str">
        <f t="shared" si="272"/>
        <v>04</v>
      </c>
      <c r="Q1656" s="13" t="str">
        <f>VLOOKUP($B1656,Deals_Demo!$H:$N,7,0)</f>
        <v>strategy_18_demo</v>
      </c>
      <c r="R1656" s="13" t="str">
        <f t="shared" si="273"/>
        <v>Mon</v>
      </c>
      <c r="S1656" s="14">
        <f>VLOOKUP($B1656,Deals_Demo!$H:$S,8,0)</f>
        <v>45922.186215277776</v>
      </c>
      <c r="T1656" s="14">
        <f>VLOOKUP($B1656,Deals_Demo!$H:$S,9,0)</f>
        <v>45922.394548611112</v>
      </c>
      <c r="U1656" s="15" t="str">
        <f t="shared" si="274"/>
        <v>2025-09-22</v>
      </c>
      <c r="V1656" s="13" t="str">
        <f>VLOOKUP($B1656,Deals_Demo!$H:$S,11,0)</f>
        <v>09</v>
      </c>
      <c r="W1656" s="13" t="str">
        <f>VLOOKUP($B1656,Deals_Demo!$H:$S,12,0)</f>
        <v>Mon</v>
      </c>
      <c r="X1656" s="13">
        <f t="shared" si="267"/>
        <v>0.127</v>
      </c>
      <c r="Y1656" s="13">
        <f t="shared" si="268"/>
        <v>0.254</v>
      </c>
      <c r="Z1656" s="13">
        <f t="shared" si="269"/>
        <v>0.38100000000000001</v>
      </c>
      <c r="AA1656" s="13">
        <f t="shared" si="275"/>
        <v>-3</v>
      </c>
    </row>
    <row r="1657" spans="1:27" x14ac:dyDescent="0.25">
      <c r="A1657" s="60">
        <v>45922.186215277776</v>
      </c>
      <c r="B1657" s="61">
        <v>444123947</v>
      </c>
      <c r="C1657" s="37" t="s">
        <v>36</v>
      </c>
      <c r="D1657" s="37" t="s">
        <v>38</v>
      </c>
      <c r="E1657" s="37" t="s">
        <v>120</v>
      </c>
      <c r="F1657" s="36">
        <v>3691.56</v>
      </c>
      <c r="G1657" s="36">
        <v>3689.1</v>
      </c>
      <c r="H1657" s="37"/>
      <c r="I1657" s="37" t="s">
        <v>2121</v>
      </c>
      <c r="J1657" s="36">
        <v>3689.24</v>
      </c>
      <c r="K1657" s="36">
        <v>0</v>
      </c>
      <c r="L1657" s="36">
        <v>0</v>
      </c>
      <c r="M1657" s="36">
        <v>2.3199999999999998</v>
      </c>
      <c r="N1657" s="10" t="str">
        <f t="shared" si="270"/>
        <v>W</v>
      </c>
      <c r="O1657" s="11">
        <f t="shared" si="271"/>
        <v>45922</v>
      </c>
      <c r="P1657" s="12" t="str">
        <f t="shared" si="272"/>
        <v>04</v>
      </c>
      <c r="Q1657" s="13" t="str">
        <f>VLOOKUP($B1657,Deals_Demo!$H:$N,7,0)</f>
        <v>strategy_19_demo</v>
      </c>
      <c r="R1657" s="13" t="str">
        <f t="shared" si="273"/>
        <v>Mon</v>
      </c>
      <c r="S1657" s="14">
        <f>VLOOKUP($B1657,Deals_Demo!$H:$S,8,0)</f>
        <v>45922.186215277776</v>
      </c>
      <c r="T1657" s="14">
        <f>VLOOKUP($B1657,Deals_Demo!$H:$S,9,0)</f>
        <v>45922.394548611112</v>
      </c>
      <c r="U1657" s="15" t="str">
        <f t="shared" si="274"/>
        <v>2025-09-22</v>
      </c>
      <c r="V1657" s="13" t="str">
        <f>VLOOKUP($B1657,Deals_Demo!$H:$S,11,0)</f>
        <v>09</v>
      </c>
      <c r="W1657" s="13" t="str">
        <f>VLOOKUP($B1657,Deals_Demo!$H:$S,12,0)</f>
        <v>Mon</v>
      </c>
      <c r="X1657" s="13">
        <f t="shared" si="267"/>
        <v>0.23199999999999998</v>
      </c>
      <c r="Y1657" s="13">
        <f t="shared" si="268"/>
        <v>0.46399999999999997</v>
      </c>
      <c r="Z1657" s="13">
        <f t="shared" si="269"/>
        <v>0.69599999999999995</v>
      </c>
      <c r="AA1657" s="13">
        <f t="shared" si="275"/>
        <v>-3</v>
      </c>
    </row>
    <row r="1658" spans="1:27" x14ac:dyDescent="0.25">
      <c r="A1658" s="58">
        <v>45922.188067129631</v>
      </c>
      <c r="B1658" s="59">
        <v>444125349</v>
      </c>
      <c r="C1658" s="38" t="s">
        <v>36</v>
      </c>
      <c r="D1658" s="38" t="s">
        <v>38</v>
      </c>
      <c r="E1658" s="38" t="s">
        <v>120</v>
      </c>
      <c r="F1658" s="35">
        <v>3690.43</v>
      </c>
      <c r="G1658" s="35">
        <v>3693.43</v>
      </c>
      <c r="H1658" s="38"/>
      <c r="I1658" s="38" t="s">
        <v>2122</v>
      </c>
      <c r="J1658" s="35">
        <v>3693.47</v>
      </c>
      <c r="K1658" s="35">
        <v>0</v>
      </c>
      <c r="L1658" s="35">
        <v>0</v>
      </c>
      <c r="M1658" s="35">
        <v>-3.04</v>
      </c>
      <c r="N1658" s="10" t="str">
        <f t="shared" si="270"/>
        <v>L</v>
      </c>
      <c r="O1658" s="11">
        <f t="shared" si="271"/>
        <v>45922</v>
      </c>
      <c r="P1658" s="12" t="str">
        <f t="shared" si="272"/>
        <v>04</v>
      </c>
      <c r="Q1658" s="13" t="str">
        <f>VLOOKUP($B1658,Deals_Demo!$H:$N,7,0)</f>
        <v>strategy_18_demo</v>
      </c>
      <c r="R1658" s="13" t="str">
        <f t="shared" si="273"/>
        <v>Mon</v>
      </c>
      <c r="S1658" s="14">
        <f>VLOOKUP($B1658,Deals_Demo!$H:$S,8,0)</f>
        <v>45922.188067129631</v>
      </c>
      <c r="T1658" s="14">
        <f>VLOOKUP($B1658,Deals_Demo!$H:$S,9,0)</f>
        <v>45922.396400462967</v>
      </c>
      <c r="U1658" s="15" t="str">
        <f t="shared" si="274"/>
        <v>2025-09-22</v>
      </c>
      <c r="V1658" s="13" t="str">
        <f>VLOOKUP($B1658,Deals_Demo!$H:$S,11,0)</f>
        <v>09</v>
      </c>
      <c r="W1658" s="13" t="str">
        <f>VLOOKUP($B1658,Deals_Demo!$H:$S,12,0)</f>
        <v>Mon</v>
      </c>
      <c r="X1658" s="13">
        <f t="shared" si="267"/>
        <v>-0.30400000000000005</v>
      </c>
      <c r="Y1658" s="13">
        <f t="shared" si="268"/>
        <v>-0.6080000000000001</v>
      </c>
      <c r="Z1658" s="13">
        <f t="shared" si="269"/>
        <v>-0.91199999999999992</v>
      </c>
      <c r="AA1658" s="13">
        <f t="shared" si="275"/>
        <v>-3</v>
      </c>
    </row>
    <row r="1659" spans="1:27" x14ac:dyDescent="0.25">
      <c r="A1659" s="60">
        <v>45922.189108796294</v>
      </c>
      <c r="B1659" s="61">
        <v>444125978</v>
      </c>
      <c r="C1659" s="37" t="s">
        <v>36</v>
      </c>
      <c r="D1659" s="37" t="s">
        <v>38</v>
      </c>
      <c r="E1659" s="37" t="s">
        <v>120</v>
      </c>
      <c r="F1659" s="36">
        <v>3690.88</v>
      </c>
      <c r="G1659" s="36">
        <v>3694.04</v>
      </c>
      <c r="H1659" s="36">
        <v>3688.84</v>
      </c>
      <c r="I1659" s="37" t="s">
        <v>2123</v>
      </c>
      <c r="J1659" s="36">
        <v>3688.83</v>
      </c>
      <c r="K1659" s="36">
        <v>0</v>
      </c>
      <c r="L1659" s="36">
        <v>0</v>
      </c>
      <c r="M1659" s="36">
        <v>2.0499999999999998</v>
      </c>
      <c r="N1659" s="10" t="str">
        <f t="shared" si="270"/>
        <v>W</v>
      </c>
      <c r="O1659" s="11">
        <f t="shared" si="271"/>
        <v>45922</v>
      </c>
      <c r="P1659" s="12" t="str">
        <f t="shared" si="272"/>
        <v>04</v>
      </c>
      <c r="Q1659" s="13" t="str">
        <f>VLOOKUP($B1659,Deals_Demo!$H:$N,7,0)</f>
        <v>strategy_21_demo</v>
      </c>
      <c r="R1659" s="13" t="str">
        <f t="shared" si="273"/>
        <v>Mon</v>
      </c>
      <c r="S1659" s="14">
        <f>VLOOKUP($B1659,Deals_Demo!$H:$S,8,0)</f>
        <v>45922.189108796294</v>
      </c>
      <c r="T1659" s="14">
        <f>VLOOKUP($B1659,Deals_Demo!$H:$S,9,0)</f>
        <v>45922.39744212963</v>
      </c>
      <c r="U1659" s="15" t="str">
        <f t="shared" si="274"/>
        <v>2025-09-22</v>
      </c>
      <c r="V1659" s="13" t="str">
        <f>VLOOKUP($B1659,Deals_Demo!$H:$S,11,0)</f>
        <v>09</v>
      </c>
      <c r="W1659" s="13" t="str">
        <f>VLOOKUP($B1659,Deals_Demo!$H:$S,12,0)</f>
        <v>Mon</v>
      </c>
      <c r="X1659" s="13">
        <f t="shared" si="267"/>
        <v>0.20499999999999999</v>
      </c>
      <c r="Y1659" s="13">
        <f t="shared" si="268"/>
        <v>0.41</v>
      </c>
      <c r="Z1659" s="13">
        <f t="shared" si="269"/>
        <v>0.61499999999999988</v>
      </c>
      <c r="AA1659" s="13">
        <f t="shared" si="275"/>
        <v>-3</v>
      </c>
    </row>
    <row r="1660" spans="1:27" x14ac:dyDescent="0.25">
      <c r="A1660" s="58">
        <v>45922.189108796294</v>
      </c>
      <c r="B1660" s="59">
        <v>444125981</v>
      </c>
      <c r="C1660" s="38" t="s">
        <v>36</v>
      </c>
      <c r="D1660" s="38" t="s">
        <v>38</v>
      </c>
      <c r="E1660" s="38" t="s">
        <v>120</v>
      </c>
      <c r="F1660" s="35">
        <v>3690.88</v>
      </c>
      <c r="G1660" s="35">
        <v>3692.38</v>
      </c>
      <c r="H1660" s="35">
        <v>3689.38</v>
      </c>
      <c r="I1660" s="38" t="s">
        <v>2124</v>
      </c>
      <c r="J1660" s="35">
        <v>3692.38</v>
      </c>
      <c r="K1660" s="35">
        <v>0</v>
      </c>
      <c r="L1660" s="35">
        <v>0</v>
      </c>
      <c r="M1660" s="35">
        <v>-1.5</v>
      </c>
      <c r="N1660" s="10" t="str">
        <f t="shared" si="270"/>
        <v>L</v>
      </c>
      <c r="O1660" s="11">
        <f t="shared" si="271"/>
        <v>45922</v>
      </c>
      <c r="P1660" s="12" t="str">
        <f t="shared" si="272"/>
        <v>04</v>
      </c>
      <c r="Q1660" s="13" t="str">
        <f>VLOOKUP($B1660,Deals_Demo!$H:$N,7,0)</f>
        <v>strategy_15_demo</v>
      </c>
      <c r="R1660" s="13" t="str">
        <f t="shared" si="273"/>
        <v>Mon</v>
      </c>
      <c r="S1660" s="14">
        <f>VLOOKUP($B1660,Deals_Demo!$H:$S,8,0)</f>
        <v>45922.189108796294</v>
      </c>
      <c r="T1660" s="14">
        <f>VLOOKUP($B1660,Deals_Demo!$H:$S,9,0)</f>
        <v>45922.39744212963</v>
      </c>
      <c r="U1660" s="15" t="str">
        <f t="shared" si="274"/>
        <v>2025-09-22</v>
      </c>
      <c r="V1660" s="13" t="str">
        <f>VLOOKUP($B1660,Deals_Demo!$H:$S,11,0)</f>
        <v>09</v>
      </c>
      <c r="W1660" s="13" t="str">
        <f>VLOOKUP($B1660,Deals_Demo!$H:$S,12,0)</f>
        <v>Mon</v>
      </c>
      <c r="X1660" s="13">
        <f t="shared" si="267"/>
        <v>-0.15000000000000002</v>
      </c>
      <c r="Y1660" s="13">
        <f t="shared" si="268"/>
        <v>-0.30000000000000004</v>
      </c>
      <c r="Z1660" s="13">
        <f t="shared" si="269"/>
        <v>-0.44999999999999996</v>
      </c>
      <c r="AA1660" s="13">
        <f t="shared" si="275"/>
        <v>-3</v>
      </c>
    </row>
    <row r="1661" spans="1:27" x14ac:dyDescent="0.25">
      <c r="A1661" s="60">
        <v>45922.189108796294</v>
      </c>
      <c r="B1661" s="61">
        <v>444125983</v>
      </c>
      <c r="C1661" s="37" t="s">
        <v>36</v>
      </c>
      <c r="D1661" s="37" t="s">
        <v>38</v>
      </c>
      <c r="E1661" s="37" t="s">
        <v>120</v>
      </c>
      <c r="F1661" s="36">
        <v>3690.89</v>
      </c>
      <c r="G1661" s="36">
        <v>3693.38</v>
      </c>
      <c r="H1661" s="36">
        <v>3687.88</v>
      </c>
      <c r="I1661" s="37" t="s">
        <v>2122</v>
      </c>
      <c r="J1661" s="36">
        <v>3693.47</v>
      </c>
      <c r="K1661" s="36">
        <v>0</v>
      </c>
      <c r="L1661" s="36">
        <v>0</v>
      </c>
      <c r="M1661" s="36">
        <v>-2.58</v>
      </c>
      <c r="N1661" s="10" t="str">
        <f t="shared" si="270"/>
        <v>L</v>
      </c>
      <c r="O1661" s="11">
        <f t="shared" si="271"/>
        <v>45922</v>
      </c>
      <c r="P1661" s="12" t="str">
        <f t="shared" si="272"/>
        <v>04</v>
      </c>
      <c r="Q1661" s="13" t="str">
        <f>VLOOKUP($B1661,Deals_Demo!$H:$N,7,0)</f>
        <v>strategy_10_demo</v>
      </c>
      <c r="R1661" s="13" t="str">
        <f t="shared" si="273"/>
        <v>Mon</v>
      </c>
      <c r="S1661" s="14">
        <f>VLOOKUP($B1661,Deals_Demo!$H:$S,8,0)</f>
        <v>45922.189108796294</v>
      </c>
      <c r="T1661" s="14">
        <f>VLOOKUP($B1661,Deals_Demo!$H:$S,9,0)</f>
        <v>45922.39744212963</v>
      </c>
      <c r="U1661" s="15" t="str">
        <f t="shared" si="274"/>
        <v>2025-09-22</v>
      </c>
      <c r="V1661" s="13" t="str">
        <f>VLOOKUP($B1661,Deals_Demo!$H:$S,11,0)</f>
        <v>09</v>
      </c>
      <c r="W1661" s="13" t="str">
        <f>VLOOKUP($B1661,Deals_Demo!$H:$S,12,0)</f>
        <v>Mon</v>
      </c>
      <c r="X1661" s="13">
        <f t="shared" si="267"/>
        <v>-0.25800000000000001</v>
      </c>
      <c r="Y1661" s="13">
        <f t="shared" si="268"/>
        <v>-0.51600000000000001</v>
      </c>
      <c r="Z1661" s="13">
        <f t="shared" si="269"/>
        <v>-0.77400000000000002</v>
      </c>
      <c r="AA1661" s="13">
        <f t="shared" si="275"/>
        <v>-3</v>
      </c>
    </row>
    <row r="1662" spans="1:27" x14ac:dyDescent="0.25">
      <c r="A1662" s="58">
        <v>45922.189108796294</v>
      </c>
      <c r="B1662" s="59">
        <v>444125986</v>
      </c>
      <c r="C1662" s="38" t="s">
        <v>36</v>
      </c>
      <c r="D1662" s="38" t="s">
        <v>38</v>
      </c>
      <c r="E1662" s="38" t="s">
        <v>120</v>
      </c>
      <c r="F1662" s="35">
        <v>3690.88</v>
      </c>
      <c r="G1662" s="35">
        <v>3690.74</v>
      </c>
      <c r="H1662" s="35">
        <v>3689.38</v>
      </c>
      <c r="I1662" s="38" t="s">
        <v>2125</v>
      </c>
      <c r="J1662" s="35">
        <v>3689.29</v>
      </c>
      <c r="K1662" s="35">
        <v>0</v>
      </c>
      <c r="L1662" s="35">
        <v>0</v>
      </c>
      <c r="M1662" s="35">
        <v>1.59</v>
      </c>
      <c r="N1662" s="10" t="str">
        <f t="shared" si="270"/>
        <v>W</v>
      </c>
      <c r="O1662" s="11">
        <f t="shared" si="271"/>
        <v>45922</v>
      </c>
      <c r="P1662" s="12" t="str">
        <f t="shared" si="272"/>
        <v>04</v>
      </c>
      <c r="Q1662" s="13" t="str">
        <f>VLOOKUP($B1662,Deals_Demo!$H:$N,7,0)</f>
        <v>strategy_12_demo</v>
      </c>
      <c r="R1662" s="13" t="str">
        <f t="shared" si="273"/>
        <v>Mon</v>
      </c>
      <c r="S1662" s="14">
        <f>VLOOKUP($B1662,Deals_Demo!$H:$S,8,0)</f>
        <v>45922.189108796294</v>
      </c>
      <c r="T1662" s="14">
        <f>VLOOKUP($B1662,Deals_Demo!$H:$S,9,0)</f>
        <v>45922.39744212963</v>
      </c>
      <c r="U1662" s="15" t="str">
        <f t="shared" si="274"/>
        <v>2025-09-22</v>
      </c>
      <c r="V1662" s="13" t="str">
        <f>VLOOKUP($B1662,Deals_Demo!$H:$S,11,0)</f>
        <v>09</v>
      </c>
      <c r="W1662" s="13" t="str">
        <f>VLOOKUP($B1662,Deals_Demo!$H:$S,12,0)</f>
        <v>Mon</v>
      </c>
      <c r="X1662" s="13">
        <f t="shared" si="267"/>
        <v>0.15900000000000003</v>
      </c>
      <c r="Y1662" s="13">
        <f t="shared" si="268"/>
        <v>0.31800000000000006</v>
      </c>
      <c r="Z1662" s="13">
        <f t="shared" si="269"/>
        <v>0.47699999999999998</v>
      </c>
      <c r="AA1662" s="13">
        <f t="shared" si="275"/>
        <v>-3</v>
      </c>
    </row>
    <row r="1663" spans="1:27" x14ac:dyDescent="0.25">
      <c r="A1663" s="60">
        <v>45922.189120370371</v>
      </c>
      <c r="B1663" s="61">
        <v>444125991</v>
      </c>
      <c r="C1663" s="37" t="s">
        <v>36</v>
      </c>
      <c r="D1663" s="37" t="s">
        <v>38</v>
      </c>
      <c r="E1663" s="37" t="s">
        <v>120</v>
      </c>
      <c r="F1663" s="36">
        <v>3690.88</v>
      </c>
      <c r="G1663" s="36">
        <v>3688.61</v>
      </c>
      <c r="H1663" s="36">
        <v>3687.38</v>
      </c>
      <c r="I1663" s="37" t="s">
        <v>2126</v>
      </c>
      <c r="J1663" s="36">
        <v>3687.38</v>
      </c>
      <c r="K1663" s="36">
        <v>0</v>
      </c>
      <c r="L1663" s="36">
        <v>0</v>
      </c>
      <c r="M1663" s="36">
        <v>3.5</v>
      </c>
      <c r="N1663" s="10" t="str">
        <f t="shared" si="270"/>
        <v>W</v>
      </c>
      <c r="O1663" s="11">
        <f t="shared" si="271"/>
        <v>45922</v>
      </c>
      <c r="P1663" s="12" t="str">
        <f t="shared" si="272"/>
        <v>04</v>
      </c>
      <c r="Q1663" s="13" t="str">
        <f>VLOOKUP($B1663,Deals_Demo!$H:$N,7,0)</f>
        <v>strategy_16_demo</v>
      </c>
      <c r="R1663" s="13" t="str">
        <f t="shared" si="273"/>
        <v>Mon</v>
      </c>
      <c r="S1663" s="14">
        <f>VLOOKUP($B1663,Deals_Demo!$H:$S,8,0)</f>
        <v>45922.189120370371</v>
      </c>
      <c r="T1663" s="14">
        <f>VLOOKUP($B1663,Deals_Demo!$H:$S,9,0)</f>
        <v>45922.397453703707</v>
      </c>
      <c r="U1663" s="15" t="str">
        <f t="shared" si="274"/>
        <v>2025-09-22</v>
      </c>
      <c r="V1663" s="13" t="str">
        <f>VLOOKUP($B1663,Deals_Demo!$H:$S,11,0)</f>
        <v>09</v>
      </c>
      <c r="W1663" s="13" t="str">
        <f>VLOOKUP($B1663,Deals_Demo!$H:$S,12,0)</f>
        <v>Mon</v>
      </c>
      <c r="X1663" s="13">
        <f t="shared" si="267"/>
        <v>0.35000000000000003</v>
      </c>
      <c r="Y1663" s="13">
        <f t="shared" si="268"/>
        <v>0.70000000000000007</v>
      </c>
      <c r="Z1663" s="13">
        <f t="shared" si="269"/>
        <v>1.05</v>
      </c>
      <c r="AA1663" s="13">
        <f t="shared" si="275"/>
        <v>3.5</v>
      </c>
    </row>
    <row r="1664" spans="1:27" x14ac:dyDescent="0.25">
      <c r="A1664" s="58">
        <v>45922.189120370371</v>
      </c>
      <c r="B1664" s="59">
        <v>444125994</v>
      </c>
      <c r="C1664" s="38" t="s">
        <v>36</v>
      </c>
      <c r="D1664" s="38" t="s">
        <v>38</v>
      </c>
      <c r="E1664" s="38" t="s">
        <v>120</v>
      </c>
      <c r="F1664" s="35">
        <v>3690.89</v>
      </c>
      <c r="G1664" s="35">
        <v>3693.88</v>
      </c>
      <c r="H1664" s="35">
        <v>3689.38</v>
      </c>
      <c r="I1664" s="38" t="s">
        <v>2125</v>
      </c>
      <c r="J1664" s="35">
        <v>3689.29</v>
      </c>
      <c r="K1664" s="35">
        <v>0</v>
      </c>
      <c r="L1664" s="35">
        <v>0</v>
      </c>
      <c r="M1664" s="35">
        <v>1.6</v>
      </c>
      <c r="N1664" s="10" t="str">
        <f t="shared" si="270"/>
        <v>W</v>
      </c>
      <c r="O1664" s="11">
        <f t="shared" si="271"/>
        <v>45922</v>
      </c>
      <c r="P1664" s="12" t="str">
        <f t="shared" si="272"/>
        <v>04</v>
      </c>
      <c r="Q1664" s="13" t="str">
        <f>VLOOKUP($B1664,Deals_Demo!$H:$N,7,0)</f>
        <v>strategy_14_demo</v>
      </c>
      <c r="R1664" s="13" t="str">
        <f t="shared" si="273"/>
        <v>Mon</v>
      </c>
      <c r="S1664" s="14">
        <f>VLOOKUP($B1664,Deals_Demo!$H:$S,8,0)</f>
        <v>45922.189120370371</v>
      </c>
      <c r="T1664" s="14">
        <f>VLOOKUP($B1664,Deals_Demo!$H:$S,9,0)</f>
        <v>45922.397453703707</v>
      </c>
      <c r="U1664" s="15" t="str">
        <f t="shared" si="274"/>
        <v>2025-09-22</v>
      </c>
      <c r="V1664" s="13" t="str">
        <f>VLOOKUP($B1664,Deals_Demo!$H:$S,11,0)</f>
        <v>09</v>
      </c>
      <c r="W1664" s="13" t="str">
        <f>VLOOKUP($B1664,Deals_Demo!$H:$S,12,0)</f>
        <v>Mon</v>
      </c>
      <c r="X1664" s="13">
        <f t="shared" si="267"/>
        <v>0.16000000000000003</v>
      </c>
      <c r="Y1664" s="13">
        <f t="shared" si="268"/>
        <v>0.32000000000000006</v>
      </c>
      <c r="Z1664" s="13">
        <f t="shared" si="269"/>
        <v>0.48</v>
      </c>
      <c r="AA1664" s="13">
        <f t="shared" si="275"/>
        <v>-3</v>
      </c>
    </row>
    <row r="1665" spans="1:27" x14ac:dyDescent="0.25">
      <c r="A1665" s="60">
        <v>45922.189120370371</v>
      </c>
      <c r="B1665" s="61">
        <v>444125999</v>
      </c>
      <c r="C1665" s="37" t="s">
        <v>36</v>
      </c>
      <c r="D1665" s="37" t="s">
        <v>38</v>
      </c>
      <c r="E1665" s="37" t="s">
        <v>120</v>
      </c>
      <c r="F1665" s="36">
        <v>3690.87</v>
      </c>
      <c r="G1665" s="36">
        <v>3693.08</v>
      </c>
      <c r="H1665" s="36">
        <v>3689.38</v>
      </c>
      <c r="I1665" s="37" t="s">
        <v>2127</v>
      </c>
      <c r="J1665" s="36">
        <v>3693.16</v>
      </c>
      <c r="K1665" s="36">
        <v>0</v>
      </c>
      <c r="L1665" s="36">
        <v>0</v>
      </c>
      <c r="M1665" s="36">
        <v>-2.29</v>
      </c>
      <c r="N1665" s="10" t="str">
        <f t="shared" si="270"/>
        <v>L</v>
      </c>
      <c r="O1665" s="11">
        <f t="shared" si="271"/>
        <v>45922</v>
      </c>
      <c r="P1665" s="12" t="str">
        <f t="shared" si="272"/>
        <v>04</v>
      </c>
      <c r="Q1665" s="13" t="str">
        <f>VLOOKUP($B1665,Deals_Demo!$H:$N,7,0)</f>
        <v>strategy_22_demo</v>
      </c>
      <c r="R1665" s="13" t="str">
        <f t="shared" si="273"/>
        <v>Mon</v>
      </c>
      <c r="S1665" s="14">
        <f>VLOOKUP($B1665,Deals_Demo!$H:$S,8,0)</f>
        <v>45922.189120370371</v>
      </c>
      <c r="T1665" s="14">
        <f>VLOOKUP($B1665,Deals_Demo!$H:$S,9,0)</f>
        <v>45922.397453703707</v>
      </c>
      <c r="U1665" s="15" t="str">
        <f t="shared" si="274"/>
        <v>2025-09-22</v>
      </c>
      <c r="V1665" s="13" t="str">
        <f>VLOOKUP($B1665,Deals_Demo!$H:$S,11,0)</f>
        <v>09</v>
      </c>
      <c r="W1665" s="13" t="str">
        <f>VLOOKUP($B1665,Deals_Demo!$H:$S,12,0)</f>
        <v>Mon</v>
      </c>
      <c r="X1665" s="13">
        <f t="shared" si="267"/>
        <v>-0.22900000000000001</v>
      </c>
      <c r="Y1665" s="13">
        <f t="shared" si="268"/>
        <v>-0.45800000000000002</v>
      </c>
      <c r="Z1665" s="13">
        <f t="shared" si="269"/>
        <v>-0.68699999999999994</v>
      </c>
      <c r="AA1665" s="13">
        <f t="shared" si="275"/>
        <v>-3</v>
      </c>
    </row>
    <row r="1666" spans="1:27" x14ac:dyDescent="0.25">
      <c r="A1666" s="58">
        <v>45922.189120370371</v>
      </c>
      <c r="B1666" s="59">
        <v>444126002</v>
      </c>
      <c r="C1666" s="38" t="s">
        <v>36</v>
      </c>
      <c r="D1666" s="38" t="s">
        <v>38</v>
      </c>
      <c r="E1666" s="38" t="s">
        <v>120</v>
      </c>
      <c r="F1666" s="35">
        <v>3690.73</v>
      </c>
      <c r="G1666" s="35">
        <v>3693.08</v>
      </c>
      <c r="H1666" s="35">
        <v>3687.88</v>
      </c>
      <c r="I1666" s="38" t="s">
        <v>2127</v>
      </c>
      <c r="J1666" s="35">
        <v>3693.16</v>
      </c>
      <c r="K1666" s="35">
        <v>0</v>
      </c>
      <c r="L1666" s="35">
        <v>0</v>
      </c>
      <c r="M1666" s="35">
        <v>-2.4300000000000002</v>
      </c>
      <c r="N1666" s="10" t="str">
        <f t="shared" si="270"/>
        <v>L</v>
      </c>
      <c r="O1666" s="11">
        <f t="shared" si="271"/>
        <v>45922</v>
      </c>
      <c r="P1666" s="12" t="str">
        <f t="shared" si="272"/>
        <v>04</v>
      </c>
      <c r="Q1666" s="13" t="str">
        <f>VLOOKUP($B1666,Deals_Demo!$H:$N,7,0)</f>
        <v>strategy_23_demo</v>
      </c>
      <c r="R1666" s="13" t="str">
        <f t="shared" si="273"/>
        <v>Mon</v>
      </c>
      <c r="S1666" s="14">
        <f>VLOOKUP($B1666,Deals_Demo!$H:$S,8,0)</f>
        <v>45922.189120370371</v>
      </c>
      <c r="T1666" s="14">
        <f>VLOOKUP($B1666,Deals_Demo!$H:$S,9,0)</f>
        <v>45922.397453703707</v>
      </c>
      <c r="U1666" s="15" t="str">
        <f t="shared" si="274"/>
        <v>2025-09-22</v>
      </c>
      <c r="V1666" s="13" t="str">
        <f>VLOOKUP($B1666,Deals_Demo!$H:$S,11,0)</f>
        <v>09</v>
      </c>
      <c r="W1666" s="13" t="str">
        <f>VLOOKUP($B1666,Deals_Demo!$H:$S,12,0)</f>
        <v>Mon</v>
      </c>
      <c r="X1666" s="13">
        <f t="shared" si="267"/>
        <v>-0.24300000000000002</v>
      </c>
      <c r="Y1666" s="13">
        <f t="shared" si="268"/>
        <v>-0.48600000000000004</v>
      </c>
      <c r="Z1666" s="13">
        <f t="shared" si="269"/>
        <v>-0.72899999999999998</v>
      </c>
      <c r="AA1666" s="13">
        <f t="shared" si="275"/>
        <v>-3</v>
      </c>
    </row>
    <row r="1667" spans="1:27" x14ac:dyDescent="0.25">
      <c r="A1667" s="60">
        <v>45922.189131944448</v>
      </c>
      <c r="B1667" s="61">
        <v>444126006</v>
      </c>
      <c r="C1667" s="37" t="s">
        <v>36</v>
      </c>
      <c r="D1667" s="37" t="s">
        <v>38</v>
      </c>
      <c r="E1667" s="37" t="s">
        <v>120</v>
      </c>
      <c r="F1667" s="36">
        <v>3690.67</v>
      </c>
      <c r="G1667" s="36">
        <v>3693.88</v>
      </c>
      <c r="H1667" s="36">
        <v>3689.38</v>
      </c>
      <c r="I1667" s="37" t="s">
        <v>2125</v>
      </c>
      <c r="J1667" s="36">
        <v>3689.29</v>
      </c>
      <c r="K1667" s="36">
        <v>0</v>
      </c>
      <c r="L1667" s="36">
        <v>0</v>
      </c>
      <c r="M1667" s="36">
        <v>1.38</v>
      </c>
      <c r="N1667" s="10" t="str">
        <f t="shared" si="270"/>
        <v>W</v>
      </c>
      <c r="O1667" s="11">
        <f t="shared" si="271"/>
        <v>45922</v>
      </c>
      <c r="P1667" s="12" t="str">
        <f t="shared" si="272"/>
        <v>04</v>
      </c>
      <c r="Q1667" s="13" t="str">
        <f>VLOOKUP($B1667,Deals_Demo!$H:$N,7,0)</f>
        <v>strategy_24_demo</v>
      </c>
      <c r="R1667" s="13" t="str">
        <f t="shared" si="273"/>
        <v>Mon</v>
      </c>
      <c r="S1667" s="14">
        <f>VLOOKUP($B1667,Deals_Demo!$H:$S,8,0)</f>
        <v>45922.189131944448</v>
      </c>
      <c r="T1667" s="14">
        <f>VLOOKUP($B1667,Deals_Demo!$H:$S,9,0)</f>
        <v>45922.397465277783</v>
      </c>
      <c r="U1667" s="15" t="str">
        <f t="shared" si="274"/>
        <v>2025-09-22</v>
      </c>
      <c r="V1667" s="13" t="str">
        <f>VLOOKUP($B1667,Deals_Demo!$H:$S,11,0)</f>
        <v>09</v>
      </c>
      <c r="W1667" s="13" t="str">
        <f>VLOOKUP($B1667,Deals_Demo!$H:$S,12,0)</f>
        <v>Mon</v>
      </c>
      <c r="X1667" s="13">
        <f t="shared" ref="X1667:X1730" si="276">$M1667*0.1</f>
        <v>0.13799999999999998</v>
      </c>
      <c r="Y1667" s="13">
        <f t="shared" ref="Y1667:Y1730" si="277">$M1667*0.2</f>
        <v>0.27599999999999997</v>
      </c>
      <c r="Z1667" s="13">
        <f t="shared" ref="Z1667:Z1730" si="278">$M1667*0.3</f>
        <v>0.41399999999999998</v>
      </c>
      <c r="AA1667" s="13">
        <f t="shared" si="275"/>
        <v>-3</v>
      </c>
    </row>
    <row r="1668" spans="1:27" x14ac:dyDescent="0.25">
      <c r="A1668" s="58">
        <v>45922.189131944448</v>
      </c>
      <c r="B1668" s="59">
        <v>444126007</v>
      </c>
      <c r="C1668" s="38" t="s">
        <v>36</v>
      </c>
      <c r="D1668" s="38" t="s">
        <v>38</v>
      </c>
      <c r="E1668" s="38" t="s">
        <v>120</v>
      </c>
      <c r="F1668" s="35">
        <v>3690.63</v>
      </c>
      <c r="G1668" s="35">
        <v>3690.16</v>
      </c>
      <c r="H1668" s="35">
        <v>3687.38</v>
      </c>
      <c r="I1668" s="38" t="s">
        <v>2128</v>
      </c>
      <c r="J1668" s="35">
        <v>3690.17</v>
      </c>
      <c r="K1668" s="35">
        <v>0</v>
      </c>
      <c r="L1668" s="35">
        <v>0</v>
      </c>
      <c r="M1668" s="35">
        <v>0.46</v>
      </c>
      <c r="N1668" s="10" t="str">
        <f t="shared" si="270"/>
        <v>W</v>
      </c>
      <c r="O1668" s="11">
        <f t="shared" si="271"/>
        <v>45922</v>
      </c>
      <c r="P1668" s="12" t="str">
        <f t="shared" si="272"/>
        <v>04</v>
      </c>
      <c r="Q1668" s="13" t="str">
        <f>VLOOKUP($B1668,Deals_Demo!$H:$N,7,0)</f>
        <v>strategy_11_demo</v>
      </c>
      <c r="R1668" s="13" t="str">
        <f t="shared" si="273"/>
        <v>Mon</v>
      </c>
      <c r="S1668" s="14">
        <f>VLOOKUP($B1668,Deals_Demo!$H:$S,8,0)</f>
        <v>45922.189131944448</v>
      </c>
      <c r="T1668" s="14">
        <f>VLOOKUP($B1668,Deals_Demo!$H:$S,9,0)</f>
        <v>45922.397465277783</v>
      </c>
      <c r="U1668" s="15" t="str">
        <f t="shared" si="274"/>
        <v>2025-09-22</v>
      </c>
      <c r="V1668" s="13" t="str">
        <f>VLOOKUP($B1668,Deals_Demo!$H:$S,11,0)</f>
        <v>09</v>
      </c>
      <c r="W1668" s="13" t="str">
        <f>VLOOKUP($B1668,Deals_Demo!$H:$S,12,0)</f>
        <v>Mon</v>
      </c>
      <c r="X1668" s="13">
        <f t="shared" si="276"/>
        <v>4.6000000000000006E-2</v>
      </c>
      <c r="Y1668" s="13">
        <f t="shared" si="277"/>
        <v>9.2000000000000012E-2</v>
      </c>
      <c r="Z1668" s="13">
        <f t="shared" si="278"/>
        <v>0.13800000000000001</v>
      </c>
      <c r="AA1668" s="13">
        <f t="shared" si="275"/>
        <v>-3</v>
      </c>
    </row>
    <row r="1669" spans="1:27" x14ac:dyDescent="0.25">
      <c r="A1669" s="60">
        <v>45922.189131944448</v>
      </c>
      <c r="B1669" s="61">
        <v>444126009</v>
      </c>
      <c r="C1669" s="37" t="s">
        <v>36</v>
      </c>
      <c r="D1669" s="37" t="s">
        <v>38</v>
      </c>
      <c r="E1669" s="37" t="s">
        <v>120</v>
      </c>
      <c r="F1669" s="36">
        <v>3690.63</v>
      </c>
      <c r="G1669" s="36">
        <v>3690.16</v>
      </c>
      <c r="H1669" s="36">
        <v>3687.88</v>
      </c>
      <c r="I1669" s="37" t="s">
        <v>2128</v>
      </c>
      <c r="J1669" s="36">
        <v>3690.17</v>
      </c>
      <c r="K1669" s="36">
        <v>0</v>
      </c>
      <c r="L1669" s="36">
        <v>0</v>
      </c>
      <c r="M1669" s="36">
        <v>0.46</v>
      </c>
      <c r="N1669" s="10" t="str">
        <f t="shared" si="270"/>
        <v>W</v>
      </c>
      <c r="O1669" s="11">
        <f t="shared" si="271"/>
        <v>45922</v>
      </c>
      <c r="P1669" s="12" t="str">
        <f t="shared" si="272"/>
        <v>04</v>
      </c>
      <c r="Q1669" s="13" t="str">
        <f>VLOOKUP($B1669,Deals_Demo!$H:$N,7,0)</f>
        <v>strategy_09_demo</v>
      </c>
      <c r="R1669" s="13" t="str">
        <f t="shared" si="273"/>
        <v>Mon</v>
      </c>
      <c r="S1669" s="14">
        <f>VLOOKUP($B1669,Deals_Demo!$H:$S,8,0)</f>
        <v>45922.189131944448</v>
      </c>
      <c r="T1669" s="14">
        <f>VLOOKUP($B1669,Deals_Demo!$H:$S,9,0)</f>
        <v>45922.397465277783</v>
      </c>
      <c r="U1669" s="15" t="str">
        <f t="shared" si="274"/>
        <v>2025-09-22</v>
      </c>
      <c r="V1669" s="13" t="str">
        <f>VLOOKUP($B1669,Deals_Demo!$H:$S,11,0)</f>
        <v>09</v>
      </c>
      <c r="W1669" s="13" t="str">
        <f>VLOOKUP($B1669,Deals_Demo!$H:$S,12,0)</f>
        <v>Mon</v>
      </c>
      <c r="X1669" s="13">
        <f t="shared" si="276"/>
        <v>4.6000000000000006E-2</v>
      </c>
      <c r="Y1669" s="13">
        <f t="shared" si="277"/>
        <v>9.2000000000000012E-2</v>
      </c>
      <c r="Z1669" s="13">
        <f t="shared" si="278"/>
        <v>0.13800000000000001</v>
      </c>
      <c r="AA1669" s="13">
        <f t="shared" si="275"/>
        <v>-3</v>
      </c>
    </row>
    <row r="1670" spans="1:27" x14ac:dyDescent="0.25">
      <c r="A1670" s="58">
        <v>45922.190266203703</v>
      </c>
      <c r="B1670" s="59">
        <v>444127101</v>
      </c>
      <c r="C1670" s="38" t="s">
        <v>36</v>
      </c>
      <c r="D1670" s="38" t="s">
        <v>37</v>
      </c>
      <c r="E1670" s="38" t="s">
        <v>120</v>
      </c>
      <c r="F1670" s="35">
        <v>3692.55</v>
      </c>
      <c r="G1670" s="35">
        <v>3689.61</v>
      </c>
      <c r="H1670" s="38"/>
      <c r="I1670" s="38" t="s">
        <v>2129</v>
      </c>
      <c r="J1670" s="35">
        <v>3689.58</v>
      </c>
      <c r="K1670" s="35">
        <v>0</v>
      </c>
      <c r="L1670" s="35">
        <v>0</v>
      </c>
      <c r="M1670" s="35">
        <v>-2.97</v>
      </c>
      <c r="N1670" s="10" t="str">
        <f t="shared" si="270"/>
        <v>L</v>
      </c>
      <c r="O1670" s="11">
        <f t="shared" si="271"/>
        <v>45922</v>
      </c>
      <c r="P1670" s="12" t="str">
        <f t="shared" si="272"/>
        <v>04</v>
      </c>
      <c r="Q1670" s="13" t="str">
        <f>VLOOKUP($B1670,Deals_Demo!$H:$N,7,0)</f>
        <v>DEMO_strategy_01</v>
      </c>
      <c r="R1670" s="13" t="str">
        <f t="shared" si="273"/>
        <v>Mon</v>
      </c>
      <c r="S1670" s="14">
        <f>VLOOKUP($B1670,Deals_Demo!$H:$S,8,0)</f>
        <v>45922.190266203703</v>
      </c>
      <c r="T1670" s="14">
        <f>VLOOKUP($B1670,Deals_Demo!$H:$S,9,0)</f>
        <v>45922.398599537039</v>
      </c>
      <c r="U1670" s="15" t="str">
        <f t="shared" si="274"/>
        <v>2025-09-22</v>
      </c>
      <c r="V1670" s="13" t="str">
        <f>VLOOKUP($B1670,Deals_Demo!$H:$S,11,0)</f>
        <v>09</v>
      </c>
      <c r="W1670" s="13" t="str">
        <f>VLOOKUP($B1670,Deals_Demo!$H:$S,12,0)</f>
        <v>Mon</v>
      </c>
      <c r="X1670" s="13">
        <f t="shared" si="276"/>
        <v>-0.29700000000000004</v>
      </c>
      <c r="Y1670" s="13">
        <f t="shared" si="277"/>
        <v>-0.59400000000000008</v>
      </c>
      <c r="Z1670" s="13">
        <f t="shared" si="278"/>
        <v>-0.89100000000000001</v>
      </c>
      <c r="AA1670" s="13">
        <f t="shared" si="275"/>
        <v>-3</v>
      </c>
    </row>
    <row r="1671" spans="1:27" x14ac:dyDescent="0.25">
      <c r="A1671" s="60">
        <v>45922.19027777778</v>
      </c>
      <c r="B1671" s="61">
        <v>444127111</v>
      </c>
      <c r="C1671" s="37" t="s">
        <v>36</v>
      </c>
      <c r="D1671" s="37" t="s">
        <v>37</v>
      </c>
      <c r="E1671" s="37" t="s">
        <v>120</v>
      </c>
      <c r="F1671" s="36">
        <v>3692.1</v>
      </c>
      <c r="G1671" s="36">
        <v>3689.1</v>
      </c>
      <c r="H1671" s="36">
        <v>3698.1</v>
      </c>
      <c r="I1671" s="37" t="s">
        <v>2125</v>
      </c>
      <c r="J1671" s="36">
        <v>3689.07</v>
      </c>
      <c r="K1671" s="36">
        <v>0</v>
      </c>
      <c r="L1671" s="36">
        <v>0</v>
      </c>
      <c r="M1671" s="36">
        <v>-3.03</v>
      </c>
      <c r="N1671" s="10" t="str">
        <f t="shared" si="270"/>
        <v>L</v>
      </c>
      <c r="O1671" s="11">
        <f t="shared" si="271"/>
        <v>45922</v>
      </c>
      <c r="P1671" s="12" t="str">
        <f t="shared" si="272"/>
        <v>04</v>
      </c>
      <c r="Q1671" s="13" t="str">
        <f>VLOOKUP($B1671,Deals_Demo!$H:$N,7,0)</f>
        <v>DEMO_strategy_02</v>
      </c>
      <c r="R1671" s="13" t="str">
        <f t="shared" si="273"/>
        <v>Mon</v>
      </c>
      <c r="S1671" s="14">
        <f>VLOOKUP($B1671,Deals_Demo!$H:$S,8,0)</f>
        <v>45922.19027777778</v>
      </c>
      <c r="T1671" s="14">
        <f>VLOOKUP($B1671,Deals_Demo!$H:$S,9,0)</f>
        <v>45922.398611111115</v>
      </c>
      <c r="U1671" s="15" t="str">
        <f t="shared" si="274"/>
        <v>2025-09-22</v>
      </c>
      <c r="V1671" s="13" t="str">
        <f>VLOOKUP($B1671,Deals_Demo!$H:$S,11,0)</f>
        <v>09</v>
      </c>
      <c r="W1671" s="13" t="str">
        <f>VLOOKUP($B1671,Deals_Demo!$H:$S,12,0)</f>
        <v>Mon</v>
      </c>
      <c r="X1671" s="13">
        <f t="shared" si="276"/>
        <v>-0.30299999999999999</v>
      </c>
      <c r="Y1671" s="13">
        <f t="shared" si="277"/>
        <v>-0.60599999999999998</v>
      </c>
      <c r="Z1671" s="13">
        <f t="shared" si="278"/>
        <v>-0.90899999999999992</v>
      </c>
      <c r="AA1671" s="13">
        <f t="shared" si="275"/>
        <v>-3</v>
      </c>
    </row>
    <row r="1672" spans="1:27" x14ac:dyDescent="0.25">
      <c r="A1672" s="58">
        <v>45922.196053240739</v>
      </c>
      <c r="B1672" s="59">
        <v>444130289</v>
      </c>
      <c r="C1672" s="38" t="s">
        <v>36</v>
      </c>
      <c r="D1672" s="38" t="s">
        <v>38</v>
      </c>
      <c r="E1672" s="38" t="s">
        <v>120</v>
      </c>
      <c r="F1672" s="35">
        <v>3689.49</v>
      </c>
      <c r="G1672" s="35">
        <v>3688.51</v>
      </c>
      <c r="H1672" s="38"/>
      <c r="I1672" s="38" t="s">
        <v>2130</v>
      </c>
      <c r="J1672" s="35">
        <v>3688.53</v>
      </c>
      <c r="K1672" s="35">
        <v>0</v>
      </c>
      <c r="L1672" s="35">
        <v>0</v>
      </c>
      <c r="M1672" s="35">
        <v>0.96</v>
      </c>
      <c r="N1672" s="10" t="str">
        <f t="shared" si="270"/>
        <v>W</v>
      </c>
      <c r="O1672" s="11">
        <f t="shared" si="271"/>
        <v>45922</v>
      </c>
      <c r="P1672" s="12" t="str">
        <f t="shared" si="272"/>
        <v>04</v>
      </c>
      <c r="Q1672" s="13" t="str">
        <f>VLOOKUP($B1672,Deals_Demo!$H:$N,7,0)</f>
        <v>strategy_20_demo</v>
      </c>
      <c r="R1672" s="13" t="str">
        <f t="shared" si="273"/>
        <v>Mon</v>
      </c>
      <c r="S1672" s="14">
        <f>VLOOKUP($B1672,Deals_Demo!$H:$S,8,0)</f>
        <v>45922.196053240739</v>
      </c>
      <c r="T1672" s="14">
        <f>VLOOKUP($B1672,Deals_Demo!$H:$S,9,0)</f>
        <v>45922.404386574075</v>
      </c>
      <c r="U1672" s="15" t="str">
        <f t="shared" si="274"/>
        <v>2025-09-22</v>
      </c>
      <c r="V1672" s="13" t="str">
        <f>VLOOKUP($B1672,Deals_Demo!$H:$S,11,0)</f>
        <v>09</v>
      </c>
      <c r="W1672" s="13" t="str">
        <f>VLOOKUP($B1672,Deals_Demo!$H:$S,12,0)</f>
        <v>Mon</v>
      </c>
      <c r="X1672" s="13">
        <f t="shared" si="276"/>
        <v>9.6000000000000002E-2</v>
      </c>
      <c r="Y1672" s="13">
        <f t="shared" si="277"/>
        <v>0.192</v>
      </c>
      <c r="Z1672" s="13">
        <f t="shared" si="278"/>
        <v>0.28799999999999998</v>
      </c>
      <c r="AA1672" s="13">
        <f t="shared" si="275"/>
        <v>-3</v>
      </c>
    </row>
    <row r="1673" spans="1:27" x14ac:dyDescent="0.25">
      <c r="A1673" s="60">
        <v>45922.196053240739</v>
      </c>
      <c r="B1673" s="61">
        <v>444130290</v>
      </c>
      <c r="C1673" s="37" t="s">
        <v>36</v>
      </c>
      <c r="D1673" s="37" t="s">
        <v>38</v>
      </c>
      <c r="E1673" s="37" t="s">
        <v>120</v>
      </c>
      <c r="F1673" s="36">
        <v>3689.49</v>
      </c>
      <c r="G1673" s="36">
        <v>3692.49</v>
      </c>
      <c r="H1673" s="37"/>
      <c r="I1673" s="37" t="s">
        <v>2131</v>
      </c>
      <c r="J1673" s="36">
        <v>3692.49</v>
      </c>
      <c r="K1673" s="36">
        <v>0</v>
      </c>
      <c r="L1673" s="36">
        <v>0</v>
      </c>
      <c r="M1673" s="36">
        <v>-3</v>
      </c>
      <c r="N1673" s="10" t="str">
        <f t="shared" si="270"/>
        <v>L</v>
      </c>
      <c r="O1673" s="11">
        <f t="shared" si="271"/>
        <v>45922</v>
      </c>
      <c r="P1673" s="12" t="str">
        <f t="shared" si="272"/>
        <v>04</v>
      </c>
      <c r="Q1673" s="13" t="str">
        <f>VLOOKUP($B1673,Deals_Demo!$H:$N,7,0)</f>
        <v>strategy_19_demo</v>
      </c>
      <c r="R1673" s="13" t="str">
        <f t="shared" si="273"/>
        <v>Mon</v>
      </c>
      <c r="S1673" s="14">
        <f>VLOOKUP($B1673,Deals_Demo!$H:$S,8,0)</f>
        <v>45922.196053240739</v>
      </c>
      <c r="T1673" s="14">
        <f>VLOOKUP($B1673,Deals_Demo!$H:$S,9,0)</f>
        <v>45922.404386574075</v>
      </c>
      <c r="U1673" s="15" t="str">
        <f t="shared" si="274"/>
        <v>2025-09-22</v>
      </c>
      <c r="V1673" s="13" t="str">
        <f>VLOOKUP($B1673,Deals_Demo!$H:$S,11,0)</f>
        <v>09</v>
      </c>
      <c r="W1673" s="13" t="str">
        <f>VLOOKUP($B1673,Deals_Demo!$H:$S,12,0)</f>
        <v>Mon</v>
      </c>
      <c r="X1673" s="13">
        <f t="shared" si="276"/>
        <v>-0.30000000000000004</v>
      </c>
      <c r="Y1673" s="13">
        <f t="shared" si="277"/>
        <v>-0.60000000000000009</v>
      </c>
      <c r="Z1673" s="13">
        <f t="shared" si="278"/>
        <v>-0.89999999999999991</v>
      </c>
      <c r="AA1673" s="13">
        <f t="shared" si="275"/>
        <v>-3</v>
      </c>
    </row>
    <row r="1674" spans="1:27" x14ac:dyDescent="0.25">
      <c r="A1674" s="58">
        <v>45922.196053240739</v>
      </c>
      <c r="B1674" s="59">
        <v>444130292</v>
      </c>
      <c r="C1674" s="38" t="s">
        <v>36</v>
      </c>
      <c r="D1674" s="38" t="s">
        <v>38</v>
      </c>
      <c r="E1674" s="38" t="s">
        <v>120</v>
      </c>
      <c r="F1674" s="35">
        <v>3689.49</v>
      </c>
      <c r="G1674" s="35">
        <v>3688.42</v>
      </c>
      <c r="H1674" s="38"/>
      <c r="I1674" s="38" t="s">
        <v>2132</v>
      </c>
      <c r="J1674" s="35">
        <v>3688.45</v>
      </c>
      <c r="K1674" s="35">
        <v>0</v>
      </c>
      <c r="L1674" s="35">
        <v>0</v>
      </c>
      <c r="M1674" s="35">
        <v>1.04</v>
      </c>
      <c r="N1674" s="10" t="str">
        <f t="shared" si="270"/>
        <v>W</v>
      </c>
      <c r="O1674" s="11">
        <f t="shared" si="271"/>
        <v>45922</v>
      </c>
      <c r="P1674" s="12" t="str">
        <f t="shared" si="272"/>
        <v>04</v>
      </c>
      <c r="Q1674" s="13" t="str">
        <f>VLOOKUP($B1674,Deals_Demo!$H:$N,7,0)</f>
        <v>strategy_18_demo</v>
      </c>
      <c r="R1674" s="13" t="str">
        <f t="shared" si="273"/>
        <v>Mon</v>
      </c>
      <c r="S1674" s="14">
        <f>VLOOKUP($B1674,Deals_Demo!$H:$S,8,0)</f>
        <v>45922.196053240739</v>
      </c>
      <c r="T1674" s="14">
        <f>VLOOKUP($B1674,Deals_Demo!$H:$S,9,0)</f>
        <v>45922.404386574075</v>
      </c>
      <c r="U1674" s="15" t="str">
        <f t="shared" si="274"/>
        <v>2025-09-22</v>
      </c>
      <c r="V1674" s="13" t="str">
        <f>VLOOKUP($B1674,Deals_Demo!$H:$S,11,0)</f>
        <v>09</v>
      </c>
      <c r="W1674" s="13" t="str">
        <f>VLOOKUP($B1674,Deals_Demo!$H:$S,12,0)</f>
        <v>Mon</v>
      </c>
      <c r="X1674" s="13">
        <f t="shared" si="276"/>
        <v>0.10400000000000001</v>
      </c>
      <c r="Y1674" s="13">
        <f t="shared" si="277"/>
        <v>0.20800000000000002</v>
      </c>
      <c r="Z1674" s="13">
        <f t="shared" si="278"/>
        <v>0.312</v>
      </c>
      <c r="AA1674" s="13">
        <f t="shared" si="275"/>
        <v>-3</v>
      </c>
    </row>
    <row r="1675" spans="1:27" x14ac:dyDescent="0.25">
      <c r="A1675" s="60">
        <v>45922.196631944447</v>
      </c>
      <c r="B1675" s="61">
        <v>444130538</v>
      </c>
      <c r="C1675" s="37" t="s">
        <v>36</v>
      </c>
      <c r="D1675" s="37" t="s">
        <v>38</v>
      </c>
      <c r="E1675" s="37" t="s">
        <v>120</v>
      </c>
      <c r="F1675" s="36">
        <v>3689.88</v>
      </c>
      <c r="G1675" s="36">
        <v>3692.08</v>
      </c>
      <c r="H1675" s="36">
        <v>3688.38</v>
      </c>
      <c r="I1675" s="37" t="s">
        <v>2133</v>
      </c>
      <c r="J1675" s="36">
        <v>3688.37</v>
      </c>
      <c r="K1675" s="36">
        <v>0</v>
      </c>
      <c r="L1675" s="36">
        <v>0</v>
      </c>
      <c r="M1675" s="36">
        <v>1.51</v>
      </c>
      <c r="N1675" s="10" t="str">
        <f t="shared" si="270"/>
        <v>W</v>
      </c>
      <c r="O1675" s="11">
        <f t="shared" si="271"/>
        <v>45922</v>
      </c>
      <c r="P1675" s="12" t="str">
        <f t="shared" si="272"/>
        <v>04</v>
      </c>
      <c r="Q1675" s="13" t="str">
        <f>VLOOKUP($B1675,Deals_Demo!$H:$N,7,0)</f>
        <v>strategy_22_demo</v>
      </c>
      <c r="R1675" s="13" t="str">
        <f t="shared" si="273"/>
        <v>Mon</v>
      </c>
      <c r="S1675" s="14">
        <f>VLOOKUP($B1675,Deals_Demo!$H:$S,8,0)</f>
        <v>45922.196631944447</v>
      </c>
      <c r="T1675" s="14">
        <f>VLOOKUP($B1675,Deals_Demo!$H:$S,9,0)</f>
        <v>45922.404965277783</v>
      </c>
      <c r="U1675" s="15" t="str">
        <f t="shared" si="274"/>
        <v>2025-09-22</v>
      </c>
      <c r="V1675" s="13" t="str">
        <f>VLOOKUP($B1675,Deals_Demo!$H:$S,11,0)</f>
        <v>09</v>
      </c>
      <c r="W1675" s="13" t="str">
        <f>VLOOKUP($B1675,Deals_Demo!$H:$S,12,0)</f>
        <v>Mon</v>
      </c>
      <c r="X1675" s="13">
        <f t="shared" si="276"/>
        <v>0.15100000000000002</v>
      </c>
      <c r="Y1675" s="13">
        <f t="shared" si="277"/>
        <v>0.30200000000000005</v>
      </c>
      <c r="Z1675" s="13">
        <f t="shared" si="278"/>
        <v>0.45299999999999996</v>
      </c>
      <c r="AA1675" s="13">
        <f t="shared" si="275"/>
        <v>-3</v>
      </c>
    </row>
    <row r="1676" spans="1:27" x14ac:dyDescent="0.25">
      <c r="A1676" s="58">
        <v>45922.196631944447</v>
      </c>
      <c r="B1676" s="59">
        <v>444130540</v>
      </c>
      <c r="C1676" s="38" t="s">
        <v>36</v>
      </c>
      <c r="D1676" s="38" t="s">
        <v>38</v>
      </c>
      <c r="E1676" s="38" t="s">
        <v>120</v>
      </c>
      <c r="F1676" s="35">
        <v>3689.88</v>
      </c>
      <c r="G1676" s="35">
        <v>3688.53</v>
      </c>
      <c r="H1676" s="35">
        <v>3686.88</v>
      </c>
      <c r="I1676" s="38" t="s">
        <v>2134</v>
      </c>
      <c r="J1676" s="35">
        <v>3686.88</v>
      </c>
      <c r="K1676" s="35">
        <v>0</v>
      </c>
      <c r="L1676" s="35">
        <v>0</v>
      </c>
      <c r="M1676" s="35">
        <v>3</v>
      </c>
      <c r="N1676" s="10" t="str">
        <f t="shared" si="270"/>
        <v>W</v>
      </c>
      <c r="O1676" s="11">
        <f t="shared" si="271"/>
        <v>45922</v>
      </c>
      <c r="P1676" s="12" t="str">
        <f t="shared" si="272"/>
        <v>04</v>
      </c>
      <c r="Q1676" s="13" t="str">
        <f>VLOOKUP($B1676,Deals_Demo!$H:$N,7,0)</f>
        <v>strategy_23_demo</v>
      </c>
      <c r="R1676" s="13" t="str">
        <f t="shared" si="273"/>
        <v>Mon</v>
      </c>
      <c r="S1676" s="14">
        <f>VLOOKUP($B1676,Deals_Demo!$H:$S,8,0)</f>
        <v>45922.196631944447</v>
      </c>
      <c r="T1676" s="14">
        <f>VLOOKUP($B1676,Deals_Demo!$H:$S,9,0)</f>
        <v>45922.404965277783</v>
      </c>
      <c r="U1676" s="15" t="str">
        <f t="shared" si="274"/>
        <v>2025-09-22</v>
      </c>
      <c r="V1676" s="13" t="str">
        <f>VLOOKUP($B1676,Deals_Demo!$H:$S,11,0)</f>
        <v>09</v>
      </c>
      <c r="W1676" s="13" t="str">
        <f>VLOOKUP($B1676,Deals_Demo!$H:$S,12,0)</f>
        <v>Mon</v>
      </c>
      <c r="X1676" s="13">
        <f t="shared" si="276"/>
        <v>0.30000000000000004</v>
      </c>
      <c r="Y1676" s="13">
        <f t="shared" si="277"/>
        <v>0.60000000000000009</v>
      </c>
      <c r="Z1676" s="13">
        <f t="shared" si="278"/>
        <v>0.89999999999999991</v>
      </c>
      <c r="AA1676" s="13">
        <f t="shared" si="275"/>
        <v>3</v>
      </c>
    </row>
    <row r="1677" spans="1:27" x14ac:dyDescent="0.25">
      <c r="A1677" s="60">
        <v>45922.196631944447</v>
      </c>
      <c r="B1677" s="61">
        <v>444130542</v>
      </c>
      <c r="C1677" s="37" t="s">
        <v>36</v>
      </c>
      <c r="D1677" s="37" t="s">
        <v>38</v>
      </c>
      <c r="E1677" s="37" t="s">
        <v>120</v>
      </c>
      <c r="F1677" s="36">
        <v>3689.87</v>
      </c>
      <c r="G1677" s="36">
        <v>3689.8</v>
      </c>
      <c r="H1677" s="36">
        <v>3688.38</v>
      </c>
      <c r="I1677" s="37" t="s">
        <v>2133</v>
      </c>
      <c r="J1677" s="36">
        <v>3688.37</v>
      </c>
      <c r="K1677" s="36">
        <v>0</v>
      </c>
      <c r="L1677" s="36">
        <v>0</v>
      </c>
      <c r="M1677" s="36">
        <v>1.5</v>
      </c>
      <c r="N1677" s="10" t="str">
        <f t="shared" si="270"/>
        <v>W</v>
      </c>
      <c r="O1677" s="11">
        <f t="shared" si="271"/>
        <v>45922</v>
      </c>
      <c r="P1677" s="12" t="str">
        <f t="shared" si="272"/>
        <v>04</v>
      </c>
      <c r="Q1677" s="13" t="str">
        <f>VLOOKUP($B1677,Deals_Demo!$H:$N,7,0)</f>
        <v>strategy_24_demo</v>
      </c>
      <c r="R1677" s="13" t="str">
        <f t="shared" si="273"/>
        <v>Mon</v>
      </c>
      <c r="S1677" s="14">
        <f>VLOOKUP($B1677,Deals_Demo!$H:$S,8,0)</f>
        <v>45922.196631944447</v>
      </c>
      <c r="T1677" s="14">
        <f>VLOOKUP($B1677,Deals_Demo!$H:$S,9,0)</f>
        <v>45922.404965277783</v>
      </c>
      <c r="U1677" s="15" t="str">
        <f t="shared" si="274"/>
        <v>2025-09-22</v>
      </c>
      <c r="V1677" s="13" t="str">
        <f>VLOOKUP($B1677,Deals_Demo!$H:$S,11,0)</f>
        <v>09</v>
      </c>
      <c r="W1677" s="13" t="str">
        <f>VLOOKUP($B1677,Deals_Demo!$H:$S,12,0)</f>
        <v>Mon</v>
      </c>
      <c r="X1677" s="13">
        <f t="shared" si="276"/>
        <v>0.15000000000000002</v>
      </c>
      <c r="Y1677" s="13">
        <f t="shared" si="277"/>
        <v>0.30000000000000004</v>
      </c>
      <c r="Z1677" s="13">
        <f t="shared" si="278"/>
        <v>0.44999999999999996</v>
      </c>
      <c r="AA1677" s="13">
        <f t="shared" si="275"/>
        <v>-3</v>
      </c>
    </row>
    <row r="1678" spans="1:27" x14ac:dyDescent="0.25">
      <c r="A1678" s="58">
        <v>45922.196631944447</v>
      </c>
      <c r="B1678" s="59">
        <v>444130544</v>
      </c>
      <c r="C1678" s="38" t="s">
        <v>36</v>
      </c>
      <c r="D1678" s="38" t="s">
        <v>38</v>
      </c>
      <c r="E1678" s="38" t="s">
        <v>120</v>
      </c>
      <c r="F1678" s="35">
        <v>3689.87</v>
      </c>
      <c r="G1678" s="35">
        <v>3689.26</v>
      </c>
      <c r="H1678" s="35">
        <v>3687.68</v>
      </c>
      <c r="I1678" s="38" t="s">
        <v>2135</v>
      </c>
      <c r="J1678" s="35">
        <v>3687.61</v>
      </c>
      <c r="K1678" s="35">
        <v>0</v>
      </c>
      <c r="L1678" s="35">
        <v>0</v>
      </c>
      <c r="M1678" s="35">
        <v>2.2599999999999998</v>
      </c>
      <c r="N1678" s="10" t="str">
        <f t="shared" si="270"/>
        <v>W</v>
      </c>
      <c r="O1678" s="11">
        <f t="shared" si="271"/>
        <v>45922</v>
      </c>
      <c r="P1678" s="12" t="str">
        <f t="shared" si="272"/>
        <v>04</v>
      </c>
      <c r="Q1678" s="13" t="str">
        <f>VLOOKUP($B1678,Deals_Demo!$H:$N,7,0)</f>
        <v>strategy_21_demo</v>
      </c>
      <c r="R1678" s="13" t="str">
        <f t="shared" si="273"/>
        <v>Mon</v>
      </c>
      <c r="S1678" s="14">
        <f>VLOOKUP($B1678,Deals_Demo!$H:$S,8,0)</f>
        <v>45922.196631944447</v>
      </c>
      <c r="T1678" s="14">
        <f>VLOOKUP($B1678,Deals_Demo!$H:$S,9,0)</f>
        <v>45922.404965277783</v>
      </c>
      <c r="U1678" s="15" t="str">
        <f t="shared" si="274"/>
        <v>2025-09-22</v>
      </c>
      <c r="V1678" s="13" t="str">
        <f>VLOOKUP($B1678,Deals_Demo!$H:$S,11,0)</f>
        <v>09</v>
      </c>
      <c r="W1678" s="13" t="str">
        <f>VLOOKUP($B1678,Deals_Demo!$H:$S,12,0)</f>
        <v>Mon</v>
      </c>
      <c r="X1678" s="13">
        <f t="shared" si="276"/>
        <v>0.22599999999999998</v>
      </c>
      <c r="Y1678" s="13">
        <f t="shared" si="277"/>
        <v>0.45199999999999996</v>
      </c>
      <c r="Z1678" s="13">
        <f t="shared" si="278"/>
        <v>0.67799999999999994</v>
      </c>
      <c r="AA1678" s="13">
        <f t="shared" si="275"/>
        <v>-3</v>
      </c>
    </row>
    <row r="1679" spans="1:27" x14ac:dyDescent="0.25">
      <c r="A1679" s="60">
        <v>45922.196643518517</v>
      </c>
      <c r="B1679" s="61">
        <v>444130546</v>
      </c>
      <c r="C1679" s="37" t="s">
        <v>36</v>
      </c>
      <c r="D1679" s="37" t="s">
        <v>38</v>
      </c>
      <c r="E1679" s="37" t="s">
        <v>120</v>
      </c>
      <c r="F1679" s="36">
        <v>3689.88</v>
      </c>
      <c r="G1679" s="36">
        <v>3689.78</v>
      </c>
      <c r="H1679" s="36">
        <v>3686.88</v>
      </c>
      <c r="I1679" s="37" t="s">
        <v>2136</v>
      </c>
      <c r="J1679" s="36">
        <v>3689.79</v>
      </c>
      <c r="K1679" s="36">
        <v>0</v>
      </c>
      <c r="L1679" s="36">
        <v>0</v>
      </c>
      <c r="M1679" s="36">
        <v>0.09</v>
      </c>
      <c r="N1679" s="10" t="str">
        <f t="shared" si="270"/>
        <v>W</v>
      </c>
      <c r="O1679" s="11">
        <f t="shared" si="271"/>
        <v>45922</v>
      </c>
      <c r="P1679" s="12" t="str">
        <f t="shared" si="272"/>
        <v>04</v>
      </c>
      <c r="Q1679" s="13" t="str">
        <f>VLOOKUP($B1679,Deals_Demo!$H:$N,7,0)</f>
        <v>strategy_10_demo</v>
      </c>
      <c r="R1679" s="13" t="str">
        <f t="shared" si="273"/>
        <v>Mon</v>
      </c>
      <c r="S1679" s="14">
        <f>VLOOKUP($B1679,Deals_Demo!$H:$S,8,0)</f>
        <v>45922.196643518517</v>
      </c>
      <c r="T1679" s="14">
        <f>VLOOKUP($B1679,Deals_Demo!$H:$S,9,0)</f>
        <v>45922.404976851853</v>
      </c>
      <c r="U1679" s="15" t="str">
        <f t="shared" si="274"/>
        <v>2025-09-22</v>
      </c>
      <c r="V1679" s="13" t="str">
        <f>VLOOKUP($B1679,Deals_Demo!$H:$S,11,0)</f>
        <v>09</v>
      </c>
      <c r="W1679" s="13" t="str">
        <f>VLOOKUP($B1679,Deals_Demo!$H:$S,12,0)</f>
        <v>Mon</v>
      </c>
      <c r="X1679" s="13">
        <f t="shared" si="276"/>
        <v>8.9999999999999993E-3</v>
      </c>
      <c r="Y1679" s="13">
        <f t="shared" si="277"/>
        <v>1.7999999999999999E-2</v>
      </c>
      <c r="Z1679" s="13">
        <f t="shared" si="278"/>
        <v>2.7E-2</v>
      </c>
      <c r="AA1679" s="13">
        <f t="shared" si="275"/>
        <v>-3</v>
      </c>
    </row>
    <row r="1680" spans="1:27" x14ac:dyDescent="0.25">
      <c r="A1680" s="58">
        <v>45922.196643518517</v>
      </c>
      <c r="B1680" s="59">
        <v>444130548</v>
      </c>
      <c r="C1680" s="38" t="s">
        <v>36</v>
      </c>
      <c r="D1680" s="38" t="s">
        <v>38</v>
      </c>
      <c r="E1680" s="38" t="s">
        <v>120</v>
      </c>
      <c r="F1680" s="35">
        <v>3689.88</v>
      </c>
      <c r="G1680" s="35">
        <v>3689.8</v>
      </c>
      <c r="H1680" s="35">
        <v>3688.38</v>
      </c>
      <c r="I1680" s="38" t="s">
        <v>2133</v>
      </c>
      <c r="J1680" s="35">
        <v>3688.37</v>
      </c>
      <c r="K1680" s="35">
        <v>0</v>
      </c>
      <c r="L1680" s="35">
        <v>0</v>
      </c>
      <c r="M1680" s="35">
        <v>1.51</v>
      </c>
      <c r="N1680" s="10" t="str">
        <f t="shared" si="270"/>
        <v>W</v>
      </c>
      <c r="O1680" s="11">
        <f t="shared" si="271"/>
        <v>45922</v>
      </c>
      <c r="P1680" s="12" t="str">
        <f t="shared" si="272"/>
        <v>04</v>
      </c>
      <c r="Q1680" s="13" t="str">
        <f>VLOOKUP($B1680,Deals_Demo!$H:$N,7,0)</f>
        <v>strategy_12_demo</v>
      </c>
      <c r="R1680" s="13" t="str">
        <f t="shared" si="273"/>
        <v>Mon</v>
      </c>
      <c r="S1680" s="14">
        <f>VLOOKUP($B1680,Deals_Demo!$H:$S,8,0)</f>
        <v>45922.196643518517</v>
      </c>
      <c r="T1680" s="14">
        <f>VLOOKUP($B1680,Deals_Demo!$H:$S,9,0)</f>
        <v>45922.404976851853</v>
      </c>
      <c r="U1680" s="15" t="str">
        <f t="shared" si="274"/>
        <v>2025-09-22</v>
      </c>
      <c r="V1680" s="13" t="str">
        <f>VLOOKUP($B1680,Deals_Demo!$H:$S,11,0)</f>
        <v>09</v>
      </c>
      <c r="W1680" s="13" t="str">
        <f>VLOOKUP($B1680,Deals_Demo!$H:$S,12,0)</f>
        <v>Mon</v>
      </c>
      <c r="X1680" s="13">
        <f t="shared" si="276"/>
        <v>0.15100000000000002</v>
      </c>
      <c r="Y1680" s="13">
        <f t="shared" si="277"/>
        <v>0.30200000000000005</v>
      </c>
      <c r="Z1680" s="13">
        <f t="shared" si="278"/>
        <v>0.45299999999999996</v>
      </c>
      <c r="AA1680" s="13">
        <f t="shared" si="275"/>
        <v>-3</v>
      </c>
    </row>
    <row r="1681" spans="1:27" x14ac:dyDescent="0.25">
      <c r="A1681" s="60">
        <v>45922.198599537034</v>
      </c>
      <c r="B1681" s="61">
        <v>444131263</v>
      </c>
      <c r="C1681" s="37" t="s">
        <v>36</v>
      </c>
      <c r="D1681" s="37" t="s">
        <v>38</v>
      </c>
      <c r="E1681" s="37" t="s">
        <v>120</v>
      </c>
      <c r="F1681" s="36">
        <v>3689.63</v>
      </c>
      <c r="G1681" s="36">
        <v>3688.14</v>
      </c>
      <c r="H1681" s="36">
        <v>3686.13</v>
      </c>
      <c r="I1681" s="37" t="s">
        <v>2137</v>
      </c>
      <c r="J1681" s="36">
        <v>3688.29</v>
      </c>
      <c r="K1681" s="36">
        <v>0</v>
      </c>
      <c r="L1681" s="36">
        <v>0</v>
      </c>
      <c r="M1681" s="36">
        <v>1.34</v>
      </c>
      <c r="N1681" s="10" t="str">
        <f t="shared" si="270"/>
        <v>W</v>
      </c>
      <c r="O1681" s="11">
        <f t="shared" si="271"/>
        <v>45922</v>
      </c>
      <c r="P1681" s="12" t="str">
        <f t="shared" si="272"/>
        <v>04</v>
      </c>
      <c r="Q1681" s="13" t="str">
        <f>VLOOKUP($B1681,Deals_Demo!$H:$N,7,0)</f>
        <v>strategy_11_demo</v>
      </c>
      <c r="R1681" s="13" t="str">
        <f t="shared" si="273"/>
        <v>Mon</v>
      </c>
      <c r="S1681" s="14">
        <f>VLOOKUP($B1681,Deals_Demo!$H:$S,8,0)</f>
        <v>45922.198599537034</v>
      </c>
      <c r="T1681" s="14">
        <f>VLOOKUP($B1681,Deals_Demo!$H:$S,9,0)</f>
        <v>45922.40693287037</v>
      </c>
      <c r="U1681" s="15" t="str">
        <f t="shared" si="274"/>
        <v>2025-09-22</v>
      </c>
      <c r="V1681" s="13" t="str">
        <f>VLOOKUP($B1681,Deals_Demo!$H:$S,11,0)</f>
        <v>09</v>
      </c>
      <c r="W1681" s="13" t="str">
        <f>VLOOKUP($B1681,Deals_Demo!$H:$S,12,0)</f>
        <v>Mon</v>
      </c>
      <c r="X1681" s="13">
        <f t="shared" si="276"/>
        <v>0.13400000000000001</v>
      </c>
      <c r="Y1681" s="13">
        <f t="shared" si="277"/>
        <v>0.26800000000000002</v>
      </c>
      <c r="Z1681" s="13">
        <f t="shared" si="278"/>
        <v>0.40200000000000002</v>
      </c>
      <c r="AA1681" s="13">
        <f t="shared" si="275"/>
        <v>-3</v>
      </c>
    </row>
    <row r="1682" spans="1:27" x14ac:dyDescent="0.25">
      <c r="A1682" s="58">
        <v>45922.198599537034</v>
      </c>
      <c r="B1682" s="59">
        <v>444131266</v>
      </c>
      <c r="C1682" s="38" t="s">
        <v>36</v>
      </c>
      <c r="D1682" s="38" t="s">
        <v>38</v>
      </c>
      <c r="E1682" s="38" t="s">
        <v>120</v>
      </c>
      <c r="F1682" s="35">
        <v>3689.75</v>
      </c>
      <c r="G1682" s="35">
        <v>3688.12</v>
      </c>
      <c r="H1682" s="35">
        <v>3686.63</v>
      </c>
      <c r="I1682" s="38" t="s">
        <v>2137</v>
      </c>
      <c r="J1682" s="35">
        <v>3688.29</v>
      </c>
      <c r="K1682" s="35">
        <v>0</v>
      </c>
      <c r="L1682" s="35">
        <v>0</v>
      </c>
      <c r="M1682" s="35">
        <v>1.46</v>
      </c>
      <c r="N1682" s="10" t="str">
        <f t="shared" si="270"/>
        <v>W</v>
      </c>
      <c r="O1682" s="11">
        <f t="shared" si="271"/>
        <v>45922</v>
      </c>
      <c r="P1682" s="12" t="str">
        <f t="shared" si="272"/>
        <v>04</v>
      </c>
      <c r="Q1682" s="13" t="str">
        <f>VLOOKUP($B1682,Deals_Demo!$H:$N,7,0)</f>
        <v>strategy_10_demo</v>
      </c>
      <c r="R1682" s="13" t="str">
        <f t="shared" si="273"/>
        <v>Mon</v>
      </c>
      <c r="S1682" s="14">
        <f>VLOOKUP($B1682,Deals_Demo!$H:$S,8,0)</f>
        <v>45922.198599537034</v>
      </c>
      <c r="T1682" s="14">
        <f>VLOOKUP($B1682,Deals_Demo!$H:$S,9,0)</f>
        <v>45922.40693287037</v>
      </c>
      <c r="U1682" s="15" t="str">
        <f t="shared" si="274"/>
        <v>2025-09-22</v>
      </c>
      <c r="V1682" s="13" t="str">
        <f>VLOOKUP($B1682,Deals_Demo!$H:$S,11,0)</f>
        <v>09</v>
      </c>
      <c r="W1682" s="13" t="str">
        <f>VLOOKUP($B1682,Deals_Demo!$H:$S,12,0)</f>
        <v>Mon</v>
      </c>
      <c r="X1682" s="13">
        <f t="shared" si="276"/>
        <v>0.14599999999999999</v>
      </c>
      <c r="Y1682" s="13">
        <f t="shared" si="277"/>
        <v>0.29199999999999998</v>
      </c>
      <c r="Z1682" s="13">
        <f t="shared" si="278"/>
        <v>0.438</v>
      </c>
      <c r="AA1682" s="13">
        <f t="shared" si="275"/>
        <v>-3</v>
      </c>
    </row>
    <row r="1683" spans="1:27" x14ac:dyDescent="0.25">
      <c r="A1683" s="60">
        <v>45922.198599537034</v>
      </c>
      <c r="B1683" s="61">
        <v>444131268</v>
      </c>
      <c r="C1683" s="37" t="s">
        <v>36</v>
      </c>
      <c r="D1683" s="37" t="s">
        <v>38</v>
      </c>
      <c r="E1683" s="37" t="s">
        <v>120</v>
      </c>
      <c r="F1683" s="36">
        <v>3689.75</v>
      </c>
      <c r="G1683" s="36">
        <v>3692.63</v>
      </c>
      <c r="H1683" s="36">
        <v>3688.13</v>
      </c>
      <c r="I1683" s="37" t="s">
        <v>2138</v>
      </c>
      <c r="J1683" s="36">
        <v>3688.08</v>
      </c>
      <c r="K1683" s="36">
        <v>0</v>
      </c>
      <c r="L1683" s="36">
        <v>0</v>
      </c>
      <c r="M1683" s="36">
        <v>1.67</v>
      </c>
      <c r="N1683" s="10" t="str">
        <f t="shared" si="270"/>
        <v>W</v>
      </c>
      <c r="O1683" s="11">
        <f t="shared" si="271"/>
        <v>45922</v>
      </c>
      <c r="P1683" s="12" t="str">
        <f t="shared" si="272"/>
        <v>04</v>
      </c>
      <c r="Q1683" s="13" t="str">
        <f>VLOOKUP($B1683,Deals_Demo!$H:$N,7,0)</f>
        <v>strategy_24_demo</v>
      </c>
      <c r="R1683" s="13" t="str">
        <f t="shared" si="273"/>
        <v>Mon</v>
      </c>
      <c r="S1683" s="14">
        <f>VLOOKUP($B1683,Deals_Demo!$H:$S,8,0)</f>
        <v>45922.198599537034</v>
      </c>
      <c r="T1683" s="14">
        <f>VLOOKUP($B1683,Deals_Demo!$H:$S,9,0)</f>
        <v>45922.40693287037</v>
      </c>
      <c r="U1683" s="15" t="str">
        <f t="shared" si="274"/>
        <v>2025-09-22</v>
      </c>
      <c r="V1683" s="13" t="str">
        <f>VLOOKUP($B1683,Deals_Demo!$H:$S,11,0)</f>
        <v>09</v>
      </c>
      <c r="W1683" s="13" t="str">
        <f>VLOOKUP($B1683,Deals_Demo!$H:$S,12,0)</f>
        <v>Mon</v>
      </c>
      <c r="X1683" s="13">
        <f t="shared" si="276"/>
        <v>0.16700000000000001</v>
      </c>
      <c r="Y1683" s="13">
        <f t="shared" si="277"/>
        <v>0.33400000000000002</v>
      </c>
      <c r="Z1683" s="13">
        <f t="shared" si="278"/>
        <v>0.501</v>
      </c>
      <c r="AA1683" s="13">
        <f t="shared" si="275"/>
        <v>-3</v>
      </c>
    </row>
    <row r="1684" spans="1:27" x14ac:dyDescent="0.25">
      <c r="A1684" s="58">
        <v>45922.198599537034</v>
      </c>
      <c r="B1684" s="59">
        <v>444131270</v>
      </c>
      <c r="C1684" s="38" t="s">
        <v>36</v>
      </c>
      <c r="D1684" s="38" t="s">
        <v>38</v>
      </c>
      <c r="E1684" s="38" t="s">
        <v>120</v>
      </c>
      <c r="F1684" s="35">
        <v>3689.75</v>
      </c>
      <c r="G1684" s="35">
        <v>3692.63</v>
      </c>
      <c r="H1684" s="35">
        <v>3688.13</v>
      </c>
      <c r="I1684" s="38" t="s">
        <v>2138</v>
      </c>
      <c r="J1684" s="35">
        <v>3688.08</v>
      </c>
      <c r="K1684" s="35">
        <v>0</v>
      </c>
      <c r="L1684" s="35">
        <v>0</v>
      </c>
      <c r="M1684" s="35">
        <v>1.67</v>
      </c>
      <c r="N1684" s="10" t="str">
        <f t="shared" si="270"/>
        <v>W</v>
      </c>
      <c r="O1684" s="11">
        <f t="shared" si="271"/>
        <v>45922</v>
      </c>
      <c r="P1684" s="12" t="str">
        <f t="shared" si="272"/>
        <v>04</v>
      </c>
      <c r="Q1684" s="13" t="str">
        <f>VLOOKUP($B1684,Deals_Demo!$H:$N,7,0)</f>
        <v>strategy_12_demo</v>
      </c>
      <c r="R1684" s="13" t="str">
        <f t="shared" si="273"/>
        <v>Mon</v>
      </c>
      <c r="S1684" s="14">
        <f>VLOOKUP($B1684,Deals_Demo!$H:$S,8,0)</f>
        <v>45922.198599537034</v>
      </c>
      <c r="T1684" s="14">
        <f>VLOOKUP($B1684,Deals_Demo!$H:$S,9,0)</f>
        <v>45922.40693287037</v>
      </c>
      <c r="U1684" s="15" t="str">
        <f t="shared" si="274"/>
        <v>2025-09-22</v>
      </c>
      <c r="V1684" s="13" t="str">
        <f>VLOOKUP($B1684,Deals_Demo!$H:$S,11,0)</f>
        <v>09</v>
      </c>
      <c r="W1684" s="13" t="str">
        <f>VLOOKUP($B1684,Deals_Demo!$H:$S,12,0)</f>
        <v>Mon</v>
      </c>
      <c r="X1684" s="13">
        <f t="shared" si="276"/>
        <v>0.16700000000000001</v>
      </c>
      <c r="Y1684" s="13">
        <f t="shared" si="277"/>
        <v>0.33400000000000002</v>
      </c>
      <c r="Z1684" s="13">
        <f t="shared" si="278"/>
        <v>0.501</v>
      </c>
      <c r="AA1684" s="13">
        <f t="shared" si="275"/>
        <v>-3</v>
      </c>
    </row>
    <row r="1685" spans="1:27" x14ac:dyDescent="0.25">
      <c r="A1685" s="60">
        <v>45922.198611111111</v>
      </c>
      <c r="B1685" s="61">
        <v>444131273</v>
      </c>
      <c r="C1685" s="37" t="s">
        <v>36</v>
      </c>
      <c r="D1685" s="37" t="s">
        <v>38</v>
      </c>
      <c r="E1685" s="37" t="s">
        <v>120</v>
      </c>
      <c r="F1685" s="36">
        <v>3689.75</v>
      </c>
      <c r="G1685" s="36">
        <v>3691.83</v>
      </c>
      <c r="H1685" s="36">
        <v>3688.13</v>
      </c>
      <c r="I1685" s="37" t="s">
        <v>2138</v>
      </c>
      <c r="J1685" s="36">
        <v>3688.08</v>
      </c>
      <c r="K1685" s="36">
        <v>0</v>
      </c>
      <c r="L1685" s="36">
        <v>0</v>
      </c>
      <c r="M1685" s="36">
        <v>1.67</v>
      </c>
      <c r="N1685" s="10" t="str">
        <f t="shared" si="270"/>
        <v>W</v>
      </c>
      <c r="O1685" s="11">
        <f t="shared" si="271"/>
        <v>45922</v>
      </c>
      <c r="P1685" s="12" t="str">
        <f t="shared" si="272"/>
        <v>04</v>
      </c>
      <c r="Q1685" s="13" t="str">
        <f>VLOOKUP($B1685,Deals_Demo!$H:$N,7,0)</f>
        <v>strategy_22_demo</v>
      </c>
      <c r="R1685" s="13" t="str">
        <f t="shared" si="273"/>
        <v>Mon</v>
      </c>
      <c r="S1685" s="14">
        <f>VLOOKUP($B1685,Deals_Demo!$H:$S,8,0)</f>
        <v>45922.198611111111</v>
      </c>
      <c r="T1685" s="14">
        <f>VLOOKUP($B1685,Deals_Demo!$H:$S,9,0)</f>
        <v>45922.406944444447</v>
      </c>
      <c r="U1685" s="15" t="str">
        <f t="shared" si="274"/>
        <v>2025-09-22</v>
      </c>
      <c r="V1685" s="13" t="str">
        <f>VLOOKUP($B1685,Deals_Demo!$H:$S,11,0)</f>
        <v>09</v>
      </c>
      <c r="W1685" s="13" t="str">
        <f>VLOOKUP($B1685,Deals_Demo!$H:$S,12,0)</f>
        <v>Mon</v>
      </c>
      <c r="X1685" s="13">
        <f t="shared" si="276"/>
        <v>0.16700000000000001</v>
      </c>
      <c r="Y1685" s="13">
        <f t="shared" si="277"/>
        <v>0.33400000000000002</v>
      </c>
      <c r="Z1685" s="13">
        <f t="shared" si="278"/>
        <v>0.501</v>
      </c>
      <c r="AA1685" s="13">
        <f t="shared" si="275"/>
        <v>-3</v>
      </c>
    </row>
    <row r="1686" spans="1:27" x14ac:dyDescent="0.25">
      <c r="A1686" s="58">
        <v>45922.198611111111</v>
      </c>
      <c r="B1686" s="59">
        <v>444131275</v>
      </c>
      <c r="C1686" s="38" t="s">
        <v>36</v>
      </c>
      <c r="D1686" s="38" t="s">
        <v>38</v>
      </c>
      <c r="E1686" s="38" t="s">
        <v>120</v>
      </c>
      <c r="F1686" s="35">
        <v>3689.68</v>
      </c>
      <c r="G1686" s="35">
        <v>3688.14</v>
      </c>
      <c r="H1686" s="35">
        <v>3686.63</v>
      </c>
      <c r="I1686" s="38" t="s">
        <v>2137</v>
      </c>
      <c r="J1686" s="35">
        <v>3688.29</v>
      </c>
      <c r="K1686" s="35">
        <v>0</v>
      </c>
      <c r="L1686" s="35">
        <v>0</v>
      </c>
      <c r="M1686" s="35">
        <v>1.39</v>
      </c>
      <c r="N1686" s="10" t="str">
        <f t="shared" si="270"/>
        <v>W</v>
      </c>
      <c r="O1686" s="11">
        <f t="shared" si="271"/>
        <v>45922</v>
      </c>
      <c r="P1686" s="12" t="str">
        <f t="shared" si="272"/>
        <v>04</v>
      </c>
      <c r="Q1686" s="13" t="str">
        <f>VLOOKUP($B1686,Deals_Demo!$H:$N,7,0)</f>
        <v>strategy_09_demo</v>
      </c>
      <c r="R1686" s="13" t="str">
        <f t="shared" si="273"/>
        <v>Mon</v>
      </c>
      <c r="S1686" s="14">
        <f>VLOOKUP($B1686,Deals_Demo!$H:$S,8,0)</f>
        <v>45922.198611111111</v>
      </c>
      <c r="T1686" s="14">
        <f>VLOOKUP($B1686,Deals_Demo!$H:$S,9,0)</f>
        <v>45922.406944444447</v>
      </c>
      <c r="U1686" s="15" t="str">
        <f t="shared" si="274"/>
        <v>2025-09-22</v>
      </c>
      <c r="V1686" s="13" t="str">
        <f>VLOOKUP($B1686,Deals_Demo!$H:$S,11,0)</f>
        <v>09</v>
      </c>
      <c r="W1686" s="13" t="str">
        <f>VLOOKUP($B1686,Deals_Demo!$H:$S,12,0)</f>
        <v>Mon</v>
      </c>
      <c r="X1686" s="13">
        <f t="shared" si="276"/>
        <v>0.13899999999999998</v>
      </c>
      <c r="Y1686" s="13">
        <f t="shared" si="277"/>
        <v>0.27799999999999997</v>
      </c>
      <c r="Z1686" s="13">
        <f t="shared" si="278"/>
        <v>0.41699999999999998</v>
      </c>
      <c r="AA1686" s="13">
        <f t="shared" si="275"/>
        <v>-3</v>
      </c>
    </row>
    <row r="1687" spans="1:27" x14ac:dyDescent="0.25">
      <c r="A1687" s="60">
        <v>45922.198611111111</v>
      </c>
      <c r="B1687" s="61">
        <v>444131278</v>
      </c>
      <c r="C1687" s="37" t="s">
        <v>36</v>
      </c>
      <c r="D1687" s="37" t="s">
        <v>38</v>
      </c>
      <c r="E1687" s="37" t="s">
        <v>120</v>
      </c>
      <c r="F1687" s="36">
        <v>3689.68</v>
      </c>
      <c r="G1687" s="36">
        <v>3691.13</v>
      </c>
      <c r="H1687" s="36">
        <v>3688.13</v>
      </c>
      <c r="I1687" s="37" t="s">
        <v>2138</v>
      </c>
      <c r="J1687" s="36">
        <v>3688.08</v>
      </c>
      <c r="K1687" s="36">
        <v>0</v>
      </c>
      <c r="L1687" s="36">
        <v>0</v>
      </c>
      <c r="M1687" s="36">
        <v>1.6</v>
      </c>
      <c r="N1687" s="10" t="str">
        <f t="shared" si="270"/>
        <v>W</v>
      </c>
      <c r="O1687" s="11">
        <f t="shared" si="271"/>
        <v>45922</v>
      </c>
      <c r="P1687" s="12" t="str">
        <f t="shared" si="272"/>
        <v>04</v>
      </c>
      <c r="Q1687" s="13" t="str">
        <f>VLOOKUP($B1687,Deals_Demo!$H:$N,7,0)</f>
        <v>strategy_15_demo</v>
      </c>
      <c r="R1687" s="13" t="str">
        <f t="shared" si="273"/>
        <v>Mon</v>
      </c>
      <c r="S1687" s="14">
        <f>VLOOKUP($B1687,Deals_Demo!$H:$S,8,0)</f>
        <v>45922.198611111111</v>
      </c>
      <c r="T1687" s="14">
        <f>VLOOKUP($B1687,Deals_Demo!$H:$S,9,0)</f>
        <v>45922.406944444447</v>
      </c>
      <c r="U1687" s="15" t="str">
        <f t="shared" si="274"/>
        <v>2025-09-22</v>
      </c>
      <c r="V1687" s="13" t="str">
        <f>VLOOKUP($B1687,Deals_Demo!$H:$S,11,0)</f>
        <v>09</v>
      </c>
      <c r="W1687" s="13" t="str">
        <f>VLOOKUP($B1687,Deals_Demo!$H:$S,12,0)</f>
        <v>Mon</v>
      </c>
      <c r="X1687" s="13">
        <f t="shared" si="276"/>
        <v>0.16000000000000003</v>
      </c>
      <c r="Y1687" s="13">
        <f t="shared" si="277"/>
        <v>0.32000000000000006</v>
      </c>
      <c r="Z1687" s="13">
        <f t="shared" si="278"/>
        <v>0.48</v>
      </c>
      <c r="AA1687" s="13">
        <f t="shared" si="275"/>
        <v>-3</v>
      </c>
    </row>
    <row r="1688" spans="1:27" x14ac:dyDescent="0.25">
      <c r="A1688" s="58">
        <v>45922.198611111111</v>
      </c>
      <c r="B1688" s="59">
        <v>444131282</v>
      </c>
      <c r="C1688" s="38" t="s">
        <v>36</v>
      </c>
      <c r="D1688" s="38" t="s">
        <v>38</v>
      </c>
      <c r="E1688" s="38" t="s">
        <v>120</v>
      </c>
      <c r="F1688" s="35">
        <v>3689.7</v>
      </c>
      <c r="G1688" s="35">
        <v>3692.63</v>
      </c>
      <c r="H1688" s="35">
        <v>3688.13</v>
      </c>
      <c r="I1688" s="38" t="s">
        <v>2138</v>
      </c>
      <c r="J1688" s="35">
        <v>3688.08</v>
      </c>
      <c r="K1688" s="35">
        <v>0</v>
      </c>
      <c r="L1688" s="35">
        <v>0</v>
      </c>
      <c r="M1688" s="35">
        <v>1.62</v>
      </c>
      <c r="N1688" s="10" t="str">
        <f t="shared" si="270"/>
        <v>W</v>
      </c>
      <c r="O1688" s="11">
        <f t="shared" si="271"/>
        <v>45922</v>
      </c>
      <c r="P1688" s="12" t="str">
        <f t="shared" si="272"/>
        <v>04</v>
      </c>
      <c r="Q1688" s="13" t="str">
        <f>VLOOKUP($B1688,Deals_Demo!$H:$N,7,0)</f>
        <v>strategy_14_demo</v>
      </c>
      <c r="R1688" s="13" t="str">
        <f t="shared" si="273"/>
        <v>Mon</v>
      </c>
      <c r="S1688" s="14">
        <f>VLOOKUP($B1688,Deals_Demo!$H:$S,8,0)</f>
        <v>45922.198611111111</v>
      </c>
      <c r="T1688" s="14">
        <f>VLOOKUP($B1688,Deals_Demo!$H:$S,9,0)</f>
        <v>45922.406944444447</v>
      </c>
      <c r="U1688" s="15" t="str">
        <f t="shared" si="274"/>
        <v>2025-09-22</v>
      </c>
      <c r="V1688" s="13" t="str">
        <f>VLOOKUP($B1688,Deals_Demo!$H:$S,11,0)</f>
        <v>09</v>
      </c>
      <c r="W1688" s="13" t="str">
        <f>VLOOKUP($B1688,Deals_Demo!$H:$S,12,0)</f>
        <v>Mon</v>
      </c>
      <c r="X1688" s="13">
        <f t="shared" si="276"/>
        <v>0.16200000000000003</v>
      </c>
      <c r="Y1688" s="13">
        <f t="shared" si="277"/>
        <v>0.32400000000000007</v>
      </c>
      <c r="Z1688" s="13">
        <f t="shared" si="278"/>
        <v>0.48599999999999999</v>
      </c>
      <c r="AA1688" s="13">
        <f t="shared" si="275"/>
        <v>-3</v>
      </c>
    </row>
    <row r="1689" spans="1:27" x14ac:dyDescent="0.25">
      <c r="A1689" s="60">
        <v>45922.200798611113</v>
      </c>
      <c r="B1689" s="61">
        <v>444132185</v>
      </c>
      <c r="C1689" s="37" t="s">
        <v>36</v>
      </c>
      <c r="D1689" s="37" t="s">
        <v>38</v>
      </c>
      <c r="E1689" s="37" t="s">
        <v>120</v>
      </c>
      <c r="F1689" s="36">
        <v>3688.21</v>
      </c>
      <c r="G1689" s="36">
        <v>3691.21</v>
      </c>
      <c r="H1689" s="37"/>
      <c r="I1689" s="37" t="s">
        <v>2139</v>
      </c>
      <c r="J1689" s="36">
        <v>3691.26</v>
      </c>
      <c r="K1689" s="36">
        <v>0</v>
      </c>
      <c r="L1689" s="36">
        <v>0</v>
      </c>
      <c r="M1689" s="36">
        <v>-3.05</v>
      </c>
      <c r="N1689" s="10" t="str">
        <f t="shared" si="270"/>
        <v>L</v>
      </c>
      <c r="O1689" s="11">
        <f t="shared" si="271"/>
        <v>45922</v>
      </c>
      <c r="P1689" s="12" t="str">
        <f t="shared" si="272"/>
        <v>04</v>
      </c>
      <c r="Q1689" s="13" t="str">
        <f>VLOOKUP($B1689,Deals_Demo!$H:$N,7,0)</f>
        <v>strategy_18_demo</v>
      </c>
      <c r="R1689" s="13" t="str">
        <f t="shared" si="273"/>
        <v>Mon</v>
      </c>
      <c r="S1689" s="14">
        <f>VLOOKUP($B1689,Deals_Demo!$H:$S,8,0)</f>
        <v>45922.200798611113</v>
      </c>
      <c r="T1689" s="14">
        <f>VLOOKUP($B1689,Deals_Demo!$H:$S,9,0)</f>
        <v>45922.409131944449</v>
      </c>
      <c r="U1689" s="15" t="str">
        <f t="shared" si="274"/>
        <v>2025-09-22</v>
      </c>
      <c r="V1689" s="13" t="str">
        <f>VLOOKUP($B1689,Deals_Demo!$H:$S,11,0)</f>
        <v>09</v>
      </c>
      <c r="W1689" s="13" t="str">
        <f>VLOOKUP($B1689,Deals_Demo!$H:$S,12,0)</f>
        <v>Mon</v>
      </c>
      <c r="X1689" s="13">
        <f t="shared" si="276"/>
        <v>-0.30499999999999999</v>
      </c>
      <c r="Y1689" s="13">
        <f t="shared" si="277"/>
        <v>-0.61</v>
      </c>
      <c r="Z1689" s="13">
        <f t="shared" si="278"/>
        <v>-0.91499999999999992</v>
      </c>
      <c r="AA1689" s="13">
        <f t="shared" si="275"/>
        <v>-3</v>
      </c>
    </row>
    <row r="1690" spans="1:27" x14ac:dyDescent="0.25">
      <c r="A1690" s="58">
        <v>45922.20103009259</v>
      </c>
      <c r="B1690" s="59">
        <v>444132232</v>
      </c>
      <c r="C1690" s="38" t="s">
        <v>36</v>
      </c>
      <c r="D1690" s="38" t="s">
        <v>38</v>
      </c>
      <c r="E1690" s="38" t="s">
        <v>120</v>
      </c>
      <c r="F1690" s="35">
        <v>3688.24</v>
      </c>
      <c r="G1690" s="35">
        <v>3691.4</v>
      </c>
      <c r="H1690" s="38"/>
      <c r="I1690" s="38" t="s">
        <v>2140</v>
      </c>
      <c r="J1690" s="35">
        <v>3691.44</v>
      </c>
      <c r="K1690" s="35">
        <v>0</v>
      </c>
      <c r="L1690" s="35">
        <v>0</v>
      </c>
      <c r="M1690" s="35">
        <v>-3.2</v>
      </c>
      <c r="N1690" s="10" t="str">
        <f t="shared" si="270"/>
        <v>L</v>
      </c>
      <c r="O1690" s="11">
        <f t="shared" si="271"/>
        <v>45922</v>
      </c>
      <c r="P1690" s="12" t="str">
        <f t="shared" si="272"/>
        <v>04</v>
      </c>
      <c r="Q1690" s="13" t="str">
        <f>VLOOKUP($B1690,Deals_Demo!$H:$N,7,0)</f>
        <v>strategy_20_demo</v>
      </c>
      <c r="R1690" s="13" t="str">
        <f t="shared" si="273"/>
        <v>Mon</v>
      </c>
      <c r="S1690" s="14">
        <f>VLOOKUP($B1690,Deals_Demo!$H:$S,8,0)</f>
        <v>45922.20103009259</v>
      </c>
      <c r="T1690" s="14">
        <f>VLOOKUP($B1690,Deals_Demo!$H:$S,9,0)</f>
        <v>45922.409363425926</v>
      </c>
      <c r="U1690" s="15" t="str">
        <f t="shared" si="274"/>
        <v>2025-09-22</v>
      </c>
      <c r="V1690" s="13" t="str">
        <f>VLOOKUP($B1690,Deals_Demo!$H:$S,11,0)</f>
        <v>09</v>
      </c>
      <c r="W1690" s="13" t="str">
        <f>VLOOKUP($B1690,Deals_Demo!$H:$S,12,0)</f>
        <v>Mon</v>
      </c>
      <c r="X1690" s="13">
        <f t="shared" si="276"/>
        <v>-0.32000000000000006</v>
      </c>
      <c r="Y1690" s="13">
        <f t="shared" si="277"/>
        <v>-0.64000000000000012</v>
      </c>
      <c r="Z1690" s="13">
        <f t="shared" si="278"/>
        <v>-0.96</v>
      </c>
      <c r="AA1690" s="13">
        <f t="shared" si="275"/>
        <v>-3</v>
      </c>
    </row>
    <row r="1691" spans="1:27" x14ac:dyDescent="0.25">
      <c r="A1691" s="60">
        <v>45922.202418981484</v>
      </c>
      <c r="B1691" s="61">
        <v>444132980</v>
      </c>
      <c r="C1691" s="37" t="s">
        <v>36</v>
      </c>
      <c r="D1691" s="37" t="s">
        <v>38</v>
      </c>
      <c r="E1691" s="37" t="s">
        <v>120</v>
      </c>
      <c r="F1691" s="36">
        <v>3688.07</v>
      </c>
      <c r="G1691" s="36">
        <v>3691.08</v>
      </c>
      <c r="H1691" s="36">
        <v>3685.88</v>
      </c>
      <c r="I1691" s="37" t="s">
        <v>2141</v>
      </c>
      <c r="J1691" s="36">
        <v>3691.08</v>
      </c>
      <c r="K1691" s="36">
        <v>0</v>
      </c>
      <c r="L1691" s="36">
        <v>0</v>
      </c>
      <c r="M1691" s="36">
        <v>-3.01</v>
      </c>
      <c r="N1691" s="10" t="str">
        <f t="shared" si="270"/>
        <v>L</v>
      </c>
      <c r="O1691" s="11">
        <f t="shared" si="271"/>
        <v>45922</v>
      </c>
      <c r="P1691" s="12" t="str">
        <f t="shared" si="272"/>
        <v>04</v>
      </c>
      <c r="Q1691" s="13" t="str">
        <f>VLOOKUP($B1691,Deals_Demo!$H:$N,7,0)</f>
        <v>strategy_21_demo</v>
      </c>
      <c r="R1691" s="13" t="str">
        <f t="shared" si="273"/>
        <v>Mon</v>
      </c>
      <c r="S1691" s="14">
        <f>VLOOKUP($B1691,Deals_Demo!$H:$S,8,0)</f>
        <v>45922.202418981484</v>
      </c>
      <c r="T1691" s="14">
        <f>VLOOKUP($B1691,Deals_Demo!$H:$S,9,0)</f>
        <v>45922.41075231482</v>
      </c>
      <c r="U1691" s="15" t="str">
        <f t="shared" si="274"/>
        <v>2025-09-22</v>
      </c>
      <c r="V1691" s="13" t="str">
        <f>VLOOKUP($B1691,Deals_Demo!$H:$S,11,0)</f>
        <v>09</v>
      </c>
      <c r="W1691" s="13" t="str">
        <f>VLOOKUP($B1691,Deals_Demo!$H:$S,12,0)</f>
        <v>Mon</v>
      </c>
      <c r="X1691" s="13">
        <f t="shared" si="276"/>
        <v>-0.30099999999999999</v>
      </c>
      <c r="Y1691" s="13">
        <f t="shared" si="277"/>
        <v>-0.60199999999999998</v>
      </c>
      <c r="Z1691" s="13">
        <f t="shared" si="278"/>
        <v>-0.90299999999999991</v>
      </c>
      <c r="AA1691" s="13">
        <f t="shared" si="275"/>
        <v>-3</v>
      </c>
    </row>
    <row r="1692" spans="1:27" x14ac:dyDescent="0.25">
      <c r="A1692" s="58">
        <v>45922.202418981484</v>
      </c>
      <c r="B1692" s="59">
        <v>444132981</v>
      </c>
      <c r="C1692" s="38" t="s">
        <v>36</v>
      </c>
      <c r="D1692" s="38" t="s">
        <v>38</v>
      </c>
      <c r="E1692" s="38" t="s">
        <v>120</v>
      </c>
      <c r="F1692" s="35">
        <v>3688.07</v>
      </c>
      <c r="G1692" s="35">
        <v>3689.57</v>
      </c>
      <c r="H1692" s="35">
        <v>3686.57</v>
      </c>
      <c r="I1692" s="38" t="s">
        <v>2142</v>
      </c>
      <c r="J1692" s="35">
        <v>3689.57</v>
      </c>
      <c r="K1692" s="35">
        <v>0</v>
      </c>
      <c r="L1692" s="35">
        <v>0</v>
      </c>
      <c r="M1692" s="35">
        <v>-1.5</v>
      </c>
      <c r="N1692" s="10" t="str">
        <f t="shared" si="270"/>
        <v>L</v>
      </c>
      <c r="O1692" s="11">
        <f t="shared" si="271"/>
        <v>45922</v>
      </c>
      <c r="P1692" s="12" t="str">
        <f t="shared" si="272"/>
        <v>04</v>
      </c>
      <c r="Q1692" s="13" t="str">
        <f>VLOOKUP($B1692,Deals_Demo!$H:$N,7,0)</f>
        <v>strategy_15_demo</v>
      </c>
      <c r="R1692" s="13" t="str">
        <f t="shared" si="273"/>
        <v>Mon</v>
      </c>
      <c r="S1692" s="14">
        <f>VLOOKUP($B1692,Deals_Demo!$H:$S,8,0)</f>
        <v>45922.202418981484</v>
      </c>
      <c r="T1692" s="14">
        <f>VLOOKUP($B1692,Deals_Demo!$H:$S,9,0)</f>
        <v>45922.41075231482</v>
      </c>
      <c r="U1692" s="15" t="str">
        <f t="shared" si="274"/>
        <v>2025-09-22</v>
      </c>
      <c r="V1692" s="13" t="str">
        <f>VLOOKUP($B1692,Deals_Demo!$H:$S,11,0)</f>
        <v>09</v>
      </c>
      <c r="W1692" s="13" t="str">
        <f>VLOOKUP($B1692,Deals_Demo!$H:$S,12,0)</f>
        <v>Mon</v>
      </c>
      <c r="X1692" s="13">
        <f t="shared" si="276"/>
        <v>-0.15000000000000002</v>
      </c>
      <c r="Y1692" s="13">
        <f t="shared" si="277"/>
        <v>-0.30000000000000004</v>
      </c>
      <c r="Z1692" s="13">
        <f t="shared" si="278"/>
        <v>-0.44999999999999996</v>
      </c>
      <c r="AA1692" s="13">
        <f t="shared" si="275"/>
        <v>-3</v>
      </c>
    </row>
    <row r="1693" spans="1:27" x14ac:dyDescent="0.25">
      <c r="A1693" s="60">
        <v>45922.202418981484</v>
      </c>
      <c r="B1693" s="61">
        <v>444132982</v>
      </c>
      <c r="C1693" s="37" t="s">
        <v>36</v>
      </c>
      <c r="D1693" s="37" t="s">
        <v>38</v>
      </c>
      <c r="E1693" s="37" t="s">
        <v>120</v>
      </c>
      <c r="F1693" s="36">
        <v>3688.06</v>
      </c>
      <c r="G1693" s="36">
        <v>3690.27</v>
      </c>
      <c r="H1693" s="36">
        <v>3686.57</v>
      </c>
      <c r="I1693" s="37" t="s">
        <v>2143</v>
      </c>
      <c r="J1693" s="36">
        <v>3690.28</v>
      </c>
      <c r="K1693" s="36">
        <v>0</v>
      </c>
      <c r="L1693" s="36">
        <v>0</v>
      </c>
      <c r="M1693" s="36">
        <v>-2.2200000000000002</v>
      </c>
      <c r="N1693" s="10" t="str">
        <f t="shared" si="270"/>
        <v>L</v>
      </c>
      <c r="O1693" s="11">
        <f t="shared" si="271"/>
        <v>45922</v>
      </c>
      <c r="P1693" s="12" t="str">
        <f t="shared" si="272"/>
        <v>04</v>
      </c>
      <c r="Q1693" s="13" t="str">
        <f>VLOOKUP($B1693,Deals_Demo!$H:$N,7,0)</f>
        <v>strategy_22_demo</v>
      </c>
      <c r="R1693" s="13" t="str">
        <f t="shared" si="273"/>
        <v>Mon</v>
      </c>
      <c r="S1693" s="14">
        <f>VLOOKUP($B1693,Deals_Demo!$H:$S,8,0)</f>
        <v>45922.202418981484</v>
      </c>
      <c r="T1693" s="14">
        <f>VLOOKUP($B1693,Deals_Demo!$H:$S,9,0)</f>
        <v>45922.41075231482</v>
      </c>
      <c r="U1693" s="15" t="str">
        <f t="shared" si="274"/>
        <v>2025-09-22</v>
      </c>
      <c r="V1693" s="13" t="str">
        <f>VLOOKUP($B1693,Deals_Demo!$H:$S,11,0)</f>
        <v>09</v>
      </c>
      <c r="W1693" s="13" t="str">
        <f>VLOOKUP($B1693,Deals_Demo!$H:$S,12,0)</f>
        <v>Mon</v>
      </c>
      <c r="X1693" s="13">
        <f t="shared" si="276"/>
        <v>-0.22200000000000003</v>
      </c>
      <c r="Y1693" s="13">
        <f t="shared" si="277"/>
        <v>-0.44400000000000006</v>
      </c>
      <c r="Z1693" s="13">
        <f t="shared" si="278"/>
        <v>-0.66600000000000004</v>
      </c>
      <c r="AA1693" s="13">
        <f t="shared" si="275"/>
        <v>-3</v>
      </c>
    </row>
    <row r="1694" spans="1:27" x14ac:dyDescent="0.25">
      <c r="A1694" s="58">
        <v>45922.202418981484</v>
      </c>
      <c r="B1694" s="59">
        <v>444132984</v>
      </c>
      <c r="C1694" s="38" t="s">
        <v>36</v>
      </c>
      <c r="D1694" s="38" t="s">
        <v>38</v>
      </c>
      <c r="E1694" s="38" t="s">
        <v>120</v>
      </c>
      <c r="F1694" s="35">
        <v>3688.04</v>
      </c>
      <c r="G1694" s="35">
        <v>3691.07</v>
      </c>
      <c r="H1694" s="35">
        <v>3684.57</v>
      </c>
      <c r="I1694" s="38" t="s">
        <v>2141</v>
      </c>
      <c r="J1694" s="35">
        <v>3691.08</v>
      </c>
      <c r="K1694" s="35">
        <v>0</v>
      </c>
      <c r="L1694" s="35">
        <v>0</v>
      </c>
      <c r="M1694" s="35">
        <v>-3.04</v>
      </c>
      <c r="N1694" s="10" t="str">
        <f t="shared" si="270"/>
        <v>L</v>
      </c>
      <c r="O1694" s="11">
        <f t="shared" si="271"/>
        <v>45922</v>
      </c>
      <c r="P1694" s="12" t="str">
        <f t="shared" si="272"/>
        <v>04</v>
      </c>
      <c r="Q1694" s="13" t="str">
        <f>VLOOKUP($B1694,Deals_Demo!$H:$N,7,0)</f>
        <v>strategy_11_demo</v>
      </c>
      <c r="R1694" s="13" t="str">
        <f t="shared" si="273"/>
        <v>Mon</v>
      </c>
      <c r="S1694" s="14">
        <f>VLOOKUP($B1694,Deals_Demo!$H:$S,8,0)</f>
        <v>45922.202418981484</v>
      </c>
      <c r="T1694" s="14">
        <f>VLOOKUP($B1694,Deals_Demo!$H:$S,9,0)</f>
        <v>45922.41075231482</v>
      </c>
      <c r="U1694" s="15" t="str">
        <f t="shared" si="274"/>
        <v>2025-09-22</v>
      </c>
      <c r="V1694" s="13" t="str">
        <f>VLOOKUP($B1694,Deals_Demo!$H:$S,11,0)</f>
        <v>09</v>
      </c>
      <c r="W1694" s="13" t="str">
        <f>VLOOKUP($B1694,Deals_Demo!$H:$S,12,0)</f>
        <v>Mon</v>
      </c>
      <c r="X1694" s="13">
        <f t="shared" si="276"/>
        <v>-0.30400000000000005</v>
      </c>
      <c r="Y1694" s="13">
        <f t="shared" si="277"/>
        <v>-0.6080000000000001</v>
      </c>
      <c r="Z1694" s="13">
        <f t="shared" si="278"/>
        <v>-0.91199999999999992</v>
      </c>
      <c r="AA1694" s="13">
        <f t="shared" si="275"/>
        <v>-3</v>
      </c>
    </row>
    <row r="1695" spans="1:27" x14ac:dyDescent="0.25">
      <c r="A1695" s="60">
        <v>45922.202430555553</v>
      </c>
      <c r="B1695" s="61">
        <v>444132985</v>
      </c>
      <c r="C1695" s="37" t="s">
        <v>36</v>
      </c>
      <c r="D1695" s="37" t="s">
        <v>38</v>
      </c>
      <c r="E1695" s="37" t="s">
        <v>120</v>
      </c>
      <c r="F1695" s="36">
        <v>3688.02</v>
      </c>
      <c r="G1695" s="36">
        <v>3691.07</v>
      </c>
      <c r="H1695" s="36">
        <v>3686.57</v>
      </c>
      <c r="I1695" s="37" t="s">
        <v>2141</v>
      </c>
      <c r="J1695" s="36">
        <v>3691.08</v>
      </c>
      <c r="K1695" s="36">
        <v>0</v>
      </c>
      <c r="L1695" s="36">
        <v>0</v>
      </c>
      <c r="M1695" s="36">
        <v>-3.06</v>
      </c>
      <c r="N1695" s="10" t="str">
        <f t="shared" si="270"/>
        <v>L</v>
      </c>
      <c r="O1695" s="11">
        <f t="shared" si="271"/>
        <v>45922</v>
      </c>
      <c r="P1695" s="12" t="str">
        <f t="shared" si="272"/>
        <v>04</v>
      </c>
      <c r="Q1695" s="13" t="str">
        <f>VLOOKUP($B1695,Deals_Demo!$H:$N,7,0)</f>
        <v>strategy_24_demo</v>
      </c>
      <c r="R1695" s="13" t="str">
        <f t="shared" si="273"/>
        <v>Mon</v>
      </c>
      <c r="S1695" s="14">
        <f>VLOOKUP($B1695,Deals_Demo!$H:$S,8,0)</f>
        <v>45922.202430555553</v>
      </c>
      <c r="T1695" s="14">
        <f>VLOOKUP($B1695,Deals_Demo!$H:$S,9,0)</f>
        <v>45922.410763888889</v>
      </c>
      <c r="U1695" s="15" t="str">
        <f t="shared" si="274"/>
        <v>2025-09-22</v>
      </c>
      <c r="V1695" s="13" t="str">
        <f>VLOOKUP($B1695,Deals_Demo!$H:$S,11,0)</f>
        <v>09</v>
      </c>
      <c r="W1695" s="13" t="str">
        <f>VLOOKUP($B1695,Deals_Demo!$H:$S,12,0)</f>
        <v>Mon</v>
      </c>
      <c r="X1695" s="13">
        <f t="shared" si="276"/>
        <v>-0.30600000000000005</v>
      </c>
      <c r="Y1695" s="13">
        <f t="shared" si="277"/>
        <v>-0.6120000000000001</v>
      </c>
      <c r="Z1695" s="13">
        <f t="shared" si="278"/>
        <v>-0.91799999999999993</v>
      </c>
      <c r="AA1695" s="13">
        <f t="shared" si="275"/>
        <v>-3</v>
      </c>
    </row>
    <row r="1696" spans="1:27" x14ac:dyDescent="0.25">
      <c r="A1696" s="58">
        <v>45922.202430555553</v>
      </c>
      <c r="B1696" s="59">
        <v>444132986</v>
      </c>
      <c r="C1696" s="38" t="s">
        <v>36</v>
      </c>
      <c r="D1696" s="38" t="s">
        <v>38</v>
      </c>
      <c r="E1696" s="38" t="s">
        <v>120</v>
      </c>
      <c r="F1696" s="35">
        <v>3688.07</v>
      </c>
      <c r="G1696" s="35">
        <v>3690.27</v>
      </c>
      <c r="H1696" s="35">
        <v>3685.07</v>
      </c>
      <c r="I1696" s="38" t="s">
        <v>2143</v>
      </c>
      <c r="J1696" s="35">
        <v>3690.28</v>
      </c>
      <c r="K1696" s="35">
        <v>0</v>
      </c>
      <c r="L1696" s="35">
        <v>0</v>
      </c>
      <c r="M1696" s="35">
        <v>-2.21</v>
      </c>
      <c r="N1696" s="10" t="str">
        <f t="shared" si="270"/>
        <v>L</v>
      </c>
      <c r="O1696" s="11">
        <f t="shared" si="271"/>
        <v>45922</v>
      </c>
      <c r="P1696" s="12" t="str">
        <f t="shared" si="272"/>
        <v>04</v>
      </c>
      <c r="Q1696" s="13" t="str">
        <f>VLOOKUP($B1696,Deals_Demo!$H:$N,7,0)</f>
        <v>strategy_23_demo</v>
      </c>
      <c r="R1696" s="13" t="str">
        <f t="shared" si="273"/>
        <v>Mon</v>
      </c>
      <c r="S1696" s="14">
        <f>VLOOKUP($B1696,Deals_Demo!$H:$S,8,0)</f>
        <v>45922.202430555553</v>
      </c>
      <c r="T1696" s="14">
        <f>VLOOKUP($B1696,Deals_Demo!$H:$S,9,0)</f>
        <v>45922.410763888889</v>
      </c>
      <c r="U1696" s="15" t="str">
        <f t="shared" si="274"/>
        <v>2025-09-22</v>
      </c>
      <c r="V1696" s="13" t="str">
        <f>VLOOKUP($B1696,Deals_Demo!$H:$S,11,0)</f>
        <v>09</v>
      </c>
      <c r="W1696" s="13" t="str">
        <f>VLOOKUP($B1696,Deals_Demo!$H:$S,12,0)</f>
        <v>Mon</v>
      </c>
      <c r="X1696" s="13">
        <f t="shared" si="276"/>
        <v>-0.221</v>
      </c>
      <c r="Y1696" s="13">
        <f t="shared" si="277"/>
        <v>-0.442</v>
      </c>
      <c r="Z1696" s="13">
        <f t="shared" si="278"/>
        <v>-0.66299999999999992</v>
      </c>
      <c r="AA1696" s="13">
        <f t="shared" si="275"/>
        <v>-3</v>
      </c>
    </row>
    <row r="1697" spans="1:27" x14ac:dyDescent="0.25">
      <c r="A1697" s="60">
        <v>45922.202430555553</v>
      </c>
      <c r="B1697" s="61">
        <v>444132988</v>
      </c>
      <c r="C1697" s="37" t="s">
        <v>36</v>
      </c>
      <c r="D1697" s="37" t="s">
        <v>38</v>
      </c>
      <c r="E1697" s="37" t="s">
        <v>120</v>
      </c>
      <c r="F1697" s="36">
        <v>3688.08</v>
      </c>
      <c r="G1697" s="36">
        <v>3691.07</v>
      </c>
      <c r="H1697" s="36">
        <v>3684.57</v>
      </c>
      <c r="I1697" s="37" t="s">
        <v>2141</v>
      </c>
      <c r="J1697" s="36">
        <v>3691.08</v>
      </c>
      <c r="K1697" s="36">
        <v>0</v>
      </c>
      <c r="L1697" s="36">
        <v>0</v>
      </c>
      <c r="M1697" s="36">
        <v>-3</v>
      </c>
      <c r="N1697" s="10" t="str">
        <f t="shared" si="270"/>
        <v>L</v>
      </c>
      <c r="O1697" s="11">
        <f t="shared" si="271"/>
        <v>45922</v>
      </c>
      <c r="P1697" s="12" t="str">
        <f t="shared" si="272"/>
        <v>04</v>
      </c>
      <c r="Q1697" s="13" t="str">
        <f>VLOOKUP($B1697,Deals_Demo!$H:$N,7,0)</f>
        <v>strategy_16_demo</v>
      </c>
      <c r="R1697" s="13" t="str">
        <f t="shared" si="273"/>
        <v>Mon</v>
      </c>
      <c r="S1697" s="14">
        <f>VLOOKUP($B1697,Deals_Demo!$H:$S,8,0)</f>
        <v>45922.202430555553</v>
      </c>
      <c r="T1697" s="14">
        <f>VLOOKUP($B1697,Deals_Demo!$H:$S,9,0)</f>
        <v>45922.410763888889</v>
      </c>
      <c r="U1697" s="15" t="str">
        <f t="shared" si="274"/>
        <v>2025-09-22</v>
      </c>
      <c r="V1697" s="13" t="str">
        <f>VLOOKUP($B1697,Deals_Demo!$H:$S,11,0)</f>
        <v>09</v>
      </c>
      <c r="W1697" s="13" t="str">
        <f>VLOOKUP($B1697,Deals_Demo!$H:$S,12,0)</f>
        <v>Mon</v>
      </c>
      <c r="X1697" s="13">
        <f t="shared" si="276"/>
        <v>-0.30000000000000004</v>
      </c>
      <c r="Y1697" s="13">
        <f t="shared" si="277"/>
        <v>-0.60000000000000009</v>
      </c>
      <c r="Z1697" s="13">
        <f t="shared" si="278"/>
        <v>-0.89999999999999991</v>
      </c>
      <c r="AA1697" s="13">
        <f t="shared" si="275"/>
        <v>-3</v>
      </c>
    </row>
    <row r="1698" spans="1:27" x14ac:dyDescent="0.25">
      <c r="A1698" s="58">
        <v>45922.202430555553</v>
      </c>
      <c r="B1698" s="59">
        <v>444132989</v>
      </c>
      <c r="C1698" s="38" t="s">
        <v>36</v>
      </c>
      <c r="D1698" s="38" t="s">
        <v>38</v>
      </c>
      <c r="E1698" s="38" t="s">
        <v>120</v>
      </c>
      <c r="F1698" s="35">
        <v>3688.09</v>
      </c>
      <c r="G1698" s="35">
        <v>3691.07</v>
      </c>
      <c r="H1698" s="35">
        <v>3686.57</v>
      </c>
      <c r="I1698" s="38" t="s">
        <v>2141</v>
      </c>
      <c r="J1698" s="35">
        <v>3691.08</v>
      </c>
      <c r="K1698" s="35">
        <v>0</v>
      </c>
      <c r="L1698" s="35">
        <v>0</v>
      </c>
      <c r="M1698" s="35">
        <v>-2.99</v>
      </c>
      <c r="N1698" s="10" t="str">
        <f t="shared" si="270"/>
        <v>L</v>
      </c>
      <c r="O1698" s="11">
        <f t="shared" si="271"/>
        <v>45922</v>
      </c>
      <c r="P1698" s="12" t="str">
        <f t="shared" si="272"/>
        <v>04</v>
      </c>
      <c r="Q1698" s="13" t="str">
        <f>VLOOKUP($B1698,Deals_Demo!$H:$N,7,0)</f>
        <v>strategy_14_demo</v>
      </c>
      <c r="R1698" s="13" t="str">
        <f t="shared" si="273"/>
        <v>Mon</v>
      </c>
      <c r="S1698" s="14">
        <f>VLOOKUP($B1698,Deals_Demo!$H:$S,8,0)</f>
        <v>45922.202430555553</v>
      </c>
      <c r="T1698" s="14">
        <f>VLOOKUP($B1698,Deals_Demo!$H:$S,9,0)</f>
        <v>45922.410763888889</v>
      </c>
      <c r="U1698" s="15" t="str">
        <f t="shared" si="274"/>
        <v>2025-09-22</v>
      </c>
      <c r="V1698" s="13" t="str">
        <f>VLOOKUP($B1698,Deals_Demo!$H:$S,11,0)</f>
        <v>09</v>
      </c>
      <c r="W1698" s="13" t="str">
        <f>VLOOKUP($B1698,Deals_Demo!$H:$S,12,0)</f>
        <v>Mon</v>
      </c>
      <c r="X1698" s="13">
        <f t="shared" si="276"/>
        <v>-0.29900000000000004</v>
      </c>
      <c r="Y1698" s="13">
        <f t="shared" si="277"/>
        <v>-0.59800000000000009</v>
      </c>
      <c r="Z1698" s="13">
        <f t="shared" si="278"/>
        <v>-0.89700000000000002</v>
      </c>
      <c r="AA1698" s="13">
        <f t="shared" si="275"/>
        <v>-3</v>
      </c>
    </row>
    <row r="1699" spans="1:27" x14ac:dyDescent="0.25">
      <c r="A1699" s="60">
        <v>45922.202430555553</v>
      </c>
      <c r="B1699" s="61">
        <v>444132990</v>
      </c>
      <c r="C1699" s="37" t="s">
        <v>36</v>
      </c>
      <c r="D1699" s="37" t="s">
        <v>38</v>
      </c>
      <c r="E1699" s="37" t="s">
        <v>120</v>
      </c>
      <c r="F1699" s="36">
        <v>3688.09</v>
      </c>
      <c r="G1699" s="36">
        <v>3690.57</v>
      </c>
      <c r="H1699" s="36">
        <v>3685.07</v>
      </c>
      <c r="I1699" s="37" t="s">
        <v>2144</v>
      </c>
      <c r="J1699" s="36">
        <v>3690.58</v>
      </c>
      <c r="K1699" s="36">
        <v>0</v>
      </c>
      <c r="L1699" s="36">
        <v>0</v>
      </c>
      <c r="M1699" s="36">
        <v>-2.4900000000000002</v>
      </c>
      <c r="N1699" s="10" t="str">
        <f t="shared" si="270"/>
        <v>L</v>
      </c>
      <c r="O1699" s="11">
        <f t="shared" si="271"/>
        <v>45922</v>
      </c>
      <c r="P1699" s="12" t="str">
        <f t="shared" si="272"/>
        <v>04</v>
      </c>
      <c r="Q1699" s="13" t="str">
        <f>VLOOKUP($B1699,Deals_Demo!$H:$N,7,0)</f>
        <v>strategy_10_demo</v>
      </c>
      <c r="R1699" s="13" t="str">
        <f t="shared" si="273"/>
        <v>Mon</v>
      </c>
      <c r="S1699" s="14">
        <f>VLOOKUP($B1699,Deals_Demo!$H:$S,8,0)</f>
        <v>45922.202430555553</v>
      </c>
      <c r="T1699" s="14">
        <f>VLOOKUP($B1699,Deals_Demo!$H:$S,9,0)</f>
        <v>45922.410763888889</v>
      </c>
      <c r="U1699" s="15" t="str">
        <f t="shared" si="274"/>
        <v>2025-09-22</v>
      </c>
      <c r="V1699" s="13" t="str">
        <f>VLOOKUP($B1699,Deals_Demo!$H:$S,11,0)</f>
        <v>09</v>
      </c>
      <c r="W1699" s="13" t="str">
        <f>VLOOKUP($B1699,Deals_Demo!$H:$S,12,0)</f>
        <v>Mon</v>
      </c>
      <c r="X1699" s="13">
        <f t="shared" si="276"/>
        <v>-0.24900000000000003</v>
      </c>
      <c r="Y1699" s="13">
        <f t="shared" si="277"/>
        <v>-0.49800000000000005</v>
      </c>
      <c r="Z1699" s="13">
        <f t="shared" si="278"/>
        <v>-0.747</v>
      </c>
      <c r="AA1699" s="13">
        <f t="shared" si="275"/>
        <v>-3</v>
      </c>
    </row>
    <row r="1700" spans="1:27" x14ac:dyDescent="0.25">
      <c r="A1700" s="58">
        <v>45922.20244212963</v>
      </c>
      <c r="B1700" s="59">
        <v>444132992</v>
      </c>
      <c r="C1700" s="38" t="s">
        <v>36</v>
      </c>
      <c r="D1700" s="38" t="s">
        <v>38</v>
      </c>
      <c r="E1700" s="38" t="s">
        <v>120</v>
      </c>
      <c r="F1700" s="35">
        <v>3688.15</v>
      </c>
      <c r="G1700" s="35">
        <v>3691.07</v>
      </c>
      <c r="H1700" s="35">
        <v>3685.07</v>
      </c>
      <c r="I1700" s="38" t="s">
        <v>2141</v>
      </c>
      <c r="J1700" s="35">
        <v>3691.08</v>
      </c>
      <c r="K1700" s="35">
        <v>0</v>
      </c>
      <c r="L1700" s="35">
        <v>0</v>
      </c>
      <c r="M1700" s="35">
        <v>-2.93</v>
      </c>
      <c r="N1700" s="10" t="str">
        <f t="shared" si="270"/>
        <v>L</v>
      </c>
      <c r="O1700" s="11">
        <f t="shared" si="271"/>
        <v>45922</v>
      </c>
      <c r="P1700" s="12" t="str">
        <f t="shared" si="272"/>
        <v>04</v>
      </c>
      <c r="Q1700" s="13" t="str">
        <f>VLOOKUP($B1700,Deals_Demo!$H:$N,7,0)</f>
        <v>strategy_09_demo</v>
      </c>
      <c r="R1700" s="13" t="str">
        <f t="shared" si="273"/>
        <v>Mon</v>
      </c>
      <c r="S1700" s="14">
        <f>VLOOKUP($B1700,Deals_Demo!$H:$S,8,0)</f>
        <v>45922.20244212963</v>
      </c>
      <c r="T1700" s="14">
        <f>VLOOKUP($B1700,Deals_Demo!$H:$S,9,0)</f>
        <v>45922.410775462966</v>
      </c>
      <c r="U1700" s="15" t="str">
        <f t="shared" si="274"/>
        <v>2025-09-22</v>
      </c>
      <c r="V1700" s="13" t="str">
        <f>VLOOKUP($B1700,Deals_Demo!$H:$S,11,0)</f>
        <v>09</v>
      </c>
      <c r="W1700" s="13" t="str">
        <f>VLOOKUP($B1700,Deals_Demo!$H:$S,12,0)</f>
        <v>Mon</v>
      </c>
      <c r="X1700" s="13">
        <f t="shared" si="276"/>
        <v>-0.29300000000000004</v>
      </c>
      <c r="Y1700" s="13">
        <f t="shared" si="277"/>
        <v>-0.58600000000000008</v>
      </c>
      <c r="Z1700" s="13">
        <f t="shared" si="278"/>
        <v>-0.879</v>
      </c>
      <c r="AA1700" s="13">
        <f t="shared" si="275"/>
        <v>-3</v>
      </c>
    </row>
    <row r="1701" spans="1:27" x14ac:dyDescent="0.25">
      <c r="A1701" s="60">
        <v>45922.20244212963</v>
      </c>
      <c r="B1701" s="61">
        <v>444132993</v>
      </c>
      <c r="C1701" s="37" t="s">
        <v>36</v>
      </c>
      <c r="D1701" s="37" t="s">
        <v>38</v>
      </c>
      <c r="E1701" s="37" t="s">
        <v>120</v>
      </c>
      <c r="F1701" s="36">
        <v>3688.13</v>
      </c>
      <c r="G1701" s="36">
        <v>3691.07</v>
      </c>
      <c r="H1701" s="36">
        <v>3686.57</v>
      </c>
      <c r="I1701" s="37" t="s">
        <v>2141</v>
      </c>
      <c r="J1701" s="36">
        <v>3691.08</v>
      </c>
      <c r="K1701" s="36">
        <v>0</v>
      </c>
      <c r="L1701" s="36">
        <v>0</v>
      </c>
      <c r="M1701" s="36">
        <v>-2.95</v>
      </c>
      <c r="N1701" s="10" t="str">
        <f t="shared" si="270"/>
        <v>L</v>
      </c>
      <c r="O1701" s="11">
        <f t="shared" si="271"/>
        <v>45922</v>
      </c>
      <c r="P1701" s="12" t="str">
        <f t="shared" si="272"/>
        <v>04</v>
      </c>
      <c r="Q1701" s="13" t="str">
        <f>VLOOKUP($B1701,Deals_Demo!$H:$N,7,0)</f>
        <v>strategy_12_demo</v>
      </c>
      <c r="R1701" s="13" t="str">
        <f t="shared" si="273"/>
        <v>Mon</v>
      </c>
      <c r="S1701" s="14">
        <f>VLOOKUP($B1701,Deals_Demo!$H:$S,8,0)</f>
        <v>45922.20244212963</v>
      </c>
      <c r="T1701" s="14">
        <f>VLOOKUP($B1701,Deals_Demo!$H:$S,9,0)</f>
        <v>45922.410775462966</v>
      </c>
      <c r="U1701" s="15" t="str">
        <f t="shared" si="274"/>
        <v>2025-09-22</v>
      </c>
      <c r="V1701" s="13" t="str">
        <f>VLOOKUP($B1701,Deals_Demo!$H:$S,11,0)</f>
        <v>09</v>
      </c>
      <c r="W1701" s="13" t="str">
        <f>VLOOKUP($B1701,Deals_Demo!$H:$S,12,0)</f>
        <v>Mon</v>
      </c>
      <c r="X1701" s="13">
        <f t="shared" si="276"/>
        <v>-0.29500000000000004</v>
      </c>
      <c r="Y1701" s="13">
        <f t="shared" si="277"/>
        <v>-0.59000000000000008</v>
      </c>
      <c r="Z1701" s="13">
        <f t="shared" si="278"/>
        <v>-0.88500000000000001</v>
      </c>
      <c r="AA1701" s="13">
        <f t="shared" si="275"/>
        <v>-3</v>
      </c>
    </row>
    <row r="1702" spans="1:27" x14ac:dyDescent="0.25">
      <c r="A1702" s="58">
        <v>45922.211793981478</v>
      </c>
      <c r="B1702" s="59">
        <v>444138165</v>
      </c>
      <c r="C1702" s="38" t="s">
        <v>36</v>
      </c>
      <c r="D1702" s="38" t="s">
        <v>37</v>
      </c>
      <c r="E1702" s="38" t="s">
        <v>120</v>
      </c>
      <c r="F1702" s="35">
        <v>3690.33</v>
      </c>
      <c r="G1702" s="35">
        <v>3687.38</v>
      </c>
      <c r="H1702" s="35">
        <v>3694.88</v>
      </c>
      <c r="I1702" s="38" t="s">
        <v>2145</v>
      </c>
      <c r="J1702" s="35">
        <v>3687.36</v>
      </c>
      <c r="K1702" s="35">
        <v>0</v>
      </c>
      <c r="L1702" s="35">
        <v>0</v>
      </c>
      <c r="M1702" s="35">
        <v>-2.97</v>
      </c>
      <c r="N1702" s="10" t="str">
        <f t="shared" si="270"/>
        <v>L</v>
      </c>
      <c r="O1702" s="11">
        <f t="shared" si="271"/>
        <v>45922</v>
      </c>
      <c r="P1702" s="12" t="str">
        <f t="shared" si="272"/>
        <v>05</v>
      </c>
      <c r="Q1702" s="13" t="str">
        <f>VLOOKUP($B1702,Deals_Demo!$H:$N,7,0)</f>
        <v>DEMO_strategy_03</v>
      </c>
      <c r="R1702" s="13" t="str">
        <f t="shared" si="273"/>
        <v>Mon</v>
      </c>
      <c r="S1702" s="14">
        <f>VLOOKUP($B1702,Deals_Demo!$H:$S,8,0)</f>
        <v>45922.211793981478</v>
      </c>
      <c r="T1702" s="14">
        <f>VLOOKUP($B1702,Deals_Demo!$H:$S,9,0)</f>
        <v>45922.420127314814</v>
      </c>
      <c r="U1702" s="15" t="str">
        <f t="shared" si="274"/>
        <v>2025-09-22</v>
      </c>
      <c r="V1702" s="13" t="str">
        <f>VLOOKUP($B1702,Deals_Demo!$H:$S,11,0)</f>
        <v>10</v>
      </c>
      <c r="W1702" s="13" t="str">
        <f>VLOOKUP($B1702,Deals_Demo!$H:$S,12,0)</f>
        <v>Mon</v>
      </c>
      <c r="X1702" s="13">
        <f t="shared" si="276"/>
        <v>-0.29700000000000004</v>
      </c>
      <c r="Y1702" s="13">
        <f t="shared" si="277"/>
        <v>-0.59400000000000008</v>
      </c>
      <c r="Z1702" s="13">
        <f t="shared" si="278"/>
        <v>-0.89100000000000001</v>
      </c>
      <c r="AA1702" s="13">
        <f t="shared" si="275"/>
        <v>-3</v>
      </c>
    </row>
    <row r="1703" spans="1:27" x14ac:dyDescent="0.25">
      <c r="A1703" s="60">
        <v>45922.212488425925</v>
      </c>
      <c r="B1703" s="61">
        <v>444138692</v>
      </c>
      <c r="C1703" s="37" t="s">
        <v>36</v>
      </c>
      <c r="D1703" s="37" t="s">
        <v>37</v>
      </c>
      <c r="E1703" s="37" t="s">
        <v>120</v>
      </c>
      <c r="F1703" s="36">
        <v>3690.71</v>
      </c>
      <c r="G1703" s="36">
        <v>3687.71</v>
      </c>
      <c r="H1703" s="36">
        <v>3696.71</v>
      </c>
      <c r="I1703" s="37" t="s">
        <v>2145</v>
      </c>
      <c r="J1703" s="36">
        <v>3687.68</v>
      </c>
      <c r="K1703" s="36">
        <v>0</v>
      </c>
      <c r="L1703" s="36">
        <v>0</v>
      </c>
      <c r="M1703" s="36">
        <v>-3.03</v>
      </c>
      <c r="N1703" s="10" t="str">
        <f t="shared" si="270"/>
        <v>L</v>
      </c>
      <c r="O1703" s="11">
        <f t="shared" si="271"/>
        <v>45922</v>
      </c>
      <c r="P1703" s="12" t="str">
        <f t="shared" si="272"/>
        <v>05</v>
      </c>
      <c r="Q1703" s="13" t="str">
        <f>VLOOKUP($B1703,Deals_Demo!$H:$N,7,0)</f>
        <v>DEMO_strategy_02</v>
      </c>
      <c r="R1703" s="13" t="str">
        <f t="shared" si="273"/>
        <v>Mon</v>
      </c>
      <c r="S1703" s="14">
        <f>VLOOKUP($B1703,Deals_Demo!$H:$S,8,0)</f>
        <v>45922.212488425925</v>
      </c>
      <c r="T1703" s="14">
        <f>VLOOKUP($B1703,Deals_Demo!$H:$S,9,0)</f>
        <v>45922.42082175926</v>
      </c>
      <c r="U1703" s="15" t="str">
        <f t="shared" si="274"/>
        <v>2025-09-22</v>
      </c>
      <c r="V1703" s="13" t="str">
        <f>VLOOKUP($B1703,Deals_Demo!$H:$S,11,0)</f>
        <v>10</v>
      </c>
      <c r="W1703" s="13" t="str">
        <f>VLOOKUP($B1703,Deals_Demo!$H:$S,12,0)</f>
        <v>Mon</v>
      </c>
      <c r="X1703" s="13">
        <f t="shared" si="276"/>
        <v>-0.30299999999999999</v>
      </c>
      <c r="Y1703" s="13">
        <f t="shared" si="277"/>
        <v>-0.60599999999999998</v>
      </c>
      <c r="Z1703" s="13">
        <f t="shared" si="278"/>
        <v>-0.90899999999999992</v>
      </c>
      <c r="AA1703" s="13">
        <f t="shared" si="275"/>
        <v>-3</v>
      </c>
    </row>
    <row r="1704" spans="1:27" x14ac:dyDescent="0.25">
      <c r="A1704" s="58">
        <v>45922.212488425925</v>
      </c>
      <c r="B1704" s="59">
        <v>444138693</v>
      </c>
      <c r="C1704" s="38" t="s">
        <v>36</v>
      </c>
      <c r="D1704" s="38" t="s">
        <v>37</v>
      </c>
      <c r="E1704" s="38" t="s">
        <v>120</v>
      </c>
      <c r="F1704" s="35">
        <v>3690.69</v>
      </c>
      <c r="G1704" s="35">
        <v>3687.71</v>
      </c>
      <c r="H1704" s="38"/>
      <c r="I1704" s="38" t="s">
        <v>2145</v>
      </c>
      <c r="J1704" s="35">
        <v>3687.68</v>
      </c>
      <c r="K1704" s="35">
        <v>0</v>
      </c>
      <c r="L1704" s="35">
        <v>0</v>
      </c>
      <c r="M1704" s="35">
        <v>-3.01</v>
      </c>
      <c r="N1704" s="10" t="str">
        <f t="shared" si="270"/>
        <v>L</v>
      </c>
      <c r="O1704" s="11">
        <f t="shared" si="271"/>
        <v>45922</v>
      </c>
      <c r="P1704" s="12" t="str">
        <f t="shared" si="272"/>
        <v>05</v>
      </c>
      <c r="Q1704" s="13" t="str">
        <f>VLOOKUP($B1704,Deals_Demo!$H:$N,7,0)</f>
        <v>DEMO_strategy_01</v>
      </c>
      <c r="R1704" s="13" t="str">
        <f t="shared" si="273"/>
        <v>Mon</v>
      </c>
      <c r="S1704" s="14">
        <f>VLOOKUP($B1704,Deals_Demo!$H:$S,8,0)</f>
        <v>45922.212488425925</v>
      </c>
      <c r="T1704" s="14">
        <f>VLOOKUP($B1704,Deals_Demo!$H:$S,9,0)</f>
        <v>45922.42082175926</v>
      </c>
      <c r="U1704" s="15" t="str">
        <f t="shared" si="274"/>
        <v>2025-09-22</v>
      </c>
      <c r="V1704" s="13" t="str">
        <f>VLOOKUP($B1704,Deals_Demo!$H:$S,11,0)</f>
        <v>10</v>
      </c>
      <c r="W1704" s="13" t="str">
        <f>VLOOKUP($B1704,Deals_Demo!$H:$S,12,0)</f>
        <v>Mon</v>
      </c>
      <c r="X1704" s="13">
        <f t="shared" si="276"/>
        <v>-0.30099999999999999</v>
      </c>
      <c r="Y1704" s="13">
        <f t="shared" si="277"/>
        <v>-0.60199999999999998</v>
      </c>
      <c r="Z1704" s="13">
        <f t="shared" si="278"/>
        <v>-0.90299999999999991</v>
      </c>
      <c r="AA1704" s="13">
        <f t="shared" si="275"/>
        <v>-3</v>
      </c>
    </row>
    <row r="1705" spans="1:27" x14ac:dyDescent="0.25">
      <c r="A1705" s="60">
        <v>45922.215960648151</v>
      </c>
      <c r="B1705" s="61">
        <v>444139875</v>
      </c>
      <c r="C1705" s="37" t="s">
        <v>36</v>
      </c>
      <c r="D1705" s="37" t="s">
        <v>37</v>
      </c>
      <c r="E1705" s="37" t="s">
        <v>120</v>
      </c>
      <c r="F1705" s="36">
        <v>3690.75</v>
      </c>
      <c r="G1705" s="36">
        <v>3687.75</v>
      </c>
      <c r="H1705" s="36">
        <v>3695.25</v>
      </c>
      <c r="I1705" s="37" t="s">
        <v>2146</v>
      </c>
      <c r="J1705" s="36">
        <v>3687.74</v>
      </c>
      <c r="K1705" s="36">
        <v>0</v>
      </c>
      <c r="L1705" s="36">
        <v>0</v>
      </c>
      <c r="M1705" s="36">
        <v>-3.01</v>
      </c>
      <c r="N1705" s="10" t="str">
        <f t="shared" si="270"/>
        <v>L</v>
      </c>
      <c r="O1705" s="11">
        <f t="shared" si="271"/>
        <v>45922</v>
      </c>
      <c r="P1705" s="12" t="str">
        <f t="shared" si="272"/>
        <v>05</v>
      </c>
      <c r="Q1705" s="13" t="str">
        <f>VLOOKUP($B1705,Deals_Demo!$H:$N,7,0)</f>
        <v>DEMO_strategy_03</v>
      </c>
      <c r="R1705" s="13" t="str">
        <f t="shared" si="273"/>
        <v>Mon</v>
      </c>
      <c r="S1705" s="14">
        <f>VLOOKUP($B1705,Deals_Demo!$H:$S,8,0)</f>
        <v>45922.215960648151</v>
      </c>
      <c r="T1705" s="14">
        <f>VLOOKUP($B1705,Deals_Demo!$H:$S,9,0)</f>
        <v>45922.424293981487</v>
      </c>
      <c r="U1705" s="15" t="str">
        <f t="shared" si="274"/>
        <v>2025-09-22</v>
      </c>
      <c r="V1705" s="13" t="str">
        <f>VLOOKUP($B1705,Deals_Demo!$H:$S,11,0)</f>
        <v>10</v>
      </c>
      <c r="W1705" s="13" t="str">
        <f>VLOOKUP($B1705,Deals_Demo!$H:$S,12,0)</f>
        <v>Mon</v>
      </c>
      <c r="X1705" s="13">
        <f t="shared" si="276"/>
        <v>-0.30099999999999999</v>
      </c>
      <c r="Y1705" s="13">
        <f t="shared" si="277"/>
        <v>-0.60199999999999998</v>
      </c>
      <c r="Z1705" s="13">
        <f t="shared" si="278"/>
        <v>-0.90299999999999991</v>
      </c>
      <c r="AA1705" s="13">
        <f t="shared" si="275"/>
        <v>-3</v>
      </c>
    </row>
    <row r="1706" spans="1:27" x14ac:dyDescent="0.25">
      <c r="A1706" s="58">
        <v>45922.220821759256</v>
      </c>
      <c r="B1706" s="59">
        <v>444141623</v>
      </c>
      <c r="C1706" s="38" t="s">
        <v>36</v>
      </c>
      <c r="D1706" s="38" t="s">
        <v>37</v>
      </c>
      <c r="E1706" s="38" t="s">
        <v>120</v>
      </c>
      <c r="F1706" s="35">
        <v>3689.68</v>
      </c>
      <c r="G1706" s="35">
        <v>3690.9</v>
      </c>
      <c r="H1706" s="35">
        <v>3695.7</v>
      </c>
      <c r="I1706" s="38" t="s">
        <v>2147</v>
      </c>
      <c r="J1706" s="35">
        <v>3690.86</v>
      </c>
      <c r="K1706" s="35">
        <v>0</v>
      </c>
      <c r="L1706" s="35">
        <v>0</v>
      </c>
      <c r="M1706" s="35">
        <v>1.18</v>
      </c>
      <c r="N1706" s="10" t="str">
        <f t="shared" si="270"/>
        <v>W</v>
      </c>
      <c r="O1706" s="11">
        <f t="shared" si="271"/>
        <v>45922</v>
      </c>
      <c r="P1706" s="12" t="str">
        <f t="shared" si="272"/>
        <v>05</v>
      </c>
      <c r="Q1706" s="13" t="str">
        <f>VLOOKUP($B1706,Deals_Demo!$H:$N,7,0)</f>
        <v>DEMO_strategy_02</v>
      </c>
      <c r="R1706" s="13" t="str">
        <f t="shared" si="273"/>
        <v>Mon</v>
      </c>
      <c r="S1706" s="14">
        <f>VLOOKUP($B1706,Deals_Demo!$H:$S,8,0)</f>
        <v>45922.220821759256</v>
      </c>
      <c r="T1706" s="14">
        <f>VLOOKUP($B1706,Deals_Demo!$H:$S,9,0)</f>
        <v>45922.429155092592</v>
      </c>
      <c r="U1706" s="15" t="str">
        <f t="shared" si="274"/>
        <v>2025-09-22</v>
      </c>
      <c r="V1706" s="13" t="str">
        <f>VLOOKUP($B1706,Deals_Demo!$H:$S,11,0)</f>
        <v>10</v>
      </c>
      <c r="W1706" s="13" t="str">
        <f>VLOOKUP($B1706,Deals_Demo!$H:$S,12,0)</f>
        <v>Mon</v>
      </c>
      <c r="X1706" s="13">
        <f t="shared" si="276"/>
        <v>0.11799999999999999</v>
      </c>
      <c r="Y1706" s="13">
        <f t="shared" si="277"/>
        <v>0.23599999999999999</v>
      </c>
      <c r="Z1706" s="13">
        <f t="shared" si="278"/>
        <v>0.35399999999999998</v>
      </c>
      <c r="AA1706" s="13">
        <f t="shared" si="275"/>
        <v>-3</v>
      </c>
    </row>
    <row r="1707" spans="1:27" x14ac:dyDescent="0.25">
      <c r="A1707" s="60">
        <v>45922.220821759256</v>
      </c>
      <c r="B1707" s="61">
        <v>444141624</v>
      </c>
      <c r="C1707" s="37" t="s">
        <v>36</v>
      </c>
      <c r="D1707" s="37" t="s">
        <v>37</v>
      </c>
      <c r="E1707" s="37" t="s">
        <v>120</v>
      </c>
      <c r="F1707" s="36">
        <v>3689.7</v>
      </c>
      <c r="G1707" s="36">
        <v>3690.94</v>
      </c>
      <c r="H1707" s="37"/>
      <c r="I1707" s="37" t="s">
        <v>2147</v>
      </c>
      <c r="J1707" s="36">
        <v>3690.92</v>
      </c>
      <c r="K1707" s="36">
        <v>0</v>
      </c>
      <c r="L1707" s="36">
        <v>0</v>
      </c>
      <c r="M1707" s="36">
        <v>1.22</v>
      </c>
      <c r="N1707" s="10" t="str">
        <f t="shared" si="270"/>
        <v>W</v>
      </c>
      <c r="O1707" s="11">
        <f t="shared" si="271"/>
        <v>45922</v>
      </c>
      <c r="P1707" s="12" t="str">
        <f t="shared" si="272"/>
        <v>05</v>
      </c>
      <c r="Q1707" s="13" t="str">
        <f>VLOOKUP($B1707,Deals_Demo!$H:$N,7,0)</f>
        <v>DEMO_strategy_01</v>
      </c>
      <c r="R1707" s="13" t="str">
        <f t="shared" si="273"/>
        <v>Mon</v>
      </c>
      <c r="S1707" s="14">
        <f>VLOOKUP($B1707,Deals_Demo!$H:$S,8,0)</f>
        <v>45922.220821759256</v>
      </c>
      <c r="T1707" s="14">
        <f>VLOOKUP($B1707,Deals_Demo!$H:$S,9,0)</f>
        <v>45922.429155092592</v>
      </c>
      <c r="U1707" s="15" t="str">
        <f t="shared" si="274"/>
        <v>2025-09-22</v>
      </c>
      <c r="V1707" s="13" t="str">
        <f>VLOOKUP($B1707,Deals_Demo!$H:$S,11,0)</f>
        <v>10</v>
      </c>
      <c r="W1707" s="13" t="str">
        <f>VLOOKUP($B1707,Deals_Demo!$H:$S,12,0)</f>
        <v>Mon</v>
      </c>
      <c r="X1707" s="13">
        <f t="shared" si="276"/>
        <v>0.122</v>
      </c>
      <c r="Y1707" s="13">
        <f t="shared" si="277"/>
        <v>0.24399999999999999</v>
      </c>
      <c r="Z1707" s="13">
        <f t="shared" si="278"/>
        <v>0.36599999999999999</v>
      </c>
      <c r="AA1707" s="13">
        <f t="shared" si="275"/>
        <v>-3</v>
      </c>
    </row>
    <row r="1708" spans="1:27" x14ac:dyDescent="0.25">
      <c r="A1708" s="58">
        <v>45922.223715277774</v>
      </c>
      <c r="B1708" s="59">
        <v>444142191</v>
      </c>
      <c r="C1708" s="38" t="s">
        <v>36</v>
      </c>
      <c r="D1708" s="38" t="s">
        <v>38</v>
      </c>
      <c r="E1708" s="38" t="s">
        <v>120</v>
      </c>
      <c r="F1708" s="35">
        <v>3688.56</v>
      </c>
      <c r="G1708" s="35">
        <v>3691.56</v>
      </c>
      <c r="H1708" s="38"/>
      <c r="I1708" s="38" t="s">
        <v>2148</v>
      </c>
      <c r="J1708" s="35">
        <v>3691.66</v>
      </c>
      <c r="K1708" s="35">
        <v>0</v>
      </c>
      <c r="L1708" s="35">
        <v>0</v>
      </c>
      <c r="M1708" s="35">
        <v>-3.1</v>
      </c>
      <c r="N1708" s="10" t="str">
        <f t="shared" si="270"/>
        <v>L</v>
      </c>
      <c r="O1708" s="11">
        <f t="shared" si="271"/>
        <v>45922</v>
      </c>
      <c r="P1708" s="12" t="str">
        <f t="shared" si="272"/>
        <v>05</v>
      </c>
      <c r="Q1708" s="13" t="str">
        <f>VLOOKUP($B1708,Deals_Demo!$H:$N,7,0)</f>
        <v>strategy_20_demo</v>
      </c>
      <c r="R1708" s="13" t="str">
        <f t="shared" si="273"/>
        <v>Mon</v>
      </c>
      <c r="S1708" s="14">
        <f>VLOOKUP($B1708,Deals_Demo!$H:$S,8,0)</f>
        <v>45922.223715277774</v>
      </c>
      <c r="T1708" s="14">
        <f>VLOOKUP($B1708,Deals_Demo!$H:$S,9,0)</f>
        <v>45922.43204861111</v>
      </c>
      <c r="U1708" s="15" t="str">
        <f t="shared" si="274"/>
        <v>2025-09-22</v>
      </c>
      <c r="V1708" s="13" t="str">
        <f>VLOOKUP($B1708,Deals_Demo!$H:$S,11,0)</f>
        <v>10</v>
      </c>
      <c r="W1708" s="13" t="str">
        <f>VLOOKUP($B1708,Deals_Demo!$H:$S,12,0)</f>
        <v>Mon</v>
      </c>
      <c r="X1708" s="13">
        <f t="shared" si="276"/>
        <v>-0.31000000000000005</v>
      </c>
      <c r="Y1708" s="13">
        <f t="shared" si="277"/>
        <v>-0.62000000000000011</v>
      </c>
      <c r="Z1708" s="13">
        <f t="shared" si="278"/>
        <v>-0.92999999999999994</v>
      </c>
      <c r="AA1708" s="13">
        <f t="shared" si="275"/>
        <v>-3</v>
      </c>
    </row>
    <row r="1709" spans="1:27" x14ac:dyDescent="0.25">
      <c r="A1709" s="60">
        <v>45922.223715277774</v>
      </c>
      <c r="B1709" s="61">
        <v>444142192</v>
      </c>
      <c r="C1709" s="37" t="s">
        <v>36</v>
      </c>
      <c r="D1709" s="37" t="s">
        <v>38</v>
      </c>
      <c r="E1709" s="37" t="s">
        <v>120</v>
      </c>
      <c r="F1709" s="36">
        <v>3688.56</v>
      </c>
      <c r="G1709" s="36">
        <v>3691.56</v>
      </c>
      <c r="H1709" s="37"/>
      <c r="I1709" s="37" t="s">
        <v>2148</v>
      </c>
      <c r="J1709" s="36">
        <v>3691.66</v>
      </c>
      <c r="K1709" s="36">
        <v>0</v>
      </c>
      <c r="L1709" s="36">
        <v>0</v>
      </c>
      <c r="M1709" s="36">
        <v>-3.1</v>
      </c>
      <c r="N1709" s="10" t="str">
        <f t="shared" si="270"/>
        <v>L</v>
      </c>
      <c r="O1709" s="11">
        <f t="shared" si="271"/>
        <v>45922</v>
      </c>
      <c r="P1709" s="12" t="str">
        <f t="shared" si="272"/>
        <v>05</v>
      </c>
      <c r="Q1709" s="13" t="str">
        <f>VLOOKUP($B1709,Deals_Demo!$H:$N,7,0)</f>
        <v>strategy_18_demo</v>
      </c>
      <c r="R1709" s="13" t="str">
        <f t="shared" si="273"/>
        <v>Mon</v>
      </c>
      <c r="S1709" s="14">
        <f>VLOOKUP($B1709,Deals_Demo!$H:$S,8,0)</f>
        <v>45922.223715277774</v>
      </c>
      <c r="T1709" s="14">
        <f>VLOOKUP($B1709,Deals_Demo!$H:$S,9,0)</f>
        <v>45922.43204861111</v>
      </c>
      <c r="U1709" s="15" t="str">
        <f t="shared" si="274"/>
        <v>2025-09-22</v>
      </c>
      <c r="V1709" s="13" t="str">
        <f>VLOOKUP($B1709,Deals_Demo!$H:$S,11,0)</f>
        <v>10</v>
      </c>
      <c r="W1709" s="13" t="str">
        <f>VLOOKUP($B1709,Deals_Demo!$H:$S,12,0)</f>
        <v>Mon</v>
      </c>
      <c r="X1709" s="13">
        <f t="shared" si="276"/>
        <v>-0.31000000000000005</v>
      </c>
      <c r="Y1709" s="13">
        <f t="shared" si="277"/>
        <v>-0.62000000000000011</v>
      </c>
      <c r="Z1709" s="13">
        <f t="shared" si="278"/>
        <v>-0.92999999999999994</v>
      </c>
      <c r="AA1709" s="13">
        <f t="shared" si="275"/>
        <v>-3</v>
      </c>
    </row>
    <row r="1710" spans="1:27" x14ac:dyDescent="0.25">
      <c r="A1710" s="58">
        <v>45922.231006944443</v>
      </c>
      <c r="B1710" s="59">
        <v>444146470</v>
      </c>
      <c r="C1710" s="38" t="s">
        <v>36</v>
      </c>
      <c r="D1710" s="38" t="s">
        <v>37</v>
      </c>
      <c r="E1710" s="38" t="s">
        <v>120</v>
      </c>
      <c r="F1710" s="35">
        <v>3692.91</v>
      </c>
      <c r="G1710" s="35">
        <v>3689.91</v>
      </c>
      <c r="H1710" s="38"/>
      <c r="I1710" s="38" t="s">
        <v>2149</v>
      </c>
      <c r="J1710" s="35">
        <v>3689.89</v>
      </c>
      <c r="K1710" s="35">
        <v>0</v>
      </c>
      <c r="L1710" s="35">
        <v>0</v>
      </c>
      <c r="M1710" s="35">
        <v>-3.02</v>
      </c>
      <c r="N1710" s="10" t="str">
        <f t="shared" si="270"/>
        <v>L</v>
      </c>
      <c r="O1710" s="11">
        <f t="shared" si="271"/>
        <v>45922</v>
      </c>
      <c r="P1710" s="12" t="str">
        <f t="shared" si="272"/>
        <v>05</v>
      </c>
      <c r="Q1710" s="13" t="str">
        <f>VLOOKUP($B1710,Deals_Demo!$H:$N,7,0)</f>
        <v>strategy_19_demo</v>
      </c>
      <c r="R1710" s="13" t="str">
        <f t="shared" si="273"/>
        <v>Mon</v>
      </c>
      <c r="S1710" s="14">
        <f>VLOOKUP($B1710,Deals_Demo!$H:$S,8,0)</f>
        <v>45922.231006944443</v>
      </c>
      <c r="T1710" s="14">
        <f>VLOOKUP($B1710,Deals_Demo!$H:$S,9,0)</f>
        <v>45922.439340277779</v>
      </c>
      <c r="U1710" s="15" t="str">
        <f t="shared" si="274"/>
        <v>2025-09-22</v>
      </c>
      <c r="V1710" s="13" t="str">
        <f>VLOOKUP($B1710,Deals_Demo!$H:$S,11,0)</f>
        <v>10</v>
      </c>
      <c r="W1710" s="13" t="str">
        <f>VLOOKUP($B1710,Deals_Demo!$H:$S,12,0)</f>
        <v>Mon</v>
      </c>
      <c r="X1710" s="13">
        <f t="shared" si="276"/>
        <v>-0.30200000000000005</v>
      </c>
      <c r="Y1710" s="13">
        <f t="shared" si="277"/>
        <v>-0.60400000000000009</v>
      </c>
      <c r="Z1710" s="13">
        <f t="shared" si="278"/>
        <v>-0.90599999999999992</v>
      </c>
      <c r="AA1710" s="13">
        <f t="shared" si="275"/>
        <v>-3</v>
      </c>
    </row>
    <row r="1711" spans="1:27" x14ac:dyDescent="0.25">
      <c r="A1711" s="60">
        <v>45922.231006944443</v>
      </c>
      <c r="B1711" s="61">
        <v>444146471</v>
      </c>
      <c r="C1711" s="37" t="s">
        <v>36</v>
      </c>
      <c r="D1711" s="37" t="s">
        <v>37</v>
      </c>
      <c r="E1711" s="37" t="s">
        <v>120</v>
      </c>
      <c r="F1711" s="36">
        <v>3692.87</v>
      </c>
      <c r="G1711" s="36">
        <v>3689.91</v>
      </c>
      <c r="H1711" s="37"/>
      <c r="I1711" s="37" t="s">
        <v>2149</v>
      </c>
      <c r="J1711" s="36">
        <v>3689.89</v>
      </c>
      <c r="K1711" s="36">
        <v>0</v>
      </c>
      <c r="L1711" s="36">
        <v>0</v>
      </c>
      <c r="M1711" s="36">
        <v>-2.98</v>
      </c>
      <c r="N1711" s="10" t="str">
        <f t="shared" ref="N1711:N1774" si="279">IF(M1711&gt;0,"W",IF(M1711&lt;0,"L","BE"))</f>
        <v>L</v>
      </c>
      <c r="O1711" s="11">
        <f t="shared" ref="O1711:O1774" si="280">INT(LEFT(A1711,10))</f>
        <v>45922</v>
      </c>
      <c r="P1711" s="12" t="str">
        <f t="shared" ref="P1711:P1774" si="281">TEXT(A1711,"hh")</f>
        <v>05</v>
      </c>
      <c r="Q1711" s="13" t="str">
        <f>VLOOKUP($B1711,Deals_Demo!$H:$N,7,0)</f>
        <v>strategy_18_demo</v>
      </c>
      <c r="R1711" s="13" t="str">
        <f t="shared" ref="R1711:R1774" si="282">TEXT(O1711,"ddd")</f>
        <v>Mon</v>
      </c>
      <c r="S1711" s="14">
        <f>VLOOKUP($B1711,Deals_Demo!$H:$S,8,0)</f>
        <v>45922.231006944443</v>
      </c>
      <c r="T1711" s="14">
        <f>VLOOKUP($B1711,Deals_Demo!$H:$S,9,0)</f>
        <v>45922.439340277779</v>
      </c>
      <c r="U1711" s="15" t="str">
        <f t="shared" ref="U1711:U1774" si="283">TEXT(T1711,"yyyy-mm-dd")</f>
        <v>2025-09-22</v>
      </c>
      <c r="V1711" s="13" t="str">
        <f>VLOOKUP($B1711,Deals_Demo!$H:$S,11,0)</f>
        <v>10</v>
      </c>
      <c r="W1711" s="13" t="str">
        <f>VLOOKUP($B1711,Deals_Demo!$H:$S,12,0)</f>
        <v>Mon</v>
      </c>
      <c r="X1711" s="13">
        <f t="shared" si="276"/>
        <v>-0.29799999999999999</v>
      </c>
      <c r="Y1711" s="13">
        <f t="shared" si="277"/>
        <v>-0.59599999999999997</v>
      </c>
      <c r="Z1711" s="13">
        <f t="shared" si="278"/>
        <v>-0.89400000000000002</v>
      </c>
      <c r="AA1711" s="13">
        <f t="shared" ref="AA1711:AA1774" si="284">IF(M1711&lt;2.9,-3,M1711)</f>
        <v>-3</v>
      </c>
    </row>
    <row r="1712" spans="1:27" x14ac:dyDescent="0.25">
      <c r="A1712" s="58">
        <v>45922.231006944443</v>
      </c>
      <c r="B1712" s="59">
        <v>444146476</v>
      </c>
      <c r="C1712" s="38" t="s">
        <v>36</v>
      </c>
      <c r="D1712" s="38" t="s">
        <v>37</v>
      </c>
      <c r="E1712" s="38" t="s">
        <v>120</v>
      </c>
      <c r="F1712" s="35">
        <v>3692.86</v>
      </c>
      <c r="G1712" s="35">
        <v>3689.91</v>
      </c>
      <c r="H1712" s="38"/>
      <c r="I1712" s="38" t="s">
        <v>2149</v>
      </c>
      <c r="J1712" s="35">
        <v>3689.89</v>
      </c>
      <c r="K1712" s="35">
        <v>0</v>
      </c>
      <c r="L1712" s="35">
        <v>0</v>
      </c>
      <c r="M1712" s="35">
        <v>-2.97</v>
      </c>
      <c r="N1712" s="10" t="str">
        <f t="shared" si="279"/>
        <v>L</v>
      </c>
      <c r="O1712" s="11">
        <f t="shared" si="280"/>
        <v>45922</v>
      </c>
      <c r="P1712" s="12" t="str">
        <f t="shared" si="281"/>
        <v>05</v>
      </c>
      <c r="Q1712" s="13" t="str">
        <f>VLOOKUP($B1712,Deals_Demo!$H:$N,7,0)</f>
        <v>strategy_20_demo</v>
      </c>
      <c r="R1712" s="13" t="str">
        <f t="shared" si="282"/>
        <v>Mon</v>
      </c>
      <c r="S1712" s="14">
        <f>VLOOKUP($B1712,Deals_Demo!$H:$S,8,0)</f>
        <v>45922.231006944443</v>
      </c>
      <c r="T1712" s="14">
        <f>VLOOKUP($B1712,Deals_Demo!$H:$S,9,0)</f>
        <v>45922.439340277779</v>
      </c>
      <c r="U1712" s="15" t="str">
        <f t="shared" si="283"/>
        <v>2025-09-22</v>
      </c>
      <c r="V1712" s="13" t="str">
        <f>VLOOKUP($B1712,Deals_Demo!$H:$S,11,0)</f>
        <v>10</v>
      </c>
      <c r="W1712" s="13" t="str">
        <f>VLOOKUP($B1712,Deals_Demo!$H:$S,12,0)</f>
        <v>Mon</v>
      </c>
      <c r="X1712" s="13">
        <f t="shared" si="276"/>
        <v>-0.29700000000000004</v>
      </c>
      <c r="Y1712" s="13">
        <f t="shared" si="277"/>
        <v>-0.59400000000000008</v>
      </c>
      <c r="Z1712" s="13">
        <f t="shared" si="278"/>
        <v>-0.89100000000000001</v>
      </c>
      <c r="AA1712" s="13">
        <f t="shared" si="284"/>
        <v>-3</v>
      </c>
    </row>
    <row r="1713" spans="1:27" x14ac:dyDescent="0.25">
      <c r="A1713" s="60">
        <v>45922.231458333335</v>
      </c>
      <c r="B1713" s="61">
        <v>444146799</v>
      </c>
      <c r="C1713" s="37" t="s">
        <v>36</v>
      </c>
      <c r="D1713" s="37" t="s">
        <v>37</v>
      </c>
      <c r="E1713" s="37" t="s">
        <v>120</v>
      </c>
      <c r="F1713" s="36">
        <v>3691.77</v>
      </c>
      <c r="G1713" s="36">
        <v>3688.76</v>
      </c>
      <c r="H1713" s="36">
        <v>3693.96</v>
      </c>
      <c r="I1713" s="37" t="s">
        <v>2150</v>
      </c>
      <c r="J1713" s="36">
        <v>3688.72</v>
      </c>
      <c r="K1713" s="36">
        <v>0</v>
      </c>
      <c r="L1713" s="36">
        <v>0</v>
      </c>
      <c r="M1713" s="36">
        <v>-3.05</v>
      </c>
      <c r="N1713" s="10" t="str">
        <f t="shared" si="279"/>
        <v>L</v>
      </c>
      <c r="O1713" s="11">
        <f t="shared" si="280"/>
        <v>45922</v>
      </c>
      <c r="P1713" s="12" t="str">
        <f t="shared" si="281"/>
        <v>05</v>
      </c>
      <c r="Q1713" s="13" t="str">
        <f>VLOOKUP($B1713,Deals_Demo!$H:$N,7,0)</f>
        <v>strategy_21_demo</v>
      </c>
      <c r="R1713" s="13" t="str">
        <f t="shared" si="282"/>
        <v>Mon</v>
      </c>
      <c r="S1713" s="14">
        <f>VLOOKUP($B1713,Deals_Demo!$H:$S,8,0)</f>
        <v>45922.231458333335</v>
      </c>
      <c r="T1713" s="14">
        <f>VLOOKUP($B1713,Deals_Demo!$H:$S,9,0)</f>
        <v>45922.439791666671</v>
      </c>
      <c r="U1713" s="15" t="str">
        <f t="shared" si="283"/>
        <v>2025-09-22</v>
      </c>
      <c r="V1713" s="13" t="str">
        <f>VLOOKUP($B1713,Deals_Demo!$H:$S,11,0)</f>
        <v>10</v>
      </c>
      <c r="W1713" s="13" t="str">
        <f>VLOOKUP($B1713,Deals_Demo!$H:$S,12,0)</f>
        <v>Mon</v>
      </c>
      <c r="X1713" s="13">
        <f t="shared" si="276"/>
        <v>-0.30499999999999999</v>
      </c>
      <c r="Y1713" s="13">
        <f t="shared" si="277"/>
        <v>-0.61</v>
      </c>
      <c r="Z1713" s="13">
        <f t="shared" si="278"/>
        <v>-0.91499999999999992</v>
      </c>
      <c r="AA1713" s="13">
        <f t="shared" si="284"/>
        <v>-3</v>
      </c>
    </row>
    <row r="1714" spans="1:27" x14ac:dyDescent="0.25">
      <c r="A1714" s="58">
        <v>45922.231469907405</v>
      </c>
      <c r="B1714" s="59">
        <v>444146801</v>
      </c>
      <c r="C1714" s="38" t="s">
        <v>36</v>
      </c>
      <c r="D1714" s="38" t="s">
        <v>37</v>
      </c>
      <c r="E1714" s="38" t="s">
        <v>120</v>
      </c>
      <c r="F1714" s="35">
        <v>3691.77</v>
      </c>
      <c r="G1714" s="35">
        <v>3688.77</v>
      </c>
      <c r="H1714" s="35">
        <v>3695.27</v>
      </c>
      <c r="I1714" s="38" t="s">
        <v>2150</v>
      </c>
      <c r="J1714" s="35">
        <v>3688.72</v>
      </c>
      <c r="K1714" s="35">
        <v>0</v>
      </c>
      <c r="L1714" s="35">
        <v>0</v>
      </c>
      <c r="M1714" s="35">
        <v>-3.05</v>
      </c>
      <c r="N1714" s="10" t="str">
        <f t="shared" si="279"/>
        <v>L</v>
      </c>
      <c r="O1714" s="11">
        <f t="shared" si="280"/>
        <v>45922</v>
      </c>
      <c r="P1714" s="12" t="str">
        <f t="shared" si="281"/>
        <v>05</v>
      </c>
      <c r="Q1714" s="13" t="str">
        <f>VLOOKUP($B1714,Deals_Demo!$H:$N,7,0)</f>
        <v>strategy_11_demo</v>
      </c>
      <c r="R1714" s="13" t="str">
        <f t="shared" si="282"/>
        <v>Mon</v>
      </c>
      <c r="S1714" s="14">
        <f>VLOOKUP($B1714,Deals_Demo!$H:$S,8,0)</f>
        <v>45922.231469907405</v>
      </c>
      <c r="T1714" s="14">
        <f>VLOOKUP($B1714,Deals_Demo!$H:$S,9,0)</f>
        <v>45922.439803240741</v>
      </c>
      <c r="U1714" s="15" t="str">
        <f t="shared" si="283"/>
        <v>2025-09-22</v>
      </c>
      <c r="V1714" s="13" t="str">
        <f>VLOOKUP($B1714,Deals_Demo!$H:$S,11,0)</f>
        <v>10</v>
      </c>
      <c r="W1714" s="13" t="str">
        <f>VLOOKUP($B1714,Deals_Demo!$H:$S,12,0)</f>
        <v>Mon</v>
      </c>
      <c r="X1714" s="13">
        <f t="shared" si="276"/>
        <v>-0.30499999999999999</v>
      </c>
      <c r="Y1714" s="13">
        <f t="shared" si="277"/>
        <v>-0.61</v>
      </c>
      <c r="Z1714" s="13">
        <f t="shared" si="278"/>
        <v>-0.91499999999999992</v>
      </c>
      <c r="AA1714" s="13">
        <f t="shared" si="284"/>
        <v>-3</v>
      </c>
    </row>
    <row r="1715" spans="1:27" x14ac:dyDescent="0.25">
      <c r="A1715" s="60">
        <v>45922.231469907405</v>
      </c>
      <c r="B1715" s="61">
        <v>444146802</v>
      </c>
      <c r="C1715" s="37" t="s">
        <v>36</v>
      </c>
      <c r="D1715" s="37" t="s">
        <v>37</v>
      </c>
      <c r="E1715" s="37" t="s">
        <v>120</v>
      </c>
      <c r="F1715" s="36">
        <v>3691.85</v>
      </c>
      <c r="G1715" s="36">
        <v>3690.27</v>
      </c>
      <c r="H1715" s="36">
        <v>3693.27</v>
      </c>
      <c r="I1715" s="37" t="s">
        <v>2151</v>
      </c>
      <c r="J1715" s="36">
        <v>3690.26</v>
      </c>
      <c r="K1715" s="36">
        <v>0</v>
      </c>
      <c r="L1715" s="36">
        <v>0</v>
      </c>
      <c r="M1715" s="36">
        <v>-1.59</v>
      </c>
      <c r="N1715" s="10" t="str">
        <f t="shared" si="279"/>
        <v>L</v>
      </c>
      <c r="O1715" s="11">
        <f t="shared" si="280"/>
        <v>45922</v>
      </c>
      <c r="P1715" s="12" t="str">
        <f t="shared" si="281"/>
        <v>05</v>
      </c>
      <c r="Q1715" s="13" t="str">
        <f>VLOOKUP($B1715,Deals_Demo!$H:$N,7,0)</f>
        <v>strategy_15_demo</v>
      </c>
      <c r="R1715" s="13" t="str">
        <f t="shared" si="282"/>
        <v>Mon</v>
      </c>
      <c r="S1715" s="14">
        <f>VLOOKUP($B1715,Deals_Demo!$H:$S,8,0)</f>
        <v>45922.231469907405</v>
      </c>
      <c r="T1715" s="14">
        <f>VLOOKUP($B1715,Deals_Demo!$H:$S,9,0)</f>
        <v>45922.439803240741</v>
      </c>
      <c r="U1715" s="15" t="str">
        <f t="shared" si="283"/>
        <v>2025-09-22</v>
      </c>
      <c r="V1715" s="13" t="str">
        <f>VLOOKUP($B1715,Deals_Demo!$H:$S,11,0)</f>
        <v>10</v>
      </c>
      <c r="W1715" s="13" t="str">
        <f>VLOOKUP($B1715,Deals_Demo!$H:$S,12,0)</f>
        <v>Mon</v>
      </c>
      <c r="X1715" s="13">
        <f t="shared" si="276"/>
        <v>-0.15900000000000003</v>
      </c>
      <c r="Y1715" s="13">
        <f t="shared" si="277"/>
        <v>-0.31800000000000006</v>
      </c>
      <c r="Z1715" s="13">
        <f t="shared" si="278"/>
        <v>-0.47699999999999998</v>
      </c>
      <c r="AA1715" s="13">
        <f t="shared" si="284"/>
        <v>-3</v>
      </c>
    </row>
    <row r="1716" spans="1:27" x14ac:dyDescent="0.25">
      <c r="A1716" s="58">
        <v>45922.231469907405</v>
      </c>
      <c r="B1716" s="59">
        <v>444146806</v>
      </c>
      <c r="C1716" s="38" t="s">
        <v>36</v>
      </c>
      <c r="D1716" s="38" t="s">
        <v>37</v>
      </c>
      <c r="E1716" s="38" t="s">
        <v>120</v>
      </c>
      <c r="F1716" s="35">
        <v>3691.85</v>
      </c>
      <c r="G1716" s="35">
        <v>3688.77</v>
      </c>
      <c r="H1716" s="35">
        <v>3693.27</v>
      </c>
      <c r="I1716" s="38" t="s">
        <v>2150</v>
      </c>
      <c r="J1716" s="35">
        <v>3688.72</v>
      </c>
      <c r="K1716" s="35">
        <v>0</v>
      </c>
      <c r="L1716" s="35">
        <v>0</v>
      </c>
      <c r="M1716" s="35">
        <v>-3.13</v>
      </c>
      <c r="N1716" s="10" t="str">
        <f t="shared" si="279"/>
        <v>L</v>
      </c>
      <c r="O1716" s="11">
        <f t="shared" si="280"/>
        <v>45922</v>
      </c>
      <c r="P1716" s="12" t="str">
        <f t="shared" si="281"/>
        <v>05</v>
      </c>
      <c r="Q1716" s="13" t="str">
        <f>VLOOKUP($B1716,Deals_Demo!$H:$N,7,0)</f>
        <v>strategy_12_demo</v>
      </c>
      <c r="R1716" s="13" t="str">
        <f t="shared" si="282"/>
        <v>Mon</v>
      </c>
      <c r="S1716" s="14">
        <f>VLOOKUP($B1716,Deals_Demo!$H:$S,8,0)</f>
        <v>45922.231469907405</v>
      </c>
      <c r="T1716" s="14">
        <f>VLOOKUP($B1716,Deals_Demo!$H:$S,9,0)</f>
        <v>45922.439803240741</v>
      </c>
      <c r="U1716" s="15" t="str">
        <f t="shared" si="283"/>
        <v>2025-09-22</v>
      </c>
      <c r="V1716" s="13" t="str">
        <f>VLOOKUP($B1716,Deals_Demo!$H:$S,11,0)</f>
        <v>10</v>
      </c>
      <c r="W1716" s="13" t="str">
        <f>VLOOKUP($B1716,Deals_Demo!$H:$S,12,0)</f>
        <v>Mon</v>
      </c>
      <c r="X1716" s="13">
        <f t="shared" si="276"/>
        <v>-0.313</v>
      </c>
      <c r="Y1716" s="13">
        <f t="shared" si="277"/>
        <v>-0.626</v>
      </c>
      <c r="Z1716" s="13">
        <f t="shared" si="278"/>
        <v>-0.93899999999999995</v>
      </c>
      <c r="AA1716" s="13">
        <f t="shared" si="284"/>
        <v>-3</v>
      </c>
    </row>
    <row r="1717" spans="1:27" x14ac:dyDescent="0.25">
      <c r="A1717" s="60">
        <v>45922.231469907405</v>
      </c>
      <c r="B1717" s="61">
        <v>444146807</v>
      </c>
      <c r="C1717" s="37" t="s">
        <v>36</v>
      </c>
      <c r="D1717" s="37" t="s">
        <v>37</v>
      </c>
      <c r="E1717" s="37" t="s">
        <v>120</v>
      </c>
      <c r="F1717" s="36">
        <v>3691.85</v>
      </c>
      <c r="G1717" s="36">
        <v>3688.77</v>
      </c>
      <c r="H1717" s="36">
        <v>3694.77</v>
      </c>
      <c r="I1717" s="37" t="s">
        <v>2150</v>
      </c>
      <c r="J1717" s="36">
        <v>3688.72</v>
      </c>
      <c r="K1717" s="36">
        <v>0</v>
      </c>
      <c r="L1717" s="36">
        <v>0</v>
      </c>
      <c r="M1717" s="36">
        <v>-3.13</v>
      </c>
      <c r="N1717" s="10" t="str">
        <f t="shared" si="279"/>
        <v>L</v>
      </c>
      <c r="O1717" s="11">
        <f t="shared" si="280"/>
        <v>45922</v>
      </c>
      <c r="P1717" s="12" t="str">
        <f t="shared" si="281"/>
        <v>05</v>
      </c>
      <c r="Q1717" s="13" t="str">
        <f>VLOOKUP($B1717,Deals_Demo!$H:$N,7,0)</f>
        <v>strategy_09_demo</v>
      </c>
      <c r="R1717" s="13" t="str">
        <f t="shared" si="282"/>
        <v>Mon</v>
      </c>
      <c r="S1717" s="14">
        <f>VLOOKUP($B1717,Deals_Demo!$H:$S,8,0)</f>
        <v>45922.231469907405</v>
      </c>
      <c r="T1717" s="14">
        <f>VLOOKUP($B1717,Deals_Demo!$H:$S,9,0)</f>
        <v>45922.439803240741</v>
      </c>
      <c r="U1717" s="15" t="str">
        <f t="shared" si="283"/>
        <v>2025-09-22</v>
      </c>
      <c r="V1717" s="13" t="str">
        <f>VLOOKUP($B1717,Deals_Demo!$H:$S,11,0)</f>
        <v>10</v>
      </c>
      <c r="W1717" s="13" t="str">
        <f>VLOOKUP($B1717,Deals_Demo!$H:$S,12,0)</f>
        <v>Mon</v>
      </c>
      <c r="X1717" s="13">
        <f t="shared" si="276"/>
        <v>-0.313</v>
      </c>
      <c r="Y1717" s="13">
        <f t="shared" si="277"/>
        <v>-0.626</v>
      </c>
      <c r="Z1717" s="13">
        <f t="shared" si="278"/>
        <v>-0.93899999999999995</v>
      </c>
      <c r="AA1717" s="13">
        <f t="shared" si="284"/>
        <v>-3</v>
      </c>
    </row>
    <row r="1718" spans="1:27" x14ac:dyDescent="0.25">
      <c r="A1718" s="58">
        <v>45922.231481481482</v>
      </c>
      <c r="B1718" s="59">
        <v>444146808</v>
      </c>
      <c r="C1718" s="38" t="s">
        <v>36</v>
      </c>
      <c r="D1718" s="38" t="s">
        <v>37</v>
      </c>
      <c r="E1718" s="38" t="s">
        <v>120</v>
      </c>
      <c r="F1718" s="35">
        <v>3691.91</v>
      </c>
      <c r="G1718" s="35">
        <v>3688.77</v>
      </c>
      <c r="H1718" s="35">
        <v>3695.27</v>
      </c>
      <c r="I1718" s="38" t="s">
        <v>2150</v>
      </c>
      <c r="J1718" s="35">
        <v>3688.72</v>
      </c>
      <c r="K1718" s="35">
        <v>0</v>
      </c>
      <c r="L1718" s="35">
        <v>0</v>
      </c>
      <c r="M1718" s="35">
        <v>-3.19</v>
      </c>
      <c r="N1718" s="10" t="str">
        <f t="shared" si="279"/>
        <v>L</v>
      </c>
      <c r="O1718" s="11">
        <f t="shared" si="280"/>
        <v>45922</v>
      </c>
      <c r="P1718" s="12" t="str">
        <f t="shared" si="281"/>
        <v>05</v>
      </c>
      <c r="Q1718" s="13" t="str">
        <f>VLOOKUP($B1718,Deals_Demo!$H:$N,7,0)</f>
        <v>strategy_16_demo</v>
      </c>
      <c r="R1718" s="13" t="str">
        <f t="shared" si="282"/>
        <v>Mon</v>
      </c>
      <c r="S1718" s="14">
        <f>VLOOKUP($B1718,Deals_Demo!$H:$S,8,0)</f>
        <v>45922.231481481482</v>
      </c>
      <c r="T1718" s="14">
        <f>VLOOKUP($B1718,Deals_Demo!$H:$S,9,0)</f>
        <v>45922.439814814818</v>
      </c>
      <c r="U1718" s="15" t="str">
        <f t="shared" si="283"/>
        <v>2025-09-22</v>
      </c>
      <c r="V1718" s="13" t="str">
        <f>VLOOKUP($B1718,Deals_Demo!$H:$S,11,0)</f>
        <v>10</v>
      </c>
      <c r="W1718" s="13" t="str">
        <f>VLOOKUP($B1718,Deals_Demo!$H:$S,12,0)</f>
        <v>Mon</v>
      </c>
      <c r="X1718" s="13">
        <f t="shared" si="276"/>
        <v>-0.31900000000000001</v>
      </c>
      <c r="Y1718" s="13">
        <f t="shared" si="277"/>
        <v>-0.63800000000000001</v>
      </c>
      <c r="Z1718" s="13">
        <f t="shared" si="278"/>
        <v>-0.95699999999999996</v>
      </c>
      <c r="AA1718" s="13">
        <f t="shared" si="284"/>
        <v>-3</v>
      </c>
    </row>
    <row r="1719" spans="1:27" x14ac:dyDescent="0.25">
      <c r="A1719" s="60">
        <v>45922.231481481482</v>
      </c>
      <c r="B1719" s="61">
        <v>444146810</v>
      </c>
      <c r="C1719" s="37" t="s">
        <v>36</v>
      </c>
      <c r="D1719" s="37" t="s">
        <v>37</v>
      </c>
      <c r="E1719" s="37" t="s">
        <v>120</v>
      </c>
      <c r="F1719" s="36">
        <v>3691.7</v>
      </c>
      <c r="G1719" s="36">
        <v>3689.27</v>
      </c>
      <c r="H1719" s="36">
        <v>3694.77</v>
      </c>
      <c r="I1719" s="37" t="s">
        <v>2152</v>
      </c>
      <c r="J1719" s="36">
        <v>3689.22</v>
      </c>
      <c r="K1719" s="36">
        <v>0</v>
      </c>
      <c r="L1719" s="36">
        <v>0</v>
      </c>
      <c r="M1719" s="36">
        <v>-2.48</v>
      </c>
      <c r="N1719" s="10" t="str">
        <f t="shared" si="279"/>
        <v>L</v>
      </c>
      <c r="O1719" s="11">
        <f t="shared" si="280"/>
        <v>45922</v>
      </c>
      <c r="P1719" s="12" t="str">
        <f t="shared" si="281"/>
        <v>05</v>
      </c>
      <c r="Q1719" s="13" t="str">
        <f>VLOOKUP($B1719,Deals_Demo!$H:$N,7,0)</f>
        <v>strategy_10_demo</v>
      </c>
      <c r="R1719" s="13" t="str">
        <f t="shared" si="282"/>
        <v>Mon</v>
      </c>
      <c r="S1719" s="14">
        <f>VLOOKUP($B1719,Deals_Demo!$H:$S,8,0)</f>
        <v>45922.231481481482</v>
      </c>
      <c r="T1719" s="14">
        <f>VLOOKUP($B1719,Deals_Demo!$H:$S,9,0)</f>
        <v>45922.439814814818</v>
      </c>
      <c r="U1719" s="15" t="str">
        <f t="shared" si="283"/>
        <v>2025-09-22</v>
      </c>
      <c r="V1719" s="13" t="str">
        <f>VLOOKUP($B1719,Deals_Demo!$H:$S,11,0)</f>
        <v>10</v>
      </c>
      <c r="W1719" s="13" t="str">
        <f>VLOOKUP($B1719,Deals_Demo!$H:$S,12,0)</f>
        <v>Mon</v>
      </c>
      <c r="X1719" s="13">
        <f t="shared" si="276"/>
        <v>-0.248</v>
      </c>
      <c r="Y1719" s="13">
        <f t="shared" si="277"/>
        <v>-0.496</v>
      </c>
      <c r="Z1719" s="13">
        <f t="shared" si="278"/>
        <v>-0.74399999999999999</v>
      </c>
      <c r="AA1719" s="13">
        <f t="shared" si="284"/>
        <v>-3</v>
      </c>
    </row>
    <row r="1720" spans="1:27" x14ac:dyDescent="0.25">
      <c r="A1720" s="58">
        <v>45922.231481481482</v>
      </c>
      <c r="B1720" s="59">
        <v>444146813</v>
      </c>
      <c r="C1720" s="38" t="s">
        <v>36</v>
      </c>
      <c r="D1720" s="38" t="s">
        <v>37</v>
      </c>
      <c r="E1720" s="38" t="s">
        <v>120</v>
      </c>
      <c r="F1720" s="35">
        <v>3691.68</v>
      </c>
      <c r="G1720" s="35">
        <v>3689.57</v>
      </c>
      <c r="H1720" s="35">
        <v>3693.27</v>
      </c>
      <c r="I1720" s="38" t="s">
        <v>2152</v>
      </c>
      <c r="J1720" s="35">
        <v>3689.56</v>
      </c>
      <c r="K1720" s="35">
        <v>0</v>
      </c>
      <c r="L1720" s="35">
        <v>0</v>
      </c>
      <c r="M1720" s="35">
        <v>-2.12</v>
      </c>
      <c r="N1720" s="10" t="str">
        <f t="shared" si="279"/>
        <v>L</v>
      </c>
      <c r="O1720" s="11">
        <f t="shared" si="280"/>
        <v>45922</v>
      </c>
      <c r="P1720" s="12" t="str">
        <f t="shared" si="281"/>
        <v>05</v>
      </c>
      <c r="Q1720" s="13" t="str">
        <f>VLOOKUP($B1720,Deals_Demo!$H:$N,7,0)</f>
        <v>strategy_22_demo</v>
      </c>
      <c r="R1720" s="13" t="str">
        <f t="shared" si="282"/>
        <v>Mon</v>
      </c>
      <c r="S1720" s="14">
        <f>VLOOKUP($B1720,Deals_Demo!$H:$S,8,0)</f>
        <v>45922.231481481482</v>
      </c>
      <c r="T1720" s="14">
        <f>VLOOKUP($B1720,Deals_Demo!$H:$S,9,0)</f>
        <v>45922.439814814818</v>
      </c>
      <c r="U1720" s="15" t="str">
        <f t="shared" si="283"/>
        <v>2025-09-22</v>
      </c>
      <c r="V1720" s="13" t="str">
        <f>VLOOKUP($B1720,Deals_Demo!$H:$S,11,0)</f>
        <v>10</v>
      </c>
      <c r="W1720" s="13" t="str">
        <f>VLOOKUP($B1720,Deals_Demo!$H:$S,12,0)</f>
        <v>Mon</v>
      </c>
      <c r="X1720" s="13">
        <f t="shared" si="276"/>
        <v>-0.21200000000000002</v>
      </c>
      <c r="Y1720" s="13">
        <f t="shared" si="277"/>
        <v>-0.42400000000000004</v>
      </c>
      <c r="Z1720" s="13">
        <f t="shared" si="278"/>
        <v>-0.63600000000000001</v>
      </c>
      <c r="AA1720" s="13">
        <f t="shared" si="284"/>
        <v>-3</v>
      </c>
    </row>
    <row r="1721" spans="1:27" x14ac:dyDescent="0.25">
      <c r="A1721" s="60">
        <v>45922.231481481482</v>
      </c>
      <c r="B1721" s="61">
        <v>444146814</v>
      </c>
      <c r="C1721" s="37" t="s">
        <v>36</v>
      </c>
      <c r="D1721" s="37" t="s">
        <v>37</v>
      </c>
      <c r="E1721" s="37" t="s">
        <v>120</v>
      </c>
      <c r="F1721" s="36">
        <v>3691.78</v>
      </c>
      <c r="G1721" s="36">
        <v>3688.77</v>
      </c>
      <c r="H1721" s="36">
        <v>3693.27</v>
      </c>
      <c r="I1721" s="37" t="s">
        <v>2150</v>
      </c>
      <c r="J1721" s="36">
        <v>3688.72</v>
      </c>
      <c r="K1721" s="36">
        <v>0</v>
      </c>
      <c r="L1721" s="36">
        <v>0</v>
      </c>
      <c r="M1721" s="36">
        <v>-3.06</v>
      </c>
      <c r="N1721" s="10" t="str">
        <f t="shared" si="279"/>
        <v>L</v>
      </c>
      <c r="O1721" s="11">
        <f t="shared" si="280"/>
        <v>45922</v>
      </c>
      <c r="P1721" s="12" t="str">
        <f t="shared" si="281"/>
        <v>05</v>
      </c>
      <c r="Q1721" s="13" t="str">
        <f>VLOOKUP($B1721,Deals_Demo!$H:$N,7,0)</f>
        <v>strategy_14_demo</v>
      </c>
      <c r="R1721" s="13" t="str">
        <f t="shared" si="282"/>
        <v>Mon</v>
      </c>
      <c r="S1721" s="14">
        <f>VLOOKUP($B1721,Deals_Demo!$H:$S,8,0)</f>
        <v>45922.231481481482</v>
      </c>
      <c r="T1721" s="14">
        <f>VLOOKUP($B1721,Deals_Demo!$H:$S,9,0)</f>
        <v>45922.439814814818</v>
      </c>
      <c r="U1721" s="15" t="str">
        <f t="shared" si="283"/>
        <v>2025-09-22</v>
      </c>
      <c r="V1721" s="13" t="str">
        <f>VLOOKUP($B1721,Deals_Demo!$H:$S,11,0)</f>
        <v>10</v>
      </c>
      <c r="W1721" s="13" t="str">
        <f>VLOOKUP($B1721,Deals_Demo!$H:$S,12,0)</f>
        <v>Mon</v>
      </c>
      <c r="X1721" s="13">
        <f t="shared" si="276"/>
        <v>-0.30600000000000005</v>
      </c>
      <c r="Y1721" s="13">
        <f t="shared" si="277"/>
        <v>-0.6120000000000001</v>
      </c>
      <c r="Z1721" s="13">
        <f t="shared" si="278"/>
        <v>-0.91799999999999993</v>
      </c>
      <c r="AA1721" s="13">
        <f t="shared" si="284"/>
        <v>-3</v>
      </c>
    </row>
    <row r="1722" spans="1:27" x14ac:dyDescent="0.25">
      <c r="A1722" s="58">
        <v>45922.231493055559</v>
      </c>
      <c r="B1722" s="59">
        <v>444146816</v>
      </c>
      <c r="C1722" s="38" t="s">
        <v>36</v>
      </c>
      <c r="D1722" s="38" t="s">
        <v>37</v>
      </c>
      <c r="E1722" s="38" t="s">
        <v>120</v>
      </c>
      <c r="F1722" s="35">
        <v>3691.6</v>
      </c>
      <c r="G1722" s="35">
        <v>3689.57</v>
      </c>
      <c r="H1722" s="35">
        <v>3694.77</v>
      </c>
      <c r="I1722" s="38" t="s">
        <v>2152</v>
      </c>
      <c r="J1722" s="35">
        <v>3689.56</v>
      </c>
      <c r="K1722" s="35">
        <v>0</v>
      </c>
      <c r="L1722" s="35">
        <v>0</v>
      </c>
      <c r="M1722" s="35">
        <v>-2.04</v>
      </c>
      <c r="N1722" s="10" t="str">
        <f t="shared" si="279"/>
        <v>L</v>
      </c>
      <c r="O1722" s="11">
        <f t="shared" si="280"/>
        <v>45922</v>
      </c>
      <c r="P1722" s="12" t="str">
        <f t="shared" si="281"/>
        <v>05</v>
      </c>
      <c r="Q1722" s="13" t="str">
        <f>VLOOKUP($B1722,Deals_Demo!$H:$N,7,0)</f>
        <v>strategy_23_demo</v>
      </c>
      <c r="R1722" s="13" t="str">
        <f t="shared" si="282"/>
        <v>Mon</v>
      </c>
      <c r="S1722" s="14">
        <f>VLOOKUP($B1722,Deals_Demo!$H:$S,8,0)</f>
        <v>45922.231493055559</v>
      </c>
      <c r="T1722" s="14">
        <f>VLOOKUP($B1722,Deals_Demo!$H:$S,9,0)</f>
        <v>45922.439826388894</v>
      </c>
      <c r="U1722" s="15" t="str">
        <f t="shared" si="283"/>
        <v>2025-09-22</v>
      </c>
      <c r="V1722" s="13" t="str">
        <f>VLOOKUP($B1722,Deals_Demo!$H:$S,11,0)</f>
        <v>10</v>
      </c>
      <c r="W1722" s="13" t="str">
        <f>VLOOKUP($B1722,Deals_Demo!$H:$S,12,0)</f>
        <v>Mon</v>
      </c>
      <c r="X1722" s="13">
        <f t="shared" si="276"/>
        <v>-0.20400000000000001</v>
      </c>
      <c r="Y1722" s="13">
        <f t="shared" si="277"/>
        <v>-0.40800000000000003</v>
      </c>
      <c r="Z1722" s="13">
        <f t="shared" si="278"/>
        <v>-0.61199999999999999</v>
      </c>
      <c r="AA1722" s="13">
        <f t="shared" si="284"/>
        <v>-3</v>
      </c>
    </row>
    <row r="1723" spans="1:27" x14ac:dyDescent="0.25">
      <c r="A1723" s="60">
        <v>45922.231493055559</v>
      </c>
      <c r="B1723" s="61">
        <v>444146818</v>
      </c>
      <c r="C1723" s="37" t="s">
        <v>36</v>
      </c>
      <c r="D1723" s="37" t="s">
        <v>37</v>
      </c>
      <c r="E1723" s="37" t="s">
        <v>120</v>
      </c>
      <c r="F1723" s="36">
        <v>3691.58</v>
      </c>
      <c r="G1723" s="36">
        <v>3688.77</v>
      </c>
      <c r="H1723" s="36">
        <v>3693.27</v>
      </c>
      <c r="I1723" s="37" t="s">
        <v>2150</v>
      </c>
      <c r="J1723" s="36">
        <v>3688.72</v>
      </c>
      <c r="K1723" s="36">
        <v>0</v>
      </c>
      <c r="L1723" s="36">
        <v>0</v>
      </c>
      <c r="M1723" s="36">
        <v>-2.86</v>
      </c>
      <c r="N1723" s="10" t="str">
        <f t="shared" si="279"/>
        <v>L</v>
      </c>
      <c r="O1723" s="11">
        <f t="shared" si="280"/>
        <v>45922</v>
      </c>
      <c r="P1723" s="12" t="str">
        <f t="shared" si="281"/>
        <v>05</v>
      </c>
      <c r="Q1723" s="13" t="str">
        <f>VLOOKUP($B1723,Deals_Demo!$H:$N,7,0)</f>
        <v>strategy_24_demo</v>
      </c>
      <c r="R1723" s="13" t="str">
        <f t="shared" si="282"/>
        <v>Mon</v>
      </c>
      <c r="S1723" s="14">
        <f>VLOOKUP($B1723,Deals_Demo!$H:$S,8,0)</f>
        <v>45922.231493055559</v>
      </c>
      <c r="T1723" s="14">
        <f>VLOOKUP($B1723,Deals_Demo!$H:$S,9,0)</f>
        <v>45922.439826388894</v>
      </c>
      <c r="U1723" s="15" t="str">
        <f t="shared" si="283"/>
        <v>2025-09-22</v>
      </c>
      <c r="V1723" s="13" t="str">
        <f>VLOOKUP($B1723,Deals_Demo!$H:$S,11,0)</f>
        <v>10</v>
      </c>
      <c r="W1723" s="13" t="str">
        <f>VLOOKUP($B1723,Deals_Demo!$H:$S,12,0)</f>
        <v>Mon</v>
      </c>
      <c r="X1723" s="13">
        <f t="shared" si="276"/>
        <v>-0.28599999999999998</v>
      </c>
      <c r="Y1723" s="13">
        <f t="shared" si="277"/>
        <v>-0.57199999999999995</v>
      </c>
      <c r="Z1723" s="13">
        <f t="shared" si="278"/>
        <v>-0.85799999999999998</v>
      </c>
      <c r="AA1723" s="13">
        <f t="shared" si="284"/>
        <v>-3</v>
      </c>
    </row>
    <row r="1724" spans="1:27" x14ac:dyDescent="0.25">
      <c r="A1724" s="58">
        <v>45922.231932870367</v>
      </c>
      <c r="B1724" s="59">
        <v>444147081</v>
      </c>
      <c r="C1724" s="38" t="s">
        <v>36</v>
      </c>
      <c r="D1724" s="38" t="s">
        <v>37</v>
      </c>
      <c r="E1724" s="38" t="s">
        <v>120</v>
      </c>
      <c r="F1724" s="35">
        <v>3691.39</v>
      </c>
      <c r="G1724" s="35">
        <v>3688.39</v>
      </c>
      <c r="H1724" s="38"/>
      <c r="I1724" s="38" t="s">
        <v>2153</v>
      </c>
      <c r="J1724" s="35">
        <v>3688.3</v>
      </c>
      <c r="K1724" s="35">
        <v>0</v>
      </c>
      <c r="L1724" s="35">
        <v>0</v>
      </c>
      <c r="M1724" s="35">
        <v>-3.09</v>
      </c>
      <c r="N1724" s="10" t="str">
        <f t="shared" si="279"/>
        <v>L</v>
      </c>
      <c r="O1724" s="11">
        <f t="shared" si="280"/>
        <v>45922</v>
      </c>
      <c r="P1724" s="12" t="str">
        <f t="shared" si="281"/>
        <v>05</v>
      </c>
      <c r="Q1724" s="13" t="str">
        <f>VLOOKUP($B1724,Deals_Demo!$H:$N,7,0)</f>
        <v>DEMO_strategy_01</v>
      </c>
      <c r="R1724" s="13" t="str">
        <f t="shared" si="282"/>
        <v>Mon</v>
      </c>
      <c r="S1724" s="14">
        <f>VLOOKUP($B1724,Deals_Demo!$H:$S,8,0)</f>
        <v>45922.231932870367</v>
      </c>
      <c r="T1724" s="14">
        <f>VLOOKUP($B1724,Deals_Demo!$H:$S,9,0)</f>
        <v>45922.440266203703</v>
      </c>
      <c r="U1724" s="15" t="str">
        <f t="shared" si="283"/>
        <v>2025-09-22</v>
      </c>
      <c r="V1724" s="13" t="str">
        <f>VLOOKUP($B1724,Deals_Demo!$H:$S,11,0)</f>
        <v>10</v>
      </c>
      <c r="W1724" s="13" t="str">
        <f>VLOOKUP($B1724,Deals_Demo!$H:$S,12,0)</f>
        <v>Mon</v>
      </c>
      <c r="X1724" s="13">
        <f t="shared" si="276"/>
        <v>-0.309</v>
      </c>
      <c r="Y1724" s="13">
        <f t="shared" si="277"/>
        <v>-0.61799999999999999</v>
      </c>
      <c r="Z1724" s="13">
        <f t="shared" si="278"/>
        <v>-0.92699999999999994</v>
      </c>
      <c r="AA1724" s="13">
        <f t="shared" si="284"/>
        <v>-3</v>
      </c>
    </row>
    <row r="1725" spans="1:27" x14ac:dyDescent="0.25">
      <c r="A1725" s="60">
        <v>45922.231932870367</v>
      </c>
      <c r="B1725" s="61">
        <v>444147082</v>
      </c>
      <c r="C1725" s="37" t="s">
        <v>36</v>
      </c>
      <c r="D1725" s="37" t="s">
        <v>37</v>
      </c>
      <c r="E1725" s="37" t="s">
        <v>120</v>
      </c>
      <c r="F1725" s="36">
        <v>3691.37</v>
      </c>
      <c r="G1725" s="36">
        <v>3688.39</v>
      </c>
      <c r="H1725" s="36">
        <v>3697.39</v>
      </c>
      <c r="I1725" s="37" t="s">
        <v>2153</v>
      </c>
      <c r="J1725" s="36">
        <v>3688.3</v>
      </c>
      <c r="K1725" s="36">
        <v>0</v>
      </c>
      <c r="L1725" s="36">
        <v>0</v>
      </c>
      <c r="M1725" s="36">
        <v>-3.07</v>
      </c>
      <c r="N1725" s="10" t="str">
        <f t="shared" si="279"/>
        <v>L</v>
      </c>
      <c r="O1725" s="11">
        <f t="shared" si="280"/>
        <v>45922</v>
      </c>
      <c r="P1725" s="12" t="str">
        <f t="shared" si="281"/>
        <v>05</v>
      </c>
      <c r="Q1725" s="13" t="str">
        <f>VLOOKUP($B1725,Deals_Demo!$H:$N,7,0)</f>
        <v>DEMO_strategy_02</v>
      </c>
      <c r="R1725" s="13" t="str">
        <f t="shared" si="282"/>
        <v>Mon</v>
      </c>
      <c r="S1725" s="14">
        <f>VLOOKUP($B1725,Deals_Demo!$H:$S,8,0)</f>
        <v>45922.231932870367</v>
      </c>
      <c r="T1725" s="14">
        <f>VLOOKUP($B1725,Deals_Demo!$H:$S,9,0)</f>
        <v>45922.440266203703</v>
      </c>
      <c r="U1725" s="15" t="str">
        <f t="shared" si="283"/>
        <v>2025-09-22</v>
      </c>
      <c r="V1725" s="13" t="str">
        <f>VLOOKUP($B1725,Deals_Demo!$H:$S,11,0)</f>
        <v>10</v>
      </c>
      <c r="W1725" s="13" t="str">
        <f>VLOOKUP($B1725,Deals_Demo!$H:$S,12,0)</f>
        <v>Mon</v>
      </c>
      <c r="X1725" s="13">
        <f t="shared" si="276"/>
        <v>-0.307</v>
      </c>
      <c r="Y1725" s="13">
        <f t="shared" si="277"/>
        <v>-0.61399999999999999</v>
      </c>
      <c r="Z1725" s="13">
        <f t="shared" si="278"/>
        <v>-0.92099999999999993</v>
      </c>
      <c r="AA1725" s="13">
        <f t="shared" si="284"/>
        <v>-3</v>
      </c>
    </row>
    <row r="1726" spans="1:27" x14ac:dyDescent="0.25">
      <c r="A1726" s="58">
        <v>45922.234131944446</v>
      </c>
      <c r="B1726" s="59">
        <v>444148440</v>
      </c>
      <c r="C1726" s="38" t="s">
        <v>36</v>
      </c>
      <c r="D1726" s="38" t="s">
        <v>38</v>
      </c>
      <c r="E1726" s="38" t="s">
        <v>120</v>
      </c>
      <c r="F1726" s="35">
        <v>3687.6</v>
      </c>
      <c r="G1726" s="35">
        <v>3686.83</v>
      </c>
      <c r="H1726" s="38"/>
      <c r="I1726" s="38" t="s">
        <v>2154</v>
      </c>
      <c r="J1726" s="35">
        <v>3686.87</v>
      </c>
      <c r="K1726" s="35">
        <v>0</v>
      </c>
      <c r="L1726" s="35">
        <v>0</v>
      </c>
      <c r="M1726" s="35">
        <v>0.73</v>
      </c>
      <c r="N1726" s="10" t="str">
        <f t="shared" si="279"/>
        <v>W</v>
      </c>
      <c r="O1726" s="11">
        <f t="shared" si="280"/>
        <v>45922</v>
      </c>
      <c r="P1726" s="12" t="str">
        <f t="shared" si="281"/>
        <v>05</v>
      </c>
      <c r="Q1726" s="13" t="str">
        <f>VLOOKUP($B1726,Deals_Demo!$H:$N,7,0)</f>
        <v>strategy_20_demo</v>
      </c>
      <c r="R1726" s="13" t="str">
        <f t="shared" si="282"/>
        <v>Mon</v>
      </c>
      <c r="S1726" s="14">
        <f>VLOOKUP($B1726,Deals_Demo!$H:$S,8,0)</f>
        <v>45922.234131944446</v>
      </c>
      <c r="T1726" s="14">
        <f>VLOOKUP($B1726,Deals_Demo!$H:$S,9,0)</f>
        <v>45922.442465277782</v>
      </c>
      <c r="U1726" s="15" t="str">
        <f t="shared" si="283"/>
        <v>2025-09-22</v>
      </c>
      <c r="V1726" s="13" t="str">
        <f>VLOOKUP($B1726,Deals_Demo!$H:$S,11,0)</f>
        <v>10</v>
      </c>
      <c r="W1726" s="13" t="str">
        <f>VLOOKUP($B1726,Deals_Demo!$H:$S,12,0)</f>
        <v>Mon</v>
      </c>
      <c r="X1726" s="13">
        <f t="shared" si="276"/>
        <v>7.2999999999999995E-2</v>
      </c>
      <c r="Y1726" s="13">
        <f t="shared" si="277"/>
        <v>0.14599999999999999</v>
      </c>
      <c r="Z1726" s="13">
        <f t="shared" si="278"/>
        <v>0.219</v>
      </c>
      <c r="AA1726" s="13">
        <f t="shared" si="284"/>
        <v>-3</v>
      </c>
    </row>
    <row r="1727" spans="1:27" x14ac:dyDescent="0.25">
      <c r="A1727" s="60">
        <v>45922.234131944446</v>
      </c>
      <c r="B1727" s="61">
        <v>444148442</v>
      </c>
      <c r="C1727" s="37" t="s">
        <v>36</v>
      </c>
      <c r="D1727" s="37" t="s">
        <v>38</v>
      </c>
      <c r="E1727" s="37" t="s">
        <v>120</v>
      </c>
      <c r="F1727" s="36">
        <v>3687.6</v>
      </c>
      <c r="G1727" s="36">
        <v>3686.84</v>
      </c>
      <c r="H1727" s="37"/>
      <c r="I1727" s="37" t="s">
        <v>2154</v>
      </c>
      <c r="J1727" s="36">
        <v>3686.87</v>
      </c>
      <c r="K1727" s="36">
        <v>0</v>
      </c>
      <c r="L1727" s="36">
        <v>0</v>
      </c>
      <c r="M1727" s="36">
        <v>0.73</v>
      </c>
      <c r="N1727" s="10" t="str">
        <f t="shared" si="279"/>
        <v>W</v>
      </c>
      <c r="O1727" s="11">
        <f t="shared" si="280"/>
        <v>45922</v>
      </c>
      <c r="P1727" s="12" t="str">
        <f t="shared" si="281"/>
        <v>05</v>
      </c>
      <c r="Q1727" s="13" t="str">
        <f>VLOOKUP($B1727,Deals_Demo!$H:$N,7,0)</f>
        <v>strategy_18_demo</v>
      </c>
      <c r="R1727" s="13" t="str">
        <f t="shared" si="282"/>
        <v>Mon</v>
      </c>
      <c r="S1727" s="14">
        <f>VLOOKUP($B1727,Deals_Demo!$H:$S,8,0)</f>
        <v>45922.234131944446</v>
      </c>
      <c r="T1727" s="14">
        <f>VLOOKUP($B1727,Deals_Demo!$H:$S,9,0)</f>
        <v>45922.442465277782</v>
      </c>
      <c r="U1727" s="15" t="str">
        <f t="shared" si="283"/>
        <v>2025-09-22</v>
      </c>
      <c r="V1727" s="13" t="str">
        <f>VLOOKUP($B1727,Deals_Demo!$H:$S,11,0)</f>
        <v>10</v>
      </c>
      <c r="W1727" s="13" t="str">
        <f>VLOOKUP($B1727,Deals_Demo!$H:$S,12,0)</f>
        <v>Mon</v>
      </c>
      <c r="X1727" s="13">
        <f t="shared" si="276"/>
        <v>7.2999999999999995E-2</v>
      </c>
      <c r="Y1727" s="13">
        <f t="shared" si="277"/>
        <v>0.14599999999999999</v>
      </c>
      <c r="Z1727" s="13">
        <f t="shared" si="278"/>
        <v>0.219</v>
      </c>
      <c r="AA1727" s="13">
        <f t="shared" si="284"/>
        <v>-3</v>
      </c>
    </row>
    <row r="1728" spans="1:27" x14ac:dyDescent="0.25">
      <c r="A1728" s="58">
        <v>45922.234131944446</v>
      </c>
      <c r="B1728" s="59">
        <v>444148443</v>
      </c>
      <c r="C1728" s="38" t="s">
        <v>36</v>
      </c>
      <c r="D1728" s="38" t="s">
        <v>38</v>
      </c>
      <c r="E1728" s="38" t="s">
        <v>120</v>
      </c>
      <c r="F1728" s="35">
        <v>3687.6</v>
      </c>
      <c r="G1728" s="35">
        <v>3690.6</v>
      </c>
      <c r="H1728" s="38"/>
      <c r="I1728" s="38" t="s">
        <v>2155</v>
      </c>
      <c r="J1728" s="35">
        <v>3690.61</v>
      </c>
      <c r="K1728" s="35">
        <v>0</v>
      </c>
      <c r="L1728" s="35">
        <v>0</v>
      </c>
      <c r="M1728" s="35">
        <v>-3.01</v>
      </c>
      <c r="N1728" s="10" t="str">
        <f t="shared" si="279"/>
        <v>L</v>
      </c>
      <c r="O1728" s="11">
        <f t="shared" si="280"/>
        <v>45922</v>
      </c>
      <c r="P1728" s="12" t="str">
        <f t="shared" si="281"/>
        <v>05</v>
      </c>
      <c r="Q1728" s="13" t="str">
        <f>VLOOKUP($B1728,Deals_Demo!$H:$N,7,0)</f>
        <v>strategy_19_demo</v>
      </c>
      <c r="R1728" s="13" t="str">
        <f t="shared" si="282"/>
        <v>Mon</v>
      </c>
      <c r="S1728" s="14">
        <f>VLOOKUP($B1728,Deals_Demo!$H:$S,8,0)</f>
        <v>45922.234131944446</v>
      </c>
      <c r="T1728" s="14">
        <f>VLOOKUP($B1728,Deals_Demo!$H:$S,9,0)</f>
        <v>45922.442465277782</v>
      </c>
      <c r="U1728" s="15" t="str">
        <f t="shared" si="283"/>
        <v>2025-09-22</v>
      </c>
      <c r="V1728" s="13" t="str">
        <f>VLOOKUP($B1728,Deals_Demo!$H:$S,11,0)</f>
        <v>10</v>
      </c>
      <c r="W1728" s="13" t="str">
        <f>VLOOKUP($B1728,Deals_Demo!$H:$S,12,0)</f>
        <v>Mon</v>
      </c>
      <c r="X1728" s="13">
        <f t="shared" si="276"/>
        <v>-0.30099999999999999</v>
      </c>
      <c r="Y1728" s="13">
        <f t="shared" si="277"/>
        <v>-0.60199999999999998</v>
      </c>
      <c r="Z1728" s="13">
        <f t="shared" si="278"/>
        <v>-0.90299999999999991</v>
      </c>
      <c r="AA1728" s="13">
        <f t="shared" si="284"/>
        <v>-3</v>
      </c>
    </row>
    <row r="1729" spans="1:27" x14ac:dyDescent="0.25">
      <c r="A1729" s="60">
        <v>45922.236319444448</v>
      </c>
      <c r="B1729" s="61">
        <v>444149069</v>
      </c>
      <c r="C1729" s="37" t="s">
        <v>36</v>
      </c>
      <c r="D1729" s="37" t="s">
        <v>38</v>
      </c>
      <c r="E1729" s="37" t="s">
        <v>120</v>
      </c>
      <c r="F1729" s="36">
        <v>3688.48</v>
      </c>
      <c r="G1729" s="36">
        <v>3687.33</v>
      </c>
      <c r="H1729" s="36">
        <v>3684.98</v>
      </c>
      <c r="I1729" s="37" t="s">
        <v>2156</v>
      </c>
      <c r="J1729" s="36">
        <v>3687.33</v>
      </c>
      <c r="K1729" s="36">
        <v>0</v>
      </c>
      <c r="L1729" s="36">
        <v>0</v>
      </c>
      <c r="M1729" s="36">
        <v>1.1499999999999999</v>
      </c>
      <c r="N1729" s="10" t="str">
        <f t="shared" si="279"/>
        <v>W</v>
      </c>
      <c r="O1729" s="11">
        <f t="shared" si="280"/>
        <v>45922</v>
      </c>
      <c r="P1729" s="12" t="str">
        <f t="shared" si="281"/>
        <v>05</v>
      </c>
      <c r="Q1729" s="13" t="str">
        <f>VLOOKUP($B1729,Deals_Demo!$H:$N,7,0)</f>
        <v>strategy_11_demo</v>
      </c>
      <c r="R1729" s="13" t="str">
        <f t="shared" si="282"/>
        <v>Mon</v>
      </c>
      <c r="S1729" s="14">
        <f>VLOOKUP($B1729,Deals_Demo!$H:$S,8,0)</f>
        <v>45922.236319444448</v>
      </c>
      <c r="T1729" s="14">
        <f>VLOOKUP($B1729,Deals_Demo!$H:$S,9,0)</f>
        <v>45922.444652777784</v>
      </c>
      <c r="U1729" s="15" t="str">
        <f t="shared" si="283"/>
        <v>2025-09-22</v>
      </c>
      <c r="V1729" s="13" t="str">
        <f>VLOOKUP($B1729,Deals_Demo!$H:$S,11,0)</f>
        <v>10</v>
      </c>
      <c r="W1729" s="13" t="str">
        <f>VLOOKUP($B1729,Deals_Demo!$H:$S,12,0)</f>
        <v>Mon</v>
      </c>
      <c r="X1729" s="13">
        <f t="shared" si="276"/>
        <v>0.11499999999999999</v>
      </c>
      <c r="Y1729" s="13">
        <f t="shared" si="277"/>
        <v>0.22999999999999998</v>
      </c>
      <c r="Z1729" s="13">
        <f t="shared" si="278"/>
        <v>0.34499999999999997</v>
      </c>
      <c r="AA1729" s="13">
        <f t="shared" si="284"/>
        <v>-3</v>
      </c>
    </row>
    <row r="1730" spans="1:27" x14ac:dyDescent="0.25">
      <c r="A1730" s="58">
        <v>45922.236331018517</v>
      </c>
      <c r="B1730" s="59">
        <v>444149070</v>
      </c>
      <c r="C1730" s="38" t="s">
        <v>36</v>
      </c>
      <c r="D1730" s="38" t="s">
        <v>38</v>
      </c>
      <c r="E1730" s="38" t="s">
        <v>120</v>
      </c>
      <c r="F1730" s="35">
        <v>3688.5</v>
      </c>
      <c r="G1730" s="35">
        <v>3687.33</v>
      </c>
      <c r="H1730" s="35">
        <v>3685.48</v>
      </c>
      <c r="I1730" s="38" t="s">
        <v>2156</v>
      </c>
      <c r="J1730" s="35">
        <v>3687.33</v>
      </c>
      <c r="K1730" s="35">
        <v>0</v>
      </c>
      <c r="L1730" s="35">
        <v>0</v>
      </c>
      <c r="M1730" s="35">
        <v>1.17</v>
      </c>
      <c r="N1730" s="10" t="str">
        <f t="shared" si="279"/>
        <v>W</v>
      </c>
      <c r="O1730" s="11">
        <f t="shared" si="280"/>
        <v>45922</v>
      </c>
      <c r="P1730" s="12" t="str">
        <f t="shared" si="281"/>
        <v>05</v>
      </c>
      <c r="Q1730" s="13" t="str">
        <f>VLOOKUP($B1730,Deals_Demo!$H:$N,7,0)</f>
        <v>strategy_10_demo</v>
      </c>
      <c r="R1730" s="13" t="str">
        <f t="shared" si="282"/>
        <v>Mon</v>
      </c>
      <c r="S1730" s="14">
        <f>VLOOKUP($B1730,Deals_Demo!$H:$S,8,0)</f>
        <v>45922.236331018517</v>
      </c>
      <c r="T1730" s="14">
        <f>VLOOKUP($B1730,Deals_Demo!$H:$S,9,0)</f>
        <v>45922.444664351853</v>
      </c>
      <c r="U1730" s="15" t="str">
        <f t="shared" si="283"/>
        <v>2025-09-22</v>
      </c>
      <c r="V1730" s="13" t="str">
        <f>VLOOKUP($B1730,Deals_Demo!$H:$S,11,0)</f>
        <v>10</v>
      </c>
      <c r="W1730" s="13" t="str">
        <f>VLOOKUP($B1730,Deals_Demo!$H:$S,12,0)</f>
        <v>Mon</v>
      </c>
      <c r="X1730" s="13">
        <f t="shared" si="276"/>
        <v>0.11699999999999999</v>
      </c>
      <c r="Y1730" s="13">
        <f t="shared" si="277"/>
        <v>0.23399999999999999</v>
      </c>
      <c r="Z1730" s="13">
        <f t="shared" si="278"/>
        <v>0.35099999999999998</v>
      </c>
      <c r="AA1730" s="13">
        <f t="shared" si="284"/>
        <v>-3</v>
      </c>
    </row>
    <row r="1731" spans="1:27" x14ac:dyDescent="0.25">
      <c r="A1731" s="60">
        <v>45922.236331018517</v>
      </c>
      <c r="B1731" s="61">
        <v>444149074</v>
      </c>
      <c r="C1731" s="37" t="s">
        <v>36</v>
      </c>
      <c r="D1731" s="37" t="s">
        <v>38</v>
      </c>
      <c r="E1731" s="37" t="s">
        <v>120</v>
      </c>
      <c r="F1731" s="36">
        <v>3688.5</v>
      </c>
      <c r="G1731" s="36">
        <v>3691.48</v>
      </c>
      <c r="H1731" s="36">
        <v>3686.98</v>
      </c>
      <c r="I1731" s="37" t="s">
        <v>2157</v>
      </c>
      <c r="J1731" s="36">
        <v>3686.89</v>
      </c>
      <c r="K1731" s="36">
        <v>0</v>
      </c>
      <c r="L1731" s="36">
        <v>0</v>
      </c>
      <c r="M1731" s="36">
        <v>1.61</v>
      </c>
      <c r="N1731" s="10" t="str">
        <f t="shared" si="279"/>
        <v>W</v>
      </c>
      <c r="O1731" s="11">
        <f t="shared" si="280"/>
        <v>45922</v>
      </c>
      <c r="P1731" s="12" t="str">
        <f t="shared" si="281"/>
        <v>05</v>
      </c>
      <c r="Q1731" s="13" t="str">
        <f>VLOOKUP($B1731,Deals_Demo!$H:$N,7,0)</f>
        <v>strategy_12_demo</v>
      </c>
      <c r="R1731" s="13" t="str">
        <f t="shared" si="282"/>
        <v>Mon</v>
      </c>
      <c r="S1731" s="14">
        <f>VLOOKUP($B1731,Deals_Demo!$H:$S,8,0)</f>
        <v>45922.236331018517</v>
      </c>
      <c r="T1731" s="14">
        <f>VLOOKUP($B1731,Deals_Demo!$H:$S,9,0)</f>
        <v>45922.444664351853</v>
      </c>
      <c r="U1731" s="15" t="str">
        <f t="shared" si="283"/>
        <v>2025-09-22</v>
      </c>
      <c r="V1731" s="13" t="str">
        <f>VLOOKUP($B1731,Deals_Demo!$H:$S,11,0)</f>
        <v>10</v>
      </c>
      <c r="W1731" s="13" t="str">
        <f>VLOOKUP($B1731,Deals_Demo!$H:$S,12,0)</f>
        <v>Mon</v>
      </c>
      <c r="X1731" s="13">
        <f t="shared" ref="X1731:X1794" si="285">$M1731*0.1</f>
        <v>0.16100000000000003</v>
      </c>
      <c r="Y1731" s="13">
        <f t="shared" ref="Y1731:Y1794" si="286">$M1731*0.2</f>
        <v>0.32200000000000006</v>
      </c>
      <c r="Z1731" s="13">
        <f t="shared" ref="Z1731:Z1794" si="287">$M1731*0.3</f>
        <v>0.48299999999999998</v>
      </c>
      <c r="AA1731" s="13">
        <f t="shared" si="284"/>
        <v>-3</v>
      </c>
    </row>
    <row r="1732" spans="1:27" x14ac:dyDescent="0.25">
      <c r="A1732" s="58">
        <v>45922.236331018517</v>
      </c>
      <c r="B1732" s="59">
        <v>444149089</v>
      </c>
      <c r="C1732" s="38" t="s">
        <v>36</v>
      </c>
      <c r="D1732" s="38" t="s">
        <v>38</v>
      </c>
      <c r="E1732" s="38" t="s">
        <v>120</v>
      </c>
      <c r="F1732" s="35">
        <v>3688.32</v>
      </c>
      <c r="G1732" s="35">
        <v>3690.68</v>
      </c>
      <c r="H1732" s="35">
        <v>3686.98</v>
      </c>
      <c r="I1732" s="38" t="s">
        <v>2157</v>
      </c>
      <c r="J1732" s="35">
        <v>3686.89</v>
      </c>
      <c r="K1732" s="35">
        <v>0</v>
      </c>
      <c r="L1732" s="35">
        <v>0</v>
      </c>
      <c r="M1732" s="35">
        <v>1.43</v>
      </c>
      <c r="N1732" s="10" t="str">
        <f t="shared" si="279"/>
        <v>W</v>
      </c>
      <c r="O1732" s="11">
        <f t="shared" si="280"/>
        <v>45922</v>
      </c>
      <c r="P1732" s="12" t="str">
        <f t="shared" si="281"/>
        <v>05</v>
      </c>
      <c r="Q1732" s="13" t="str">
        <f>VLOOKUP($B1732,Deals_Demo!$H:$N,7,0)</f>
        <v>strategy_22_demo</v>
      </c>
      <c r="R1732" s="13" t="str">
        <f t="shared" si="282"/>
        <v>Mon</v>
      </c>
      <c r="S1732" s="14">
        <f>VLOOKUP($B1732,Deals_Demo!$H:$S,8,0)</f>
        <v>45922.236331018517</v>
      </c>
      <c r="T1732" s="14">
        <f>VLOOKUP($B1732,Deals_Demo!$H:$S,9,0)</f>
        <v>45922.444664351853</v>
      </c>
      <c r="U1732" s="15" t="str">
        <f t="shared" si="283"/>
        <v>2025-09-22</v>
      </c>
      <c r="V1732" s="13" t="str">
        <f>VLOOKUP($B1732,Deals_Demo!$H:$S,11,0)</f>
        <v>10</v>
      </c>
      <c r="W1732" s="13" t="str">
        <f>VLOOKUP($B1732,Deals_Demo!$H:$S,12,0)</f>
        <v>Mon</v>
      </c>
      <c r="X1732" s="13">
        <f t="shared" si="285"/>
        <v>0.14299999999999999</v>
      </c>
      <c r="Y1732" s="13">
        <f t="shared" si="286"/>
        <v>0.28599999999999998</v>
      </c>
      <c r="Z1732" s="13">
        <f t="shared" si="287"/>
        <v>0.42899999999999999</v>
      </c>
      <c r="AA1732" s="13">
        <f t="shared" si="284"/>
        <v>-3</v>
      </c>
    </row>
    <row r="1733" spans="1:27" x14ac:dyDescent="0.25">
      <c r="A1733" s="60">
        <v>45922.236331018517</v>
      </c>
      <c r="B1733" s="61">
        <v>444149092</v>
      </c>
      <c r="C1733" s="37" t="s">
        <v>36</v>
      </c>
      <c r="D1733" s="37" t="s">
        <v>38</v>
      </c>
      <c r="E1733" s="37" t="s">
        <v>120</v>
      </c>
      <c r="F1733" s="36">
        <v>3688.32</v>
      </c>
      <c r="G1733" s="36">
        <v>3691.48</v>
      </c>
      <c r="H1733" s="36">
        <v>3686.98</v>
      </c>
      <c r="I1733" s="37" t="s">
        <v>2157</v>
      </c>
      <c r="J1733" s="36">
        <v>3686.89</v>
      </c>
      <c r="K1733" s="36">
        <v>0</v>
      </c>
      <c r="L1733" s="36">
        <v>0</v>
      </c>
      <c r="M1733" s="36">
        <v>1.43</v>
      </c>
      <c r="N1733" s="10" t="str">
        <f t="shared" si="279"/>
        <v>W</v>
      </c>
      <c r="O1733" s="11">
        <f t="shared" si="280"/>
        <v>45922</v>
      </c>
      <c r="P1733" s="12" t="str">
        <f t="shared" si="281"/>
        <v>05</v>
      </c>
      <c r="Q1733" s="13" t="str">
        <f>VLOOKUP($B1733,Deals_Demo!$H:$N,7,0)</f>
        <v>strategy_14_demo</v>
      </c>
      <c r="R1733" s="13" t="str">
        <f t="shared" si="282"/>
        <v>Mon</v>
      </c>
      <c r="S1733" s="14">
        <f>VLOOKUP($B1733,Deals_Demo!$H:$S,8,0)</f>
        <v>45922.236331018517</v>
      </c>
      <c r="T1733" s="14">
        <f>VLOOKUP($B1733,Deals_Demo!$H:$S,9,0)</f>
        <v>45922.444664351853</v>
      </c>
      <c r="U1733" s="15" t="str">
        <f t="shared" si="283"/>
        <v>2025-09-22</v>
      </c>
      <c r="V1733" s="13" t="str">
        <f>VLOOKUP($B1733,Deals_Demo!$H:$S,11,0)</f>
        <v>10</v>
      </c>
      <c r="W1733" s="13" t="str">
        <f>VLOOKUP($B1733,Deals_Demo!$H:$S,12,0)</f>
        <v>Mon</v>
      </c>
      <c r="X1733" s="13">
        <f t="shared" si="285"/>
        <v>0.14299999999999999</v>
      </c>
      <c r="Y1733" s="13">
        <f t="shared" si="286"/>
        <v>0.28599999999999998</v>
      </c>
      <c r="Z1733" s="13">
        <f t="shared" si="287"/>
        <v>0.42899999999999999</v>
      </c>
      <c r="AA1733" s="13">
        <f t="shared" si="284"/>
        <v>-3</v>
      </c>
    </row>
    <row r="1734" spans="1:27" x14ac:dyDescent="0.25">
      <c r="A1734" s="58">
        <v>45922.236342592594</v>
      </c>
      <c r="B1734" s="59">
        <v>444149093</v>
      </c>
      <c r="C1734" s="38" t="s">
        <v>36</v>
      </c>
      <c r="D1734" s="38" t="s">
        <v>38</v>
      </c>
      <c r="E1734" s="38" t="s">
        <v>120</v>
      </c>
      <c r="F1734" s="35">
        <v>3688.28</v>
      </c>
      <c r="G1734" s="35">
        <v>3691.48</v>
      </c>
      <c r="H1734" s="35">
        <v>3686.28</v>
      </c>
      <c r="I1734" s="38" t="s">
        <v>2158</v>
      </c>
      <c r="J1734" s="35">
        <v>3686.25</v>
      </c>
      <c r="K1734" s="35">
        <v>0</v>
      </c>
      <c r="L1734" s="35">
        <v>0</v>
      </c>
      <c r="M1734" s="35">
        <v>2.0299999999999998</v>
      </c>
      <c r="N1734" s="10" t="str">
        <f t="shared" si="279"/>
        <v>W</v>
      </c>
      <c r="O1734" s="11">
        <f t="shared" si="280"/>
        <v>45922</v>
      </c>
      <c r="P1734" s="12" t="str">
        <f t="shared" si="281"/>
        <v>05</v>
      </c>
      <c r="Q1734" s="13" t="str">
        <f>VLOOKUP($B1734,Deals_Demo!$H:$N,7,0)</f>
        <v>strategy_21_demo</v>
      </c>
      <c r="R1734" s="13" t="str">
        <f t="shared" si="282"/>
        <v>Mon</v>
      </c>
      <c r="S1734" s="14">
        <f>VLOOKUP($B1734,Deals_Demo!$H:$S,8,0)</f>
        <v>45922.236342592594</v>
      </c>
      <c r="T1734" s="14">
        <f>VLOOKUP($B1734,Deals_Demo!$H:$S,9,0)</f>
        <v>45922.44467592593</v>
      </c>
      <c r="U1734" s="15" t="str">
        <f t="shared" si="283"/>
        <v>2025-09-22</v>
      </c>
      <c r="V1734" s="13" t="str">
        <f>VLOOKUP($B1734,Deals_Demo!$H:$S,11,0)</f>
        <v>10</v>
      </c>
      <c r="W1734" s="13" t="str">
        <f>VLOOKUP($B1734,Deals_Demo!$H:$S,12,0)</f>
        <v>Mon</v>
      </c>
      <c r="X1734" s="13">
        <f t="shared" si="285"/>
        <v>0.20299999999999999</v>
      </c>
      <c r="Y1734" s="13">
        <f t="shared" si="286"/>
        <v>0.40599999999999997</v>
      </c>
      <c r="Z1734" s="13">
        <f t="shared" si="287"/>
        <v>0.60899999999999987</v>
      </c>
      <c r="AA1734" s="13">
        <f t="shared" si="284"/>
        <v>-3</v>
      </c>
    </row>
    <row r="1735" spans="1:27" x14ac:dyDescent="0.25">
      <c r="A1735" s="60">
        <v>45922.236342592594</v>
      </c>
      <c r="B1735" s="61">
        <v>444149096</v>
      </c>
      <c r="C1735" s="37" t="s">
        <v>36</v>
      </c>
      <c r="D1735" s="37" t="s">
        <v>38</v>
      </c>
      <c r="E1735" s="37" t="s">
        <v>120</v>
      </c>
      <c r="F1735" s="36">
        <v>3688.28</v>
      </c>
      <c r="G1735" s="36">
        <v>3691.48</v>
      </c>
      <c r="H1735" s="36">
        <v>3686.98</v>
      </c>
      <c r="I1735" s="37" t="s">
        <v>2157</v>
      </c>
      <c r="J1735" s="36">
        <v>3686.89</v>
      </c>
      <c r="K1735" s="36">
        <v>0</v>
      </c>
      <c r="L1735" s="36">
        <v>0</v>
      </c>
      <c r="M1735" s="36">
        <v>1.39</v>
      </c>
      <c r="N1735" s="10" t="str">
        <f t="shared" si="279"/>
        <v>W</v>
      </c>
      <c r="O1735" s="11">
        <f t="shared" si="280"/>
        <v>45922</v>
      </c>
      <c r="P1735" s="12" t="str">
        <f t="shared" si="281"/>
        <v>05</v>
      </c>
      <c r="Q1735" s="13" t="str">
        <f>VLOOKUP($B1735,Deals_Demo!$H:$N,7,0)</f>
        <v>strategy_24_demo</v>
      </c>
      <c r="R1735" s="13" t="str">
        <f t="shared" si="282"/>
        <v>Mon</v>
      </c>
      <c r="S1735" s="14">
        <f>VLOOKUP($B1735,Deals_Demo!$H:$S,8,0)</f>
        <v>45922.236342592594</v>
      </c>
      <c r="T1735" s="14">
        <f>VLOOKUP($B1735,Deals_Demo!$H:$S,9,0)</f>
        <v>45922.44467592593</v>
      </c>
      <c r="U1735" s="15" t="str">
        <f t="shared" si="283"/>
        <v>2025-09-22</v>
      </c>
      <c r="V1735" s="13" t="str">
        <f>VLOOKUP($B1735,Deals_Demo!$H:$S,11,0)</f>
        <v>10</v>
      </c>
      <c r="W1735" s="13" t="str">
        <f>VLOOKUP($B1735,Deals_Demo!$H:$S,12,0)</f>
        <v>Mon</v>
      </c>
      <c r="X1735" s="13">
        <f t="shared" si="285"/>
        <v>0.13899999999999998</v>
      </c>
      <c r="Y1735" s="13">
        <f t="shared" si="286"/>
        <v>0.27799999999999997</v>
      </c>
      <c r="Z1735" s="13">
        <f t="shared" si="287"/>
        <v>0.41699999999999998</v>
      </c>
      <c r="AA1735" s="13">
        <f t="shared" si="284"/>
        <v>-3</v>
      </c>
    </row>
    <row r="1736" spans="1:27" x14ac:dyDescent="0.25">
      <c r="A1736" s="58">
        <v>45922.236342592594</v>
      </c>
      <c r="B1736" s="59">
        <v>444149100</v>
      </c>
      <c r="C1736" s="38" t="s">
        <v>36</v>
      </c>
      <c r="D1736" s="38" t="s">
        <v>38</v>
      </c>
      <c r="E1736" s="38" t="s">
        <v>120</v>
      </c>
      <c r="F1736" s="35">
        <v>3688.28</v>
      </c>
      <c r="G1736" s="35">
        <v>3691.48</v>
      </c>
      <c r="H1736" s="35">
        <v>3684.98</v>
      </c>
      <c r="I1736" s="38" t="s">
        <v>2159</v>
      </c>
      <c r="J1736" s="35">
        <v>3691.52</v>
      </c>
      <c r="K1736" s="35">
        <v>0</v>
      </c>
      <c r="L1736" s="35">
        <v>0</v>
      </c>
      <c r="M1736" s="35">
        <v>-3.24</v>
      </c>
      <c r="N1736" s="10" t="str">
        <f t="shared" si="279"/>
        <v>L</v>
      </c>
      <c r="O1736" s="11">
        <f t="shared" si="280"/>
        <v>45922</v>
      </c>
      <c r="P1736" s="12" t="str">
        <f t="shared" si="281"/>
        <v>05</v>
      </c>
      <c r="Q1736" s="13" t="str">
        <f>VLOOKUP($B1736,Deals_Demo!$H:$N,7,0)</f>
        <v>strategy_16_demo</v>
      </c>
      <c r="R1736" s="13" t="str">
        <f t="shared" si="282"/>
        <v>Mon</v>
      </c>
      <c r="S1736" s="14">
        <f>VLOOKUP($B1736,Deals_Demo!$H:$S,8,0)</f>
        <v>45922.236342592594</v>
      </c>
      <c r="T1736" s="14">
        <f>VLOOKUP($B1736,Deals_Demo!$H:$S,9,0)</f>
        <v>45922.44467592593</v>
      </c>
      <c r="U1736" s="15" t="str">
        <f t="shared" si="283"/>
        <v>2025-09-22</v>
      </c>
      <c r="V1736" s="13" t="str">
        <f>VLOOKUP($B1736,Deals_Demo!$H:$S,11,0)</f>
        <v>10</v>
      </c>
      <c r="W1736" s="13" t="str">
        <f>VLOOKUP($B1736,Deals_Demo!$H:$S,12,0)</f>
        <v>Mon</v>
      </c>
      <c r="X1736" s="13">
        <f t="shared" si="285"/>
        <v>-0.32400000000000007</v>
      </c>
      <c r="Y1736" s="13">
        <f t="shared" si="286"/>
        <v>-0.64800000000000013</v>
      </c>
      <c r="Z1736" s="13">
        <f t="shared" si="287"/>
        <v>-0.97199999999999998</v>
      </c>
      <c r="AA1736" s="13">
        <f t="shared" si="284"/>
        <v>-3</v>
      </c>
    </row>
    <row r="1737" spans="1:27" x14ac:dyDescent="0.25">
      <c r="A1737" s="60">
        <v>45922.236342592594</v>
      </c>
      <c r="B1737" s="61">
        <v>444149102</v>
      </c>
      <c r="C1737" s="37" t="s">
        <v>36</v>
      </c>
      <c r="D1737" s="37" t="s">
        <v>38</v>
      </c>
      <c r="E1737" s="37" t="s">
        <v>120</v>
      </c>
      <c r="F1737" s="36">
        <v>3688.3</v>
      </c>
      <c r="G1737" s="36">
        <v>3689.98</v>
      </c>
      <c r="H1737" s="36">
        <v>3686.98</v>
      </c>
      <c r="I1737" s="37" t="s">
        <v>2157</v>
      </c>
      <c r="J1737" s="36">
        <v>3686.89</v>
      </c>
      <c r="K1737" s="36">
        <v>0</v>
      </c>
      <c r="L1737" s="36">
        <v>0</v>
      </c>
      <c r="M1737" s="36">
        <v>1.41</v>
      </c>
      <c r="N1737" s="10" t="str">
        <f t="shared" si="279"/>
        <v>W</v>
      </c>
      <c r="O1737" s="11">
        <f t="shared" si="280"/>
        <v>45922</v>
      </c>
      <c r="P1737" s="12" t="str">
        <f t="shared" si="281"/>
        <v>05</v>
      </c>
      <c r="Q1737" s="13" t="str">
        <f>VLOOKUP($B1737,Deals_Demo!$H:$N,7,0)</f>
        <v>strategy_15_demo</v>
      </c>
      <c r="R1737" s="13" t="str">
        <f t="shared" si="282"/>
        <v>Mon</v>
      </c>
      <c r="S1737" s="14">
        <f>VLOOKUP($B1737,Deals_Demo!$H:$S,8,0)</f>
        <v>45922.236342592594</v>
      </c>
      <c r="T1737" s="14">
        <f>VLOOKUP($B1737,Deals_Demo!$H:$S,9,0)</f>
        <v>45922.44467592593</v>
      </c>
      <c r="U1737" s="15" t="str">
        <f t="shared" si="283"/>
        <v>2025-09-22</v>
      </c>
      <c r="V1737" s="13" t="str">
        <f>VLOOKUP($B1737,Deals_Demo!$H:$S,11,0)</f>
        <v>10</v>
      </c>
      <c r="W1737" s="13" t="str">
        <f>VLOOKUP($B1737,Deals_Demo!$H:$S,12,0)</f>
        <v>Mon</v>
      </c>
      <c r="X1737" s="13">
        <f t="shared" si="285"/>
        <v>0.14099999999999999</v>
      </c>
      <c r="Y1737" s="13">
        <f t="shared" si="286"/>
        <v>0.28199999999999997</v>
      </c>
      <c r="Z1737" s="13">
        <f t="shared" si="287"/>
        <v>0.42299999999999999</v>
      </c>
      <c r="AA1737" s="13">
        <f t="shared" si="284"/>
        <v>-3</v>
      </c>
    </row>
    <row r="1738" spans="1:27" x14ac:dyDescent="0.25">
      <c r="A1738" s="58">
        <v>45922.236354166664</v>
      </c>
      <c r="B1738" s="59">
        <v>444149105</v>
      </c>
      <c r="C1738" s="38" t="s">
        <v>36</v>
      </c>
      <c r="D1738" s="38" t="s">
        <v>38</v>
      </c>
      <c r="E1738" s="38" t="s">
        <v>120</v>
      </c>
      <c r="F1738" s="35">
        <v>3688.36</v>
      </c>
      <c r="G1738" s="35">
        <v>3687.33</v>
      </c>
      <c r="H1738" s="35">
        <v>3685.48</v>
      </c>
      <c r="I1738" s="38" t="s">
        <v>2156</v>
      </c>
      <c r="J1738" s="35">
        <v>3687.33</v>
      </c>
      <c r="K1738" s="35">
        <v>0</v>
      </c>
      <c r="L1738" s="35">
        <v>0</v>
      </c>
      <c r="M1738" s="35">
        <v>1.03</v>
      </c>
      <c r="N1738" s="10" t="str">
        <f t="shared" si="279"/>
        <v>W</v>
      </c>
      <c r="O1738" s="11">
        <f t="shared" si="280"/>
        <v>45922</v>
      </c>
      <c r="P1738" s="12" t="str">
        <f t="shared" si="281"/>
        <v>05</v>
      </c>
      <c r="Q1738" s="13" t="str">
        <f>VLOOKUP($B1738,Deals_Demo!$H:$N,7,0)</f>
        <v>strategy_09_demo</v>
      </c>
      <c r="R1738" s="13" t="str">
        <f t="shared" si="282"/>
        <v>Mon</v>
      </c>
      <c r="S1738" s="14">
        <f>VLOOKUP($B1738,Deals_Demo!$H:$S,8,0)</f>
        <v>45922.236354166664</v>
      </c>
      <c r="T1738" s="14">
        <f>VLOOKUP($B1738,Deals_Demo!$H:$S,9,0)</f>
        <v>45922.444687499999</v>
      </c>
      <c r="U1738" s="15" t="str">
        <f t="shared" si="283"/>
        <v>2025-09-22</v>
      </c>
      <c r="V1738" s="13" t="str">
        <f>VLOOKUP($B1738,Deals_Demo!$H:$S,11,0)</f>
        <v>10</v>
      </c>
      <c r="W1738" s="13" t="str">
        <f>VLOOKUP($B1738,Deals_Demo!$H:$S,12,0)</f>
        <v>Mon</v>
      </c>
      <c r="X1738" s="13">
        <f t="shared" si="285"/>
        <v>0.10300000000000001</v>
      </c>
      <c r="Y1738" s="13">
        <f t="shared" si="286"/>
        <v>0.20600000000000002</v>
      </c>
      <c r="Z1738" s="13">
        <f t="shared" si="287"/>
        <v>0.309</v>
      </c>
      <c r="AA1738" s="13">
        <f t="shared" si="284"/>
        <v>-3</v>
      </c>
    </row>
    <row r="1739" spans="1:27" x14ac:dyDescent="0.25">
      <c r="A1739" s="60">
        <v>45922.236354166664</v>
      </c>
      <c r="B1739" s="61">
        <v>444149107</v>
      </c>
      <c r="C1739" s="37" t="s">
        <v>36</v>
      </c>
      <c r="D1739" s="37" t="s">
        <v>38</v>
      </c>
      <c r="E1739" s="37" t="s">
        <v>120</v>
      </c>
      <c r="F1739" s="36">
        <v>3688.37</v>
      </c>
      <c r="G1739" s="36">
        <v>3687.41</v>
      </c>
      <c r="H1739" s="36">
        <v>3685.48</v>
      </c>
      <c r="I1739" s="37" t="s">
        <v>2160</v>
      </c>
      <c r="J1739" s="36">
        <v>3687.42</v>
      </c>
      <c r="K1739" s="36">
        <v>0</v>
      </c>
      <c r="L1739" s="36">
        <v>0</v>
      </c>
      <c r="M1739" s="36">
        <v>0.95</v>
      </c>
      <c r="N1739" s="10" t="str">
        <f t="shared" si="279"/>
        <v>W</v>
      </c>
      <c r="O1739" s="11">
        <f t="shared" si="280"/>
        <v>45922</v>
      </c>
      <c r="P1739" s="12" t="str">
        <f t="shared" si="281"/>
        <v>05</v>
      </c>
      <c r="Q1739" s="13" t="str">
        <f>VLOOKUP($B1739,Deals_Demo!$H:$N,7,0)</f>
        <v>strategy_23_demo</v>
      </c>
      <c r="R1739" s="13" t="str">
        <f t="shared" si="282"/>
        <v>Mon</v>
      </c>
      <c r="S1739" s="14">
        <f>VLOOKUP($B1739,Deals_Demo!$H:$S,8,0)</f>
        <v>45922.236354166664</v>
      </c>
      <c r="T1739" s="14">
        <f>VLOOKUP($B1739,Deals_Demo!$H:$S,9,0)</f>
        <v>45922.444687499999</v>
      </c>
      <c r="U1739" s="15" t="str">
        <f t="shared" si="283"/>
        <v>2025-09-22</v>
      </c>
      <c r="V1739" s="13" t="str">
        <f>VLOOKUP($B1739,Deals_Demo!$H:$S,11,0)</f>
        <v>10</v>
      </c>
      <c r="W1739" s="13" t="str">
        <f>VLOOKUP($B1739,Deals_Demo!$H:$S,12,0)</f>
        <v>Mon</v>
      </c>
      <c r="X1739" s="13">
        <f t="shared" si="285"/>
        <v>9.5000000000000001E-2</v>
      </c>
      <c r="Y1739" s="13">
        <f t="shared" si="286"/>
        <v>0.19</v>
      </c>
      <c r="Z1739" s="13">
        <f t="shared" si="287"/>
        <v>0.28499999999999998</v>
      </c>
      <c r="AA1739" s="13">
        <f t="shared" si="284"/>
        <v>-3</v>
      </c>
    </row>
    <row r="1740" spans="1:27" x14ac:dyDescent="0.25">
      <c r="A1740" s="58">
        <v>45922.240023148152</v>
      </c>
      <c r="B1740" s="59">
        <v>444150447</v>
      </c>
      <c r="C1740" s="38" t="s">
        <v>36</v>
      </c>
      <c r="D1740" s="38" t="s">
        <v>38</v>
      </c>
      <c r="E1740" s="38" t="s">
        <v>120</v>
      </c>
      <c r="F1740" s="35">
        <v>3687.33</v>
      </c>
      <c r="G1740" s="35">
        <v>3690.33</v>
      </c>
      <c r="H1740" s="35">
        <v>3685.83</v>
      </c>
      <c r="I1740" s="38" t="s">
        <v>2161</v>
      </c>
      <c r="J1740" s="35">
        <v>3685.78</v>
      </c>
      <c r="K1740" s="35">
        <v>0</v>
      </c>
      <c r="L1740" s="35">
        <v>0</v>
      </c>
      <c r="M1740" s="35">
        <v>1.55</v>
      </c>
      <c r="N1740" s="10" t="str">
        <f t="shared" si="279"/>
        <v>W</v>
      </c>
      <c r="O1740" s="11">
        <f t="shared" si="280"/>
        <v>45922</v>
      </c>
      <c r="P1740" s="12" t="str">
        <f t="shared" si="281"/>
        <v>05</v>
      </c>
      <c r="Q1740" s="13" t="str">
        <f>VLOOKUP($B1740,Deals_Demo!$H:$N,7,0)</f>
        <v>strategy_12_demo</v>
      </c>
      <c r="R1740" s="13" t="str">
        <f t="shared" si="282"/>
        <v>Mon</v>
      </c>
      <c r="S1740" s="14">
        <f>VLOOKUP($B1740,Deals_Demo!$H:$S,8,0)</f>
        <v>45922.240023148152</v>
      </c>
      <c r="T1740" s="14">
        <f>VLOOKUP($B1740,Deals_Demo!$H:$S,9,0)</f>
        <v>45922.448356481487</v>
      </c>
      <c r="U1740" s="15" t="str">
        <f t="shared" si="283"/>
        <v>2025-09-22</v>
      </c>
      <c r="V1740" s="13" t="str">
        <f>VLOOKUP($B1740,Deals_Demo!$H:$S,11,0)</f>
        <v>10</v>
      </c>
      <c r="W1740" s="13" t="str">
        <f>VLOOKUP($B1740,Deals_Demo!$H:$S,12,0)</f>
        <v>Mon</v>
      </c>
      <c r="X1740" s="13">
        <f t="shared" si="285"/>
        <v>0.15500000000000003</v>
      </c>
      <c r="Y1740" s="13">
        <f t="shared" si="286"/>
        <v>0.31000000000000005</v>
      </c>
      <c r="Z1740" s="13">
        <f t="shared" si="287"/>
        <v>0.46499999999999997</v>
      </c>
      <c r="AA1740" s="13">
        <f t="shared" si="284"/>
        <v>-3</v>
      </c>
    </row>
    <row r="1741" spans="1:27" x14ac:dyDescent="0.25">
      <c r="A1741" s="60">
        <v>45922.240034722221</v>
      </c>
      <c r="B1741" s="61">
        <v>444150450</v>
      </c>
      <c r="C1741" s="37" t="s">
        <v>36</v>
      </c>
      <c r="D1741" s="37" t="s">
        <v>38</v>
      </c>
      <c r="E1741" s="37" t="s">
        <v>120</v>
      </c>
      <c r="F1741" s="36">
        <v>3687.33</v>
      </c>
      <c r="G1741" s="36">
        <v>3690.33</v>
      </c>
      <c r="H1741" s="36">
        <v>3685.83</v>
      </c>
      <c r="I1741" s="37" t="s">
        <v>2161</v>
      </c>
      <c r="J1741" s="36">
        <v>3685.78</v>
      </c>
      <c r="K1741" s="36">
        <v>0</v>
      </c>
      <c r="L1741" s="36">
        <v>0</v>
      </c>
      <c r="M1741" s="36">
        <v>1.55</v>
      </c>
      <c r="N1741" s="10" t="str">
        <f t="shared" si="279"/>
        <v>W</v>
      </c>
      <c r="O1741" s="11">
        <f t="shared" si="280"/>
        <v>45922</v>
      </c>
      <c r="P1741" s="12" t="str">
        <f t="shared" si="281"/>
        <v>05</v>
      </c>
      <c r="Q1741" s="13" t="str">
        <f>VLOOKUP($B1741,Deals_Demo!$H:$N,7,0)</f>
        <v>strategy_14_demo</v>
      </c>
      <c r="R1741" s="13" t="str">
        <f t="shared" si="282"/>
        <v>Mon</v>
      </c>
      <c r="S1741" s="14">
        <f>VLOOKUP($B1741,Deals_Demo!$H:$S,8,0)</f>
        <v>45922.240034722221</v>
      </c>
      <c r="T1741" s="14">
        <f>VLOOKUP($B1741,Deals_Demo!$H:$S,9,0)</f>
        <v>45922.448368055557</v>
      </c>
      <c r="U1741" s="15" t="str">
        <f t="shared" si="283"/>
        <v>2025-09-22</v>
      </c>
      <c r="V1741" s="13" t="str">
        <f>VLOOKUP($B1741,Deals_Demo!$H:$S,11,0)</f>
        <v>10</v>
      </c>
      <c r="W1741" s="13" t="str">
        <f>VLOOKUP($B1741,Deals_Demo!$H:$S,12,0)</f>
        <v>Mon</v>
      </c>
      <c r="X1741" s="13">
        <f t="shared" si="285"/>
        <v>0.15500000000000003</v>
      </c>
      <c r="Y1741" s="13">
        <f t="shared" si="286"/>
        <v>0.31000000000000005</v>
      </c>
      <c r="Z1741" s="13">
        <f t="shared" si="287"/>
        <v>0.46499999999999997</v>
      </c>
      <c r="AA1741" s="13">
        <f t="shared" si="284"/>
        <v>-3</v>
      </c>
    </row>
    <row r="1742" spans="1:27" x14ac:dyDescent="0.25">
      <c r="A1742" s="58">
        <v>45922.240034722221</v>
      </c>
      <c r="B1742" s="59">
        <v>444150451</v>
      </c>
      <c r="C1742" s="38" t="s">
        <v>36</v>
      </c>
      <c r="D1742" s="38" t="s">
        <v>38</v>
      </c>
      <c r="E1742" s="38" t="s">
        <v>120</v>
      </c>
      <c r="F1742" s="35">
        <v>3687.33</v>
      </c>
      <c r="G1742" s="35">
        <v>3690.33</v>
      </c>
      <c r="H1742" s="35">
        <v>3685.83</v>
      </c>
      <c r="I1742" s="38" t="s">
        <v>2161</v>
      </c>
      <c r="J1742" s="35">
        <v>3685.78</v>
      </c>
      <c r="K1742" s="35">
        <v>0</v>
      </c>
      <c r="L1742" s="35">
        <v>0</v>
      </c>
      <c r="M1742" s="35">
        <v>1.55</v>
      </c>
      <c r="N1742" s="10" t="str">
        <f t="shared" si="279"/>
        <v>W</v>
      </c>
      <c r="O1742" s="11">
        <f t="shared" si="280"/>
        <v>45922</v>
      </c>
      <c r="P1742" s="12" t="str">
        <f t="shared" si="281"/>
        <v>05</v>
      </c>
      <c r="Q1742" s="13" t="str">
        <f>VLOOKUP($B1742,Deals_Demo!$H:$N,7,0)</f>
        <v>strategy_24_demo</v>
      </c>
      <c r="R1742" s="13" t="str">
        <f t="shared" si="282"/>
        <v>Mon</v>
      </c>
      <c r="S1742" s="14">
        <f>VLOOKUP($B1742,Deals_Demo!$H:$S,8,0)</f>
        <v>45922.240034722221</v>
      </c>
      <c r="T1742" s="14">
        <f>VLOOKUP($B1742,Deals_Demo!$H:$S,9,0)</f>
        <v>45922.448368055557</v>
      </c>
      <c r="U1742" s="15" t="str">
        <f t="shared" si="283"/>
        <v>2025-09-22</v>
      </c>
      <c r="V1742" s="13" t="str">
        <f>VLOOKUP($B1742,Deals_Demo!$H:$S,11,0)</f>
        <v>10</v>
      </c>
      <c r="W1742" s="13" t="str">
        <f>VLOOKUP($B1742,Deals_Demo!$H:$S,12,0)</f>
        <v>Mon</v>
      </c>
      <c r="X1742" s="13">
        <f t="shared" si="285"/>
        <v>0.15500000000000003</v>
      </c>
      <c r="Y1742" s="13">
        <f t="shared" si="286"/>
        <v>0.31000000000000005</v>
      </c>
      <c r="Z1742" s="13">
        <f t="shared" si="287"/>
        <v>0.46499999999999997</v>
      </c>
      <c r="AA1742" s="13">
        <f t="shared" si="284"/>
        <v>-3</v>
      </c>
    </row>
    <row r="1743" spans="1:27" x14ac:dyDescent="0.25">
      <c r="A1743" s="60">
        <v>45922.240034722221</v>
      </c>
      <c r="B1743" s="61">
        <v>444150452</v>
      </c>
      <c r="C1743" s="37" t="s">
        <v>36</v>
      </c>
      <c r="D1743" s="37" t="s">
        <v>38</v>
      </c>
      <c r="E1743" s="37" t="s">
        <v>120</v>
      </c>
      <c r="F1743" s="36">
        <v>3687.34</v>
      </c>
      <c r="G1743" s="36">
        <v>3688.83</v>
      </c>
      <c r="H1743" s="36">
        <v>3685.83</v>
      </c>
      <c r="I1743" s="37" t="s">
        <v>2161</v>
      </c>
      <c r="J1743" s="36">
        <v>3685.78</v>
      </c>
      <c r="K1743" s="36">
        <v>0</v>
      </c>
      <c r="L1743" s="36">
        <v>0</v>
      </c>
      <c r="M1743" s="36">
        <v>1.56</v>
      </c>
      <c r="N1743" s="10" t="str">
        <f t="shared" si="279"/>
        <v>W</v>
      </c>
      <c r="O1743" s="11">
        <f t="shared" si="280"/>
        <v>45922</v>
      </c>
      <c r="P1743" s="12" t="str">
        <f t="shared" si="281"/>
        <v>05</v>
      </c>
      <c r="Q1743" s="13" t="str">
        <f>VLOOKUP($B1743,Deals_Demo!$H:$N,7,0)</f>
        <v>strategy_15_demo</v>
      </c>
      <c r="R1743" s="13" t="str">
        <f t="shared" si="282"/>
        <v>Mon</v>
      </c>
      <c r="S1743" s="14">
        <f>VLOOKUP($B1743,Deals_Demo!$H:$S,8,0)</f>
        <v>45922.240034722221</v>
      </c>
      <c r="T1743" s="14">
        <f>VLOOKUP($B1743,Deals_Demo!$H:$S,9,0)</f>
        <v>45922.448368055557</v>
      </c>
      <c r="U1743" s="15" t="str">
        <f t="shared" si="283"/>
        <v>2025-09-22</v>
      </c>
      <c r="V1743" s="13" t="str">
        <f>VLOOKUP($B1743,Deals_Demo!$H:$S,11,0)</f>
        <v>10</v>
      </c>
      <c r="W1743" s="13" t="str">
        <f>VLOOKUP($B1743,Deals_Demo!$H:$S,12,0)</f>
        <v>Mon</v>
      </c>
      <c r="X1743" s="13">
        <f t="shared" si="285"/>
        <v>0.15600000000000003</v>
      </c>
      <c r="Y1743" s="13">
        <f t="shared" si="286"/>
        <v>0.31200000000000006</v>
      </c>
      <c r="Z1743" s="13">
        <f t="shared" si="287"/>
        <v>0.46799999999999997</v>
      </c>
      <c r="AA1743" s="13">
        <f t="shared" si="284"/>
        <v>-3</v>
      </c>
    </row>
    <row r="1744" spans="1:27" x14ac:dyDescent="0.25">
      <c r="A1744" s="58">
        <v>45922.240034722221</v>
      </c>
      <c r="B1744" s="59">
        <v>444150453</v>
      </c>
      <c r="C1744" s="38" t="s">
        <v>36</v>
      </c>
      <c r="D1744" s="38" t="s">
        <v>38</v>
      </c>
      <c r="E1744" s="38" t="s">
        <v>120</v>
      </c>
      <c r="F1744" s="35">
        <v>3687.35</v>
      </c>
      <c r="G1744" s="35">
        <v>3689.53</v>
      </c>
      <c r="H1744" s="35">
        <v>3685.83</v>
      </c>
      <c r="I1744" s="38" t="s">
        <v>2161</v>
      </c>
      <c r="J1744" s="35">
        <v>3685.78</v>
      </c>
      <c r="K1744" s="35">
        <v>0</v>
      </c>
      <c r="L1744" s="35">
        <v>0</v>
      </c>
      <c r="M1744" s="35">
        <v>1.57</v>
      </c>
      <c r="N1744" s="10" t="str">
        <f t="shared" si="279"/>
        <v>W</v>
      </c>
      <c r="O1744" s="11">
        <f t="shared" si="280"/>
        <v>45922</v>
      </c>
      <c r="P1744" s="12" t="str">
        <f t="shared" si="281"/>
        <v>05</v>
      </c>
      <c r="Q1744" s="13" t="str">
        <f>VLOOKUP($B1744,Deals_Demo!$H:$N,7,0)</f>
        <v>strategy_22_demo</v>
      </c>
      <c r="R1744" s="13" t="str">
        <f t="shared" si="282"/>
        <v>Mon</v>
      </c>
      <c r="S1744" s="14">
        <f>VLOOKUP($B1744,Deals_Demo!$H:$S,8,0)</f>
        <v>45922.240034722221</v>
      </c>
      <c r="T1744" s="14">
        <f>VLOOKUP($B1744,Deals_Demo!$H:$S,9,0)</f>
        <v>45922.448368055557</v>
      </c>
      <c r="U1744" s="15" t="str">
        <f t="shared" si="283"/>
        <v>2025-09-22</v>
      </c>
      <c r="V1744" s="13" t="str">
        <f>VLOOKUP($B1744,Deals_Demo!$H:$S,11,0)</f>
        <v>10</v>
      </c>
      <c r="W1744" s="13" t="str">
        <f>VLOOKUP($B1744,Deals_Demo!$H:$S,12,0)</f>
        <v>Mon</v>
      </c>
      <c r="X1744" s="13">
        <f t="shared" si="285"/>
        <v>0.15700000000000003</v>
      </c>
      <c r="Y1744" s="13">
        <f t="shared" si="286"/>
        <v>0.31400000000000006</v>
      </c>
      <c r="Z1744" s="13">
        <f t="shared" si="287"/>
        <v>0.47099999999999997</v>
      </c>
      <c r="AA1744" s="13">
        <f t="shared" si="284"/>
        <v>-3</v>
      </c>
    </row>
    <row r="1745" spans="1:27" x14ac:dyDescent="0.25">
      <c r="A1745" s="60">
        <v>45922.241296296299</v>
      </c>
      <c r="B1745" s="61">
        <v>444151274</v>
      </c>
      <c r="C1745" s="37" t="s">
        <v>36</v>
      </c>
      <c r="D1745" s="37" t="s">
        <v>38</v>
      </c>
      <c r="E1745" s="37" t="s">
        <v>120</v>
      </c>
      <c r="F1745" s="36">
        <v>3686.92</v>
      </c>
      <c r="G1745" s="36">
        <v>3689.92</v>
      </c>
      <c r="H1745" s="36">
        <v>3684.72</v>
      </c>
      <c r="I1745" s="37" t="s">
        <v>2162</v>
      </c>
      <c r="J1745" s="36">
        <v>3690.18</v>
      </c>
      <c r="K1745" s="36">
        <v>0</v>
      </c>
      <c r="L1745" s="36">
        <v>0</v>
      </c>
      <c r="M1745" s="36">
        <v>-3.26</v>
      </c>
      <c r="N1745" s="10" t="str">
        <f t="shared" si="279"/>
        <v>L</v>
      </c>
      <c r="O1745" s="11">
        <f t="shared" si="280"/>
        <v>45922</v>
      </c>
      <c r="P1745" s="12" t="str">
        <f t="shared" si="281"/>
        <v>05</v>
      </c>
      <c r="Q1745" s="13" t="str">
        <f>VLOOKUP($B1745,Deals_Demo!$H:$N,7,0)</f>
        <v>strategy_21_demo</v>
      </c>
      <c r="R1745" s="13" t="str">
        <f t="shared" si="282"/>
        <v>Mon</v>
      </c>
      <c r="S1745" s="14">
        <f>VLOOKUP($B1745,Deals_Demo!$H:$S,8,0)</f>
        <v>45922.241296296299</v>
      </c>
      <c r="T1745" s="14">
        <f>VLOOKUP($B1745,Deals_Demo!$H:$S,9,0)</f>
        <v>45922.449629629635</v>
      </c>
      <c r="U1745" s="15" t="str">
        <f t="shared" si="283"/>
        <v>2025-09-22</v>
      </c>
      <c r="V1745" s="13" t="str">
        <f>VLOOKUP($B1745,Deals_Demo!$H:$S,11,0)</f>
        <v>10</v>
      </c>
      <c r="W1745" s="13" t="str">
        <f>VLOOKUP($B1745,Deals_Demo!$H:$S,12,0)</f>
        <v>Mon</v>
      </c>
      <c r="X1745" s="13">
        <f t="shared" si="285"/>
        <v>-0.32600000000000001</v>
      </c>
      <c r="Y1745" s="13">
        <f t="shared" si="286"/>
        <v>-0.65200000000000002</v>
      </c>
      <c r="Z1745" s="13">
        <f t="shared" si="287"/>
        <v>-0.97799999999999987</v>
      </c>
      <c r="AA1745" s="13">
        <f t="shared" si="284"/>
        <v>-3</v>
      </c>
    </row>
    <row r="1746" spans="1:27" x14ac:dyDescent="0.25">
      <c r="A1746" s="58">
        <v>45922.241307870368</v>
      </c>
      <c r="B1746" s="59">
        <v>444151275</v>
      </c>
      <c r="C1746" s="38" t="s">
        <v>36</v>
      </c>
      <c r="D1746" s="38" t="s">
        <v>38</v>
      </c>
      <c r="E1746" s="38" t="s">
        <v>120</v>
      </c>
      <c r="F1746" s="35">
        <v>3686.97</v>
      </c>
      <c r="G1746" s="35">
        <v>3689.12</v>
      </c>
      <c r="H1746" s="35">
        <v>3685.42</v>
      </c>
      <c r="I1746" s="38" t="s">
        <v>2163</v>
      </c>
      <c r="J1746" s="35">
        <v>3689.37</v>
      </c>
      <c r="K1746" s="35">
        <v>0</v>
      </c>
      <c r="L1746" s="35">
        <v>0</v>
      </c>
      <c r="M1746" s="35">
        <v>-2.4</v>
      </c>
      <c r="N1746" s="10" t="str">
        <f t="shared" si="279"/>
        <v>L</v>
      </c>
      <c r="O1746" s="11">
        <f t="shared" si="280"/>
        <v>45922</v>
      </c>
      <c r="P1746" s="12" t="str">
        <f t="shared" si="281"/>
        <v>05</v>
      </c>
      <c r="Q1746" s="13" t="str">
        <f>VLOOKUP($B1746,Deals_Demo!$H:$N,7,0)</f>
        <v>strategy_22_demo</v>
      </c>
      <c r="R1746" s="13" t="str">
        <f t="shared" si="282"/>
        <v>Mon</v>
      </c>
      <c r="S1746" s="14">
        <f>VLOOKUP($B1746,Deals_Demo!$H:$S,8,0)</f>
        <v>45922.241307870368</v>
      </c>
      <c r="T1746" s="14">
        <f>VLOOKUP($B1746,Deals_Demo!$H:$S,9,0)</f>
        <v>45922.449641203704</v>
      </c>
      <c r="U1746" s="15" t="str">
        <f t="shared" si="283"/>
        <v>2025-09-22</v>
      </c>
      <c r="V1746" s="13" t="str">
        <f>VLOOKUP($B1746,Deals_Demo!$H:$S,11,0)</f>
        <v>10</v>
      </c>
      <c r="W1746" s="13" t="str">
        <f>VLOOKUP($B1746,Deals_Demo!$H:$S,12,0)</f>
        <v>Mon</v>
      </c>
      <c r="X1746" s="13">
        <f t="shared" si="285"/>
        <v>-0.24</v>
      </c>
      <c r="Y1746" s="13">
        <f t="shared" si="286"/>
        <v>-0.48</v>
      </c>
      <c r="Z1746" s="13">
        <f t="shared" si="287"/>
        <v>-0.72</v>
      </c>
      <c r="AA1746" s="13">
        <f t="shared" si="284"/>
        <v>-3</v>
      </c>
    </row>
    <row r="1747" spans="1:27" x14ac:dyDescent="0.25">
      <c r="A1747" s="60">
        <v>45922.241307870368</v>
      </c>
      <c r="B1747" s="61">
        <v>444151278</v>
      </c>
      <c r="C1747" s="37" t="s">
        <v>36</v>
      </c>
      <c r="D1747" s="37" t="s">
        <v>38</v>
      </c>
      <c r="E1747" s="37" t="s">
        <v>120</v>
      </c>
      <c r="F1747" s="36">
        <v>3687.01</v>
      </c>
      <c r="G1747" s="36">
        <v>3689.92</v>
      </c>
      <c r="H1747" s="37"/>
      <c r="I1747" s="37" t="s">
        <v>2162</v>
      </c>
      <c r="J1747" s="36">
        <v>3690.18</v>
      </c>
      <c r="K1747" s="36">
        <v>0</v>
      </c>
      <c r="L1747" s="36">
        <v>0</v>
      </c>
      <c r="M1747" s="36">
        <v>-3.17</v>
      </c>
      <c r="N1747" s="10" t="str">
        <f t="shared" si="279"/>
        <v>L</v>
      </c>
      <c r="O1747" s="11">
        <f t="shared" si="280"/>
        <v>45922</v>
      </c>
      <c r="P1747" s="12" t="str">
        <f t="shared" si="281"/>
        <v>05</v>
      </c>
      <c r="Q1747" s="13" t="str">
        <f>VLOOKUP($B1747,Deals_Demo!$H:$N,7,0)</f>
        <v>strategy_20_demo</v>
      </c>
      <c r="R1747" s="13" t="str">
        <f t="shared" si="282"/>
        <v>Mon</v>
      </c>
      <c r="S1747" s="14">
        <f>VLOOKUP($B1747,Deals_Demo!$H:$S,8,0)</f>
        <v>45922.241307870368</v>
      </c>
      <c r="T1747" s="14">
        <f>VLOOKUP($B1747,Deals_Demo!$H:$S,9,0)</f>
        <v>45922.449641203704</v>
      </c>
      <c r="U1747" s="15" t="str">
        <f t="shared" si="283"/>
        <v>2025-09-22</v>
      </c>
      <c r="V1747" s="13" t="str">
        <f>VLOOKUP($B1747,Deals_Demo!$H:$S,11,0)</f>
        <v>10</v>
      </c>
      <c r="W1747" s="13" t="str">
        <f>VLOOKUP($B1747,Deals_Demo!$H:$S,12,0)</f>
        <v>Mon</v>
      </c>
      <c r="X1747" s="13">
        <f t="shared" si="285"/>
        <v>-0.317</v>
      </c>
      <c r="Y1747" s="13">
        <f t="shared" si="286"/>
        <v>-0.63400000000000001</v>
      </c>
      <c r="Z1747" s="13">
        <f t="shared" si="287"/>
        <v>-0.95099999999999996</v>
      </c>
      <c r="AA1747" s="13">
        <f t="shared" si="284"/>
        <v>-3</v>
      </c>
    </row>
    <row r="1748" spans="1:27" x14ac:dyDescent="0.25">
      <c r="A1748" s="58">
        <v>45922.241307870368</v>
      </c>
      <c r="B1748" s="59">
        <v>444151279</v>
      </c>
      <c r="C1748" s="38" t="s">
        <v>36</v>
      </c>
      <c r="D1748" s="38" t="s">
        <v>38</v>
      </c>
      <c r="E1748" s="38" t="s">
        <v>120</v>
      </c>
      <c r="F1748" s="35">
        <v>3687.01</v>
      </c>
      <c r="G1748" s="35">
        <v>3689.92</v>
      </c>
      <c r="H1748" s="35">
        <v>3685.42</v>
      </c>
      <c r="I1748" s="38" t="s">
        <v>2162</v>
      </c>
      <c r="J1748" s="35">
        <v>3690.18</v>
      </c>
      <c r="K1748" s="35">
        <v>0</v>
      </c>
      <c r="L1748" s="35">
        <v>0</v>
      </c>
      <c r="M1748" s="35">
        <v>-3.17</v>
      </c>
      <c r="N1748" s="10" t="str">
        <f t="shared" si="279"/>
        <v>L</v>
      </c>
      <c r="O1748" s="11">
        <f t="shared" si="280"/>
        <v>45922</v>
      </c>
      <c r="P1748" s="12" t="str">
        <f t="shared" si="281"/>
        <v>05</v>
      </c>
      <c r="Q1748" s="13" t="str">
        <f>VLOOKUP($B1748,Deals_Demo!$H:$N,7,0)</f>
        <v>strategy_12_demo</v>
      </c>
      <c r="R1748" s="13" t="str">
        <f t="shared" si="282"/>
        <v>Mon</v>
      </c>
      <c r="S1748" s="14">
        <f>VLOOKUP($B1748,Deals_Demo!$H:$S,8,0)</f>
        <v>45922.241307870368</v>
      </c>
      <c r="T1748" s="14">
        <f>VLOOKUP($B1748,Deals_Demo!$H:$S,9,0)</f>
        <v>45922.449641203704</v>
      </c>
      <c r="U1748" s="15" t="str">
        <f t="shared" si="283"/>
        <v>2025-09-22</v>
      </c>
      <c r="V1748" s="13" t="str">
        <f>VLOOKUP($B1748,Deals_Demo!$H:$S,11,0)</f>
        <v>10</v>
      </c>
      <c r="W1748" s="13" t="str">
        <f>VLOOKUP($B1748,Deals_Demo!$H:$S,12,0)</f>
        <v>Mon</v>
      </c>
      <c r="X1748" s="13">
        <f t="shared" si="285"/>
        <v>-0.317</v>
      </c>
      <c r="Y1748" s="13">
        <f t="shared" si="286"/>
        <v>-0.63400000000000001</v>
      </c>
      <c r="Z1748" s="13">
        <f t="shared" si="287"/>
        <v>-0.95099999999999996</v>
      </c>
      <c r="AA1748" s="13">
        <f t="shared" si="284"/>
        <v>-3</v>
      </c>
    </row>
    <row r="1749" spans="1:27" x14ac:dyDescent="0.25">
      <c r="A1749" s="60">
        <v>45922.241307870368</v>
      </c>
      <c r="B1749" s="61">
        <v>444151280</v>
      </c>
      <c r="C1749" s="37" t="s">
        <v>36</v>
      </c>
      <c r="D1749" s="37" t="s">
        <v>38</v>
      </c>
      <c r="E1749" s="37" t="s">
        <v>120</v>
      </c>
      <c r="F1749" s="36">
        <v>3686.99</v>
      </c>
      <c r="G1749" s="36">
        <v>3689.92</v>
      </c>
      <c r="H1749" s="36">
        <v>3685.42</v>
      </c>
      <c r="I1749" s="37" t="s">
        <v>2162</v>
      </c>
      <c r="J1749" s="36">
        <v>3690.18</v>
      </c>
      <c r="K1749" s="36">
        <v>0</v>
      </c>
      <c r="L1749" s="36">
        <v>0</v>
      </c>
      <c r="M1749" s="36">
        <v>-3.19</v>
      </c>
      <c r="N1749" s="10" t="str">
        <f t="shared" si="279"/>
        <v>L</v>
      </c>
      <c r="O1749" s="11">
        <f t="shared" si="280"/>
        <v>45922</v>
      </c>
      <c r="P1749" s="12" t="str">
        <f t="shared" si="281"/>
        <v>05</v>
      </c>
      <c r="Q1749" s="13" t="str">
        <f>VLOOKUP($B1749,Deals_Demo!$H:$N,7,0)</f>
        <v>strategy_24_demo</v>
      </c>
      <c r="R1749" s="13" t="str">
        <f t="shared" si="282"/>
        <v>Mon</v>
      </c>
      <c r="S1749" s="14">
        <f>VLOOKUP($B1749,Deals_Demo!$H:$S,8,0)</f>
        <v>45922.241307870368</v>
      </c>
      <c r="T1749" s="14">
        <f>VLOOKUP($B1749,Deals_Demo!$H:$S,9,0)</f>
        <v>45922.449641203704</v>
      </c>
      <c r="U1749" s="15" t="str">
        <f t="shared" si="283"/>
        <v>2025-09-22</v>
      </c>
      <c r="V1749" s="13" t="str">
        <f>VLOOKUP($B1749,Deals_Demo!$H:$S,11,0)</f>
        <v>10</v>
      </c>
      <c r="W1749" s="13" t="str">
        <f>VLOOKUP($B1749,Deals_Demo!$H:$S,12,0)</f>
        <v>Mon</v>
      </c>
      <c r="X1749" s="13">
        <f t="shared" si="285"/>
        <v>-0.31900000000000001</v>
      </c>
      <c r="Y1749" s="13">
        <f t="shared" si="286"/>
        <v>-0.63800000000000001</v>
      </c>
      <c r="Z1749" s="13">
        <f t="shared" si="287"/>
        <v>-0.95699999999999996</v>
      </c>
      <c r="AA1749" s="13">
        <f t="shared" si="284"/>
        <v>-3</v>
      </c>
    </row>
    <row r="1750" spans="1:27" x14ac:dyDescent="0.25">
      <c r="A1750" s="58">
        <v>45922.241319444445</v>
      </c>
      <c r="B1750" s="59">
        <v>444151282</v>
      </c>
      <c r="C1750" s="38" t="s">
        <v>36</v>
      </c>
      <c r="D1750" s="38" t="s">
        <v>38</v>
      </c>
      <c r="E1750" s="38" t="s">
        <v>120</v>
      </c>
      <c r="F1750" s="35">
        <v>3687.02</v>
      </c>
      <c r="G1750" s="35">
        <v>3688.42</v>
      </c>
      <c r="H1750" s="35">
        <v>3685.42</v>
      </c>
      <c r="I1750" s="38" t="s">
        <v>2164</v>
      </c>
      <c r="J1750" s="35">
        <v>3688.42</v>
      </c>
      <c r="K1750" s="35">
        <v>0</v>
      </c>
      <c r="L1750" s="35">
        <v>0</v>
      </c>
      <c r="M1750" s="35">
        <v>-1.4</v>
      </c>
      <c r="N1750" s="10" t="str">
        <f t="shared" si="279"/>
        <v>L</v>
      </c>
      <c r="O1750" s="11">
        <f t="shared" si="280"/>
        <v>45922</v>
      </c>
      <c r="P1750" s="12" t="str">
        <f t="shared" si="281"/>
        <v>05</v>
      </c>
      <c r="Q1750" s="13" t="str">
        <f>VLOOKUP($B1750,Deals_Demo!$H:$N,7,0)</f>
        <v>strategy_15_demo</v>
      </c>
      <c r="R1750" s="13" t="str">
        <f t="shared" si="282"/>
        <v>Mon</v>
      </c>
      <c r="S1750" s="14">
        <f>VLOOKUP($B1750,Deals_Demo!$H:$S,8,0)</f>
        <v>45922.241319444445</v>
      </c>
      <c r="T1750" s="14">
        <f>VLOOKUP($B1750,Deals_Demo!$H:$S,9,0)</f>
        <v>45922.449652777781</v>
      </c>
      <c r="U1750" s="15" t="str">
        <f t="shared" si="283"/>
        <v>2025-09-22</v>
      </c>
      <c r="V1750" s="13" t="str">
        <f>VLOOKUP($B1750,Deals_Demo!$H:$S,11,0)</f>
        <v>10</v>
      </c>
      <c r="W1750" s="13" t="str">
        <f>VLOOKUP($B1750,Deals_Demo!$H:$S,12,0)</f>
        <v>Mon</v>
      </c>
      <c r="X1750" s="13">
        <f t="shared" si="285"/>
        <v>-0.13999999999999999</v>
      </c>
      <c r="Y1750" s="13">
        <f t="shared" si="286"/>
        <v>-0.27999999999999997</v>
      </c>
      <c r="Z1750" s="13">
        <f t="shared" si="287"/>
        <v>-0.42</v>
      </c>
      <c r="AA1750" s="13">
        <f t="shared" si="284"/>
        <v>-3</v>
      </c>
    </row>
    <row r="1751" spans="1:27" x14ac:dyDescent="0.25">
      <c r="A1751" s="60">
        <v>45922.241319444445</v>
      </c>
      <c r="B1751" s="61">
        <v>444151287</v>
      </c>
      <c r="C1751" s="37" t="s">
        <v>36</v>
      </c>
      <c r="D1751" s="37" t="s">
        <v>38</v>
      </c>
      <c r="E1751" s="37" t="s">
        <v>120</v>
      </c>
      <c r="F1751" s="36">
        <v>3687.14</v>
      </c>
      <c r="G1751" s="36">
        <v>3689.92</v>
      </c>
      <c r="H1751" s="37"/>
      <c r="I1751" s="37" t="s">
        <v>2162</v>
      </c>
      <c r="J1751" s="36">
        <v>3690.18</v>
      </c>
      <c r="K1751" s="36">
        <v>0</v>
      </c>
      <c r="L1751" s="36">
        <v>0</v>
      </c>
      <c r="M1751" s="36">
        <v>-3.04</v>
      </c>
      <c r="N1751" s="10" t="str">
        <f t="shared" si="279"/>
        <v>L</v>
      </c>
      <c r="O1751" s="11">
        <f t="shared" si="280"/>
        <v>45922</v>
      </c>
      <c r="P1751" s="12" t="str">
        <f t="shared" si="281"/>
        <v>05</v>
      </c>
      <c r="Q1751" s="13" t="str">
        <f>VLOOKUP($B1751,Deals_Demo!$H:$N,7,0)</f>
        <v>strategy_18_demo</v>
      </c>
      <c r="R1751" s="13" t="str">
        <f t="shared" si="282"/>
        <v>Mon</v>
      </c>
      <c r="S1751" s="14">
        <f>VLOOKUP($B1751,Deals_Demo!$H:$S,8,0)</f>
        <v>45922.241319444445</v>
      </c>
      <c r="T1751" s="14">
        <f>VLOOKUP($B1751,Deals_Demo!$H:$S,9,0)</f>
        <v>45922.449652777781</v>
      </c>
      <c r="U1751" s="15" t="str">
        <f t="shared" si="283"/>
        <v>2025-09-22</v>
      </c>
      <c r="V1751" s="13" t="str">
        <f>VLOOKUP($B1751,Deals_Demo!$H:$S,11,0)</f>
        <v>10</v>
      </c>
      <c r="W1751" s="13" t="str">
        <f>VLOOKUP($B1751,Deals_Demo!$H:$S,12,0)</f>
        <v>Mon</v>
      </c>
      <c r="X1751" s="13">
        <f t="shared" si="285"/>
        <v>-0.30400000000000005</v>
      </c>
      <c r="Y1751" s="13">
        <f t="shared" si="286"/>
        <v>-0.6080000000000001</v>
      </c>
      <c r="Z1751" s="13">
        <f t="shared" si="287"/>
        <v>-0.91199999999999992</v>
      </c>
      <c r="AA1751" s="13">
        <f t="shared" si="284"/>
        <v>-3</v>
      </c>
    </row>
    <row r="1752" spans="1:27" x14ac:dyDescent="0.25">
      <c r="A1752" s="58">
        <v>45922.241319444445</v>
      </c>
      <c r="B1752" s="59">
        <v>444151290</v>
      </c>
      <c r="C1752" s="38" t="s">
        <v>36</v>
      </c>
      <c r="D1752" s="38" t="s">
        <v>38</v>
      </c>
      <c r="E1752" s="38" t="s">
        <v>120</v>
      </c>
      <c r="F1752" s="35">
        <v>3687.14</v>
      </c>
      <c r="G1752" s="35">
        <v>3689.92</v>
      </c>
      <c r="H1752" s="35">
        <v>3685.42</v>
      </c>
      <c r="I1752" s="38" t="s">
        <v>2162</v>
      </c>
      <c r="J1752" s="35">
        <v>3690.18</v>
      </c>
      <c r="K1752" s="35">
        <v>0</v>
      </c>
      <c r="L1752" s="35">
        <v>0</v>
      </c>
      <c r="M1752" s="35">
        <v>-3.04</v>
      </c>
      <c r="N1752" s="10" t="str">
        <f t="shared" si="279"/>
        <v>L</v>
      </c>
      <c r="O1752" s="11">
        <f t="shared" si="280"/>
        <v>45922</v>
      </c>
      <c r="P1752" s="12" t="str">
        <f t="shared" si="281"/>
        <v>05</v>
      </c>
      <c r="Q1752" s="13" t="str">
        <f>VLOOKUP($B1752,Deals_Demo!$H:$N,7,0)</f>
        <v>strategy_14_demo</v>
      </c>
      <c r="R1752" s="13" t="str">
        <f t="shared" si="282"/>
        <v>Mon</v>
      </c>
      <c r="S1752" s="14">
        <f>VLOOKUP($B1752,Deals_Demo!$H:$S,8,0)</f>
        <v>45922.241319444445</v>
      </c>
      <c r="T1752" s="14">
        <f>VLOOKUP($B1752,Deals_Demo!$H:$S,9,0)</f>
        <v>45922.449652777781</v>
      </c>
      <c r="U1752" s="15" t="str">
        <f t="shared" si="283"/>
        <v>2025-09-22</v>
      </c>
      <c r="V1752" s="13" t="str">
        <f>VLOOKUP($B1752,Deals_Demo!$H:$S,11,0)</f>
        <v>10</v>
      </c>
      <c r="W1752" s="13" t="str">
        <f>VLOOKUP($B1752,Deals_Demo!$H:$S,12,0)</f>
        <v>Mon</v>
      </c>
      <c r="X1752" s="13">
        <f t="shared" si="285"/>
        <v>-0.30400000000000005</v>
      </c>
      <c r="Y1752" s="13">
        <f t="shared" si="286"/>
        <v>-0.6080000000000001</v>
      </c>
      <c r="Z1752" s="13">
        <f t="shared" si="287"/>
        <v>-0.91199999999999992</v>
      </c>
      <c r="AA1752" s="13">
        <f t="shared" si="284"/>
        <v>-3</v>
      </c>
    </row>
    <row r="1753" spans="1:27" x14ac:dyDescent="0.25">
      <c r="A1753" s="60">
        <v>45922.241412037038</v>
      </c>
      <c r="B1753" s="61">
        <v>444151329</v>
      </c>
      <c r="C1753" s="37" t="s">
        <v>36</v>
      </c>
      <c r="D1753" s="37" t="s">
        <v>38</v>
      </c>
      <c r="E1753" s="37" t="s">
        <v>120</v>
      </c>
      <c r="F1753" s="36">
        <v>3687.05</v>
      </c>
      <c r="G1753" s="36">
        <v>3690.05</v>
      </c>
      <c r="H1753" s="36">
        <v>3684.05</v>
      </c>
      <c r="I1753" s="37" t="s">
        <v>2162</v>
      </c>
      <c r="J1753" s="36">
        <v>3690.18</v>
      </c>
      <c r="K1753" s="36">
        <v>0</v>
      </c>
      <c r="L1753" s="36">
        <v>0</v>
      </c>
      <c r="M1753" s="36">
        <v>-3.13</v>
      </c>
      <c r="N1753" s="10" t="str">
        <f t="shared" si="279"/>
        <v>L</v>
      </c>
      <c r="O1753" s="11">
        <f t="shared" si="280"/>
        <v>45922</v>
      </c>
      <c r="P1753" s="12" t="str">
        <f t="shared" si="281"/>
        <v>05</v>
      </c>
      <c r="Q1753" s="13" t="str">
        <f>VLOOKUP($B1753,Deals_Demo!$H:$N,7,0)</f>
        <v>strategy_09_demo</v>
      </c>
      <c r="R1753" s="13" t="str">
        <f t="shared" si="282"/>
        <v>Mon</v>
      </c>
      <c r="S1753" s="14">
        <f>VLOOKUP($B1753,Deals_Demo!$H:$S,8,0)</f>
        <v>45922.241412037038</v>
      </c>
      <c r="T1753" s="14">
        <f>VLOOKUP($B1753,Deals_Demo!$H:$S,9,0)</f>
        <v>45922.449745370373</v>
      </c>
      <c r="U1753" s="15" t="str">
        <f t="shared" si="283"/>
        <v>2025-09-22</v>
      </c>
      <c r="V1753" s="13" t="str">
        <f>VLOOKUP($B1753,Deals_Demo!$H:$S,11,0)</f>
        <v>10</v>
      </c>
      <c r="W1753" s="13" t="str">
        <f>VLOOKUP($B1753,Deals_Demo!$H:$S,12,0)</f>
        <v>Mon</v>
      </c>
      <c r="X1753" s="13">
        <f t="shared" si="285"/>
        <v>-0.313</v>
      </c>
      <c r="Y1753" s="13">
        <f t="shared" si="286"/>
        <v>-0.626</v>
      </c>
      <c r="Z1753" s="13">
        <f t="shared" si="287"/>
        <v>-0.93899999999999995</v>
      </c>
      <c r="AA1753" s="13">
        <f t="shared" si="284"/>
        <v>-3</v>
      </c>
    </row>
    <row r="1754" spans="1:27" x14ac:dyDescent="0.25">
      <c r="A1754" s="58">
        <v>45922.241423611114</v>
      </c>
      <c r="B1754" s="59">
        <v>444151333</v>
      </c>
      <c r="C1754" s="38" t="s">
        <v>36</v>
      </c>
      <c r="D1754" s="38" t="s">
        <v>38</v>
      </c>
      <c r="E1754" s="38" t="s">
        <v>120</v>
      </c>
      <c r="F1754" s="35">
        <v>3687.06</v>
      </c>
      <c r="G1754" s="35">
        <v>3690.05</v>
      </c>
      <c r="H1754" s="35">
        <v>3683.55</v>
      </c>
      <c r="I1754" s="38" t="s">
        <v>2162</v>
      </c>
      <c r="J1754" s="35">
        <v>3690.18</v>
      </c>
      <c r="K1754" s="35">
        <v>0</v>
      </c>
      <c r="L1754" s="35">
        <v>0</v>
      </c>
      <c r="M1754" s="35">
        <v>-3.12</v>
      </c>
      <c r="N1754" s="10" t="str">
        <f t="shared" si="279"/>
        <v>L</v>
      </c>
      <c r="O1754" s="11">
        <f t="shared" si="280"/>
        <v>45922</v>
      </c>
      <c r="P1754" s="12" t="str">
        <f t="shared" si="281"/>
        <v>05</v>
      </c>
      <c r="Q1754" s="13" t="str">
        <f>VLOOKUP($B1754,Deals_Demo!$H:$N,7,0)</f>
        <v>strategy_11_demo</v>
      </c>
      <c r="R1754" s="13" t="str">
        <f t="shared" si="282"/>
        <v>Mon</v>
      </c>
      <c r="S1754" s="14">
        <f>VLOOKUP($B1754,Deals_Demo!$H:$S,8,0)</f>
        <v>45922.241423611114</v>
      </c>
      <c r="T1754" s="14">
        <f>VLOOKUP($B1754,Deals_Demo!$H:$S,9,0)</f>
        <v>45922.44975694445</v>
      </c>
      <c r="U1754" s="15" t="str">
        <f t="shared" si="283"/>
        <v>2025-09-22</v>
      </c>
      <c r="V1754" s="13" t="str">
        <f>VLOOKUP($B1754,Deals_Demo!$H:$S,11,0)</f>
        <v>10</v>
      </c>
      <c r="W1754" s="13" t="str">
        <f>VLOOKUP($B1754,Deals_Demo!$H:$S,12,0)</f>
        <v>Mon</v>
      </c>
      <c r="X1754" s="13">
        <f t="shared" si="285"/>
        <v>-0.31200000000000006</v>
      </c>
      <c r="Y1754" s="13">
        <f t="shared" si="286"/>
        <v>-0.62400000000000011</v>
      </c>
      <c r="Z1754" s="13">
        <f t="shared" si="287"/>
        <v>-0.93599999999999994</v>
      </c>
      <c r="AA1754" s="13">
        <f t="shared" si="284"/>
        <v>-3</v>
      </c>
    </row>
    <row r="1755" spans="1:27" x14ac:dyDescent="0.25">
      <c r="A1755" s="60">
        <v>45922.241423611114</v>
      </c>
      <c r="B1755" s="61">
        <v>444151336</v>
      </c>
      <c r="C1755" s="37" t="s">
        <v>36</v>
      </c>
      <c r="D1755" s="37" t="s">
        <v>38</v>
      </c>
      <c r="E1755" s="37" t="s">
        <v>120</v>
      </c>
      <c r="F1755" s="36">
        <v>3687.03</v>
      </c>
      <c r="G1755" s="36">
        <v>3689.55</v>
      </c>
      <c r="H1755" s="36">
        <v>3684.05</v>
      </c>
      <c r="I1755" s="37" t="s">
        <v>2165</v>
      </c>
      <c r="J1755" s="36">
        <v>3689.57</v>
      </c>
      <c r="K1755" s="36">
        <v>0</v>
      </c>
      <c r="L1755" s="36">
        <v>0</v>
      </c>
      <c r="M1755" s="36">
        <v>-2.54</v>
      </c>
      <c r="N1755" s="10" t="str">
        <f t="shared" si="279"/>
        <v>L</v>
      </c>
      <c r="O1755" s="11">
        <f t="shared" si="280"/>
        <v>45922</v>
      </c>
      <c r="P1755" s="12" t="str">
        <f t="shared" si="281"/>
        <v>05</v>
      </c>
      <c r="Q1755" s="13" t="str">
        <f>VLOOKUP($B1755,Deals_Demo!$H:$N,7,0)</f>
        <v>strategy_10_demo</v>
      </c>
      <c r="R1755" s="13" t="str">
        <f t="shared" si="282"/>
        <v>Mon</v>
      </c>
      <c r="S1755" s="14">
        <f>VLOOKUP($B1755,Deals_Demo!$H:$S,8,0)</f>
        <v>45922.241423611114</v>
      </c>
      <c r="T1755" s="14">
        <f>VLOOKUP($B1755,Deals_Demo!$H:$S,9,0)</f>
        <v>45922.44975694445</v>
      </c>
      <c r="U1755" s="15" t="str">
        <f t="shared" si="283"/>
        <v>2025-09-22</v>
      </c>
      <c r="V1755" s="13" t="str">
        <f>VLOOKUP($B1755,Deals_Demo!$H:$S,11,0)</f>
        <v>10</v>
      </c>
      <c r="W1755" s="13" t="str">
        <f>VLOOKUP($B1755,Deals_Demo!$H:$S,12,0)</f>
        <v>Mon</v>
      </c>
      <c r="X1755" s="13">
        <f t="shared" si="285"/>
        <v>-0.254</v>
      </c>
      <c r="Y1755" s="13">
        <f t="shared" si="286"/>
        <v>-0.50800000000000001</v>
      </c>
      <c r="Z1755" s="13">
        <f t="shared" si="287"/>
        <v>-0.76200000000000001</v>
      </c>
      <c r="AA1755" s="13">
        <f t="shared" si="284"/>
        <v>-3</v>
      </c>
    </row>
    <row r="1756" spans="1:27" x14ac:dyDescent="0.25">
      <c r="A1756" s="58">
        <v>45922.243148148147</v>
      </c>
      <c r="B1756" s="59">
        <v>444152162</v>
      </c>
      <c r="C1756" s="38" t="s">
        <v>36</v>
      </c>
      <c r="D1756" s="38" t="s">
        <v>38</v>
      </c>
      <c r="E1756" s="38" t="s">
        <v>120</v>
      </c>
      <c r="F1756" s="35">
        <v>3687.54</v>
      </c>
      <c r="G1756" s="35">
        <v>3689.74</v>
      </c>
      <c r="H1756" s="35">
        <v>3684.54</v>
      </c>
      <c r="I1756" s="38" t="s">
        <v>2166</v>
      </c>
      <c r="J1756" s="35">
        <v>3689.77</v>
      </c>
      <c r="K1756" s="35">
        <v>0</v>
      </c>
      <c r="L1756" s="35">
        <v>0</v>
      </c>
      <c r="M1756" s="35">
        <v>-2.23</v>
      </c>
      <c r="N1756" s="10" t="str">
        <f t="shared" si="279"/>
        <v>L</v>
      </c>
      <c r="O1756" s="11">
        <f t="shared" si="280"/>
        <v>45922</v>
      </c>
      <c r="P1756" s="12" t="str">
        <f t="shared" si="281"/>
        <v>05</v>
      </c>
      <c r="Q1756" s="13" t="str">
        <f>VLOOKUP($B1756,Deals_Demo!$H:$N,7,0)</f>
        <v>strategy_23_demo</v>
      </c>
      <c r="R1756" s="13" t="str">
        <f t="shared" si="282"/>
        <v>Mon</v>
      </c>
      <c r="S1756" s="14">
        <f>VLOOKUP($B1756,Deals_Demo!$H:$S,8,0)</f>
        <v>45922.243148148147</v>
      </c>
      <c r="T1756" s="14">
        <f>VLOOKUP($B1756,Deals_Demo!$H:$S,9,0)</f>
        <v>45922.451481481483</v>
      </c>
      <c r="U1756" s="15" t="str">
        <f t="shared" si="283"/>
        <v>2025-09-22</v>
      </c>
      <c r="V1756" s="13" t="str">
        <f>VLOOKUP($B1756,Deals_Demo!$H:$S,11,0)</f>
        <v>10</v>
      </c>
      <c r="W1756" s="13" t="str">
        <f>VLOOKUP($B1756,Deals_Demo!$H:$S,12,0)</f>
        <v>Mon</v>
      </c>
      <c r="X1756" s="13">
        <f t="shared" si="285"/>
        <v>-0.223</v>
      </c>
      <c r="Y1756" s="13">
        <f t="shared" si="286"/>
        <v>-0.44600000000000001</v>
      </c>
      <c r="Z1756" s="13">
        <f t="shared" si="287"/>
        <v>-0.66899999999999993</v>
      </c>
      <c r="AA1756" s="13">
        <f t="shared" si="284"/>
        <v>-3</v>
      </c>
    </row>
    <row r="1757" spans="1:27" x14ac:dyDescent="0.25">
      <c r="A1757" s="60">
        <v>45922.249398148146</v>
      </c>
      <c r="B1757" s="61">
        <v>444153875</v>
      </c>
      <c r="C1757" s="37" t="s">
        <v>36</v>
      </c>
      <c r="D1757" s="37" t="s">
        <v>38</v>
      </c>
      <c r="E1757" s="37" t="s">
        <v>120</v>
      </c>
      <c r="F1757" s="36">
        <v>3687.28</v>
      </c>
      <c r="G1757" s="36">
        <v>3688.66</v>
      </c>
      <c r="H1757" s="36">
        <v>3685.66</v>
      </c>
      <c r="I1757" s="37" t="s">
        <v>2167</v>
      </c>
      <c r="J1757" s="36">
        <v>3688.69</v>
      </c>
      <c r="K1757" s="36">
        <v>0</v>
      </c>
      <c r="L1757" s="36">
        <v>0</v>
      </c>
      <c r="M1757" s="36">
        <v>-1.41</v>
      </c>
      <c r="N1757" s="10" t="str">
        <f t="shared" si="279"/>
        <v>L</v>
      </c>
      <c r="O1757" s="11">
        <f t="shared" si="280"/>
        <v>45922</v>
      </c>
      <c r="P1757" s="12" t="str">
        <f t="shared" si="281"/>
        <v>05</v>
      </c>
      <c r="Q1757" s="13" t="str">
        <f>VLOOKUP($B1757,Deals_Demo!$H:$N,7,0)</f>
        <v>strategy_15_demo</v>
      </c>
      <c r="R1757" s="13" t="str">
        <f t="shared" si="282"/>
        <v>Mon</v>
      </c>
      <c r="S1757" s="14">
        <f>VLOOKUP($B1757,Deals_Demo!$H:$S,8,0)</f>
        <v>45922.249398148146</v>
      </c>
      <c r="T1757" s="14">
        <f>VLOOKUP($B1757,Deals_Demo!$H:$S,9,0)</f>
        <v>45922.457731481481</v>
      </c>
      <c r="U1757" s="15" t="str">
        <f t="shared" si="283"/>
        <v>2025-09-22</v>
      </c>
      <c r="V1757" s="13" t="str">
        <f>VLOOKUP($B1757,Deals_Demo!$H:$S,11,0)</f>
        <v>10</v>
      </c>
      <c r="W1757" s="13" t="str">
        <f>VLOOKUP($B1757,Deals_Demo!$H:$S,12,0)</f>
        <v>Mon</v>
      </c>
      <c r="X1757" s="13">
        <f t="shared" si="285"/>
        <v>-0.14099999999999999</v>
      </c>
      <c r="Y1757" s="13">
        <f t="shared" si="286"/>
        <v>-0.28199999999999997</v>
      </c>
      <c r="Z1757" s="13">
        <f t="shared" si="287"/>
        <v>-0.42299999999999999</v>
      </c>
      <c r="AA1757" s="13">
        <f t="shared" si="284"/>
        <v>-3</v>
      </c>
    </row>
    <row r="1758" spans="1:27" x14ac:dyDescent="0.25">
      <c r="A1758" s="58">
        <v>45922.254490740743</v>
      </c>
      <c r="B1758" s="59">
        <v>444155780</v>
      </c>
      <c r="C1758" s="38" t="s">
        <v>36</v>
      </c>
      <c r="D1758" s="38" t="s">
        <v>37</v>
      </c>
      <c r="E1758" s="38" t="s">
        <v>120</v>
      </c>
      <c r="F1758" s="35">
        <v>3689.72</v>
      </c>
      <c r="G1758" s="35">
        <v>3690.25</v>
      </c>
      <c r="H1758" s="38"/>
      <c r="I1758" s="38" t="s">
        <v>2168</v>
      </c>
      <c r="J1758" s="35">
        <v>3690.15</v>
      </c>
      <c r="K1758" s="35">
        <v>0</v>
      </c>
      <c r="L1758" s="35">
        <v>0</v>
      </c>
      <c r="M1758" s="35">
        <v>0.43</v>
      </c>
      <c r="N1758" s="10" t="str">
        <f t="shared" si="279"/>
        <v>W</v>
      </c>
      <c r="O1758" s="11">
        <f t="shared" si="280"/>
        <v>45922</v>
      </c>
      <c r="P1758" s="12" t="str">
        <f t="shared" si="281"/>
        <v>06</v>
      </c>
      <c r="Q1758" s="13" t="str">
        <f>VLOOKUP($B1758,Deals_Demo!$H:$N,7,0)</f>
        <v>strategy_20_demo</v>
      </c>
      <c r="R1758" s="13" t="str">
        <f t="shared" si="282"/>
        <v>Mon</v>
      </c>
      <c r="S1758" s="14">
        <f>VLOOKUP($B1758,Deals_Demo!$H:$S,8,0)</f>
        <v>45922.254490740743</v>
      </c>
      <c r="T1758" s="14">
        <f>VLOOKUP($B1758,Deals_Demo!$H:$S,9,0)</f>
        <v>45922.462824074079</v>
      </c>
      <c r="U1758" s="15" t="str">
        <f t="shared" si="283"/>
        <v>2025-09-22</v>
      </c>
      <c r="V1758" s="13" t="str">
        <f>VLOOKUP($B1758,Deals_Demo!$H:$S,11,0)</f>
        <v>11</v>
      </c>
      <c r="W1758" s="13" t="str">
        <f>VLOOKUP($B1758,Deals_Demo!$H:$S,12,0)</f>
        <v>Mon</v>
      </c>
      <c r="X1758" s="13">
        <f t="shared" si="285"/>
        <v>4.3000000000000003E-2</v>
      </c>
      <c r="Y1758" s="13">
        <f t="shared" si="286"/>
        <v>8.6000000000000007E-2</v>
      </c>
      <c r="Z1758" s="13">
        <f t="shared" si="287"/>
        <v>0.129</v>
      </c>
      <c r="AA1758" s="13">
        <f t="shared" si="284"/>
        <v>-3</v>
      </c>
    </row>
    <row r="1759" spans="1:27" x14ac:dyDescent="0.25">
      <c r="A1759" s="60">
        <v>45922.254502314812</v>
      </c>
      <c r="B1759" s="61">
        <v>444155782</v>
      </c>
      <c r="C1759" s="37" t="s">
        <v>36</v>
      </c>
      <c r="D1759" s="37" t="s">
        <v>37</v>
      </c>
      <c r="E1759" s="37" t="s">
        <v>120</v>
      </c>
      <c r="F1759" s="36">
        <v>3689.72</v>
      </c>
      <c r="G1759" s="36">
        <v>3690.24</v>
      </c>
      <c r="H1759" s="37"/>
      <c r="I1759" s="37" t="s">
        <v>2168</v>
      </c>
      <c r="J1759" s="36">
        <v>3690.15</v>
      </c>
      <c r="K1759" s="36">
        <v>0</v>
      </c>
      <c r="L1759" s="36">
        <v>0</v>
      </c>
      <c r="M1759" s="36">
        <v>0.43</v>
      </c>
      <c r="N1759" s="10" t="str">
        <f t="shared" si="279"/>
        <v>W</v>
      </c>
      <c r="O1759" s="11">
        <f t="shared" si="280"/>
        <v>45922</v>
      </c>
      <c r="P1759" s="12" t="str">
        <f t="shared" si="281"/>
        <v>06</v>
      </c>
      <c r="Q1759" s="13" t="str">
        <f>VLOOKUP($B1759,Deals_Demo!$H:$N,7,0)</f>
        <v>strategy_18_demo</v>
      </c>
      <c r="R1759" s="13" t="str">
        <f t="shared" si="282"/>
        <v>Mon</v>
      </c>
      <c r="S1759" s="14">
        <f>VLOOKUP($B1759,Deals_Demo!$H:$S,8,0)</f>
        <v>45922.254502314812</v>
      </c>
      <c r="T1759" s="14">
        <f>VLOOKUP($B1759,Deals_Demo!$H:$S,9,0)</f>
        <v>45922.462835648148</v>
      </c>
      <c r="U1759" s="15" t="str">
        <f t="shared" si="283"/>
        <v>2025-09-22</v>
      </c>
      <c r="V1759" s="13" t="str">
        <f>VLOOKUP($B1759,Deals_Demo!$H:$S,11,0)</f>
        <v>11</v>
      </c>
      <c r="W1759" s="13" t="str">
        <f>VLOOKUP($B1759,Deals_Demo!$H:$S,12,0)</f>
        <v>Mon</v>
      </c>
      <c r="X1759" s="13">
        <f t="shared" si="285"/>
        <v>4.3000000000000003E-2</v>
      </c>
      <c r="Y1759" s="13">
        <f t="shared" si="286"/>
        <v>8.6000000000000007E-2</v>
      </c>
      <c r="Z1759" s="13">
        <f t="shared" si="287"/>
        <v>0.129</v>
      </c>
      <c r="AA1759" s="13">
        <f t="shared" si="284"/>
        <v>-3</v>
      </c>
    </row>
    <row r="1760" spans="1:27" x14ac:dyDescent="0.25">
      <c r="A1760" s="58">
        <v>45922.255543981482</v>
      </c>
      <c r="B1760" s="59">
        <v>444156020</v>
      </c>
      <c r="C1760" s="38" t="s">
        <v>36</v>
      </c>
      <c r="D1760" s="38" t="s">
        <v>37</v>
      </c>
      <c r="E1760" s="38" t="s">
        <v>120</v>
      </c>
      <c r="F1760" s="35">
        <v>3689.89</v>
      </c>
      <c r="G1760" s="35">
        <v>3693.63</v>
      </c>
      <c r="H1760" s="35">
        <v>3695.89</v>
      </c>
      <c r="I1760" s="38" t="s">
        <v>2169</v>
      </c>
      <c r="J1760" s="35">
        <v>3695.94</v>
      </c>
      <c r="K1760" s="35">
        <v>0</v>
      </c>
      <c r="L1760" s="35">
        <v>0</v>
      </c>
      <c r="M1760" s="35">
        <v>6.05</v>
      </c>
      <c r="N1760" s="10" t="str">
        <f t="shared" si="279"/>
        <v>W</v>
      </c>
      <c r="O1760" s="11">
        <f t="shared" si="280"/>
        <v>45922</v>
      </c>
      <c r="P1760" s="12" t="str">
        <f t="shared" si="281"/>
        <v>06</v>
      </c>
      <c r="Q1760" s="13" t="str">
        <f>VLOOKUP($B1760,Deals_Demo!$H:$N,7,0)</f>
        <v>DEMO_strategy_02</v>
      </c>
      <c r="R1760" s="13" t="str">
        <f t="shared" si="282"/>
        <v>Mon</v>
      </c>
      <c r="S1760" s="14">
        <f>VLOOKUP($B1760,Deals_Demo!$H:$S,8,0)</f>
        <v>45922.255543981482</v>
      </c>
      <c r="T1760" s="14">
        <f>VLOOKUP($B1760,Deals_Demo!$H:$S,9,0)</f>
        <v>45922.463877314818</v>
      </c>
      <c r="U1760" s="15" t="str">
        <f t="shared" si="283"/>
        <v>2025-09-22</v>
      </c>
      <c r="V1760" s="13" t="str">
        <f>VLOOKUP($B1760,Deals_Demo!$H:$S,11,0)</f>
        <v>11</v>
      </c>
      <c r="W1760" s="13" t="str">
        <f>VLOOKUP($B1760,Deals_Demo!$H:$S,12,0)</f>
        <v>Mon</v>
      </c>
      <c r="X1760" s="13">
        <f t="shared" si="285"/>
        <v>0.60499999999999998</v>
      </c>
      <c r="Y1760" s="13">
        <f t="shared" si="286"/>
        <v>1.21</v>
      </c>
      <c r="Z1760" s="13">
        <f t="shared" si="287"/>
        <v>1.8149999999999999</v>
      </c>
      <c r="AA1760" s="13">
        <f t="shared" si="284"/>
        <v>6.05</v>
      </c>
    </row>
    <row r="1761" spans="1:27" x14ac:dyDescent="0.25">
      <c r="A1761" s="60">
        <v>45922.255543981482</v>
      </c>
      <c r="B1761" s="61">
        <v>444156026</v>
      </c>
      <c r="C1761" s="37" t="s">
        <v>36</v>
      </c>
      <c r="D1761" s="37" t="s">
        <v>37</v>
      </c>
      <c r="E1761" s="37" t="s">
        <v>120</v>
      </c>
      <c r="F1761" s="36">
        <v>3689.88</v>
      </c>
      <c r="G1761" s="36">
        <v>3695.54</v>
      </c>
      <c r="H1761" s="37"/>
      <c r="I1761" s="37" t="s">
        <v>2170</v>
      </c>
      <c r="J1761" s="36">
        <v>3695.53</v>
      </c>
      <c r="K1761" s="36">
        <v>0</v>
      </c>
      <c r="L1761" s="36">
        <v>0</v>
      </c>
      <c r="M1761" s="36">
        <v>5.65</v>
      </c>
      <c r="N1761" s="10" t="str">
        <f t="shared" si="279"/>
        <v>W</v>
      </c>
      <c r="O1761" s="11">
        <f t="shared" si="280"/>
        <v>45922</v>
      </c>
      <c r="P1761" s="12" t="str">
        <f t="shared" si="281"/>
        <v>06</v>
      </c>
      <c r="Q1761" s="13" t="str">
        <f>VLOOKUP($B1761,Deals_Demo!$H:$N,7,0)</f>
        <v>DEMO_strategy_01</v>
      </c>
      <c r="R1761" s="13" t="str">
        <f t="shared" si="282"/>
        <v>Mon</v>
      </c>
      <c r="S1761" s="14">
        <f>VLOOKUP($B1761,Deals_Demo!$H:$S,8,0)</f>
        <v>45922.255543981482</v>
      </c>
      <c r="T1761" s="14">
        <f>VLOOKUP($B1761,Deals_Demo!$H:$S,9,0)</f>
        <v>45922.463877314818</v>
      </c>
      <c r="U1761" s="15" t="str">
        <f t="shared" si="283"/>
        <v>2025-09-22</v>
      </c>
      <c r="V1761" s="13" t="str">
        <f>VLOOKUP($B1761,Deals_Demo!$H:$S,11,0)</f>
        <v>11</v>
      </c>
      <c r="W1761" s="13" t="str">
        <f>VLOOKUP($B1761,Deals_Demo!$H:$S,12,0)</f>
        <v>Mon</v>
      </c>
      <c r="X1761" s="13">
        <f t="shared" si="285"/>
        <v>0.56500000000000006</v>
      </c>
      <c r="Y1761" s="13">
        <f t="shared" si="286"/>
        <v>1.1300000000000001</v>
      </c>
      <c r="Z1761" s="13">
        <f t="shared" si="287"/>
        <v>1.6950000000000001</v>
      </c>
      <c r="AA1761" s="13">
        <f t="shared" si="284"/>
        <v>5.65</v>
      </c>
    </row>
    <row r="1762" spans="1:27" x14ac:dyDescent="0.25">
      <c r="A1762" s="58">
        <v>45922.256574074076</v>
      </c>
      <c r="B1762" s="59">
        <v>444156472</v>
      </c>
      <c r="C1762" s="38" t="s">
        <v>36</v>
      </c>
      <c r="D1762" s="38" t="s">
        <v>37</v>
      </c>
      <c r="E1762" s="38" t="s">
        <v>120</v>
      </c>
      <c r="F1762" s="35">
        <v>3689.46</v>
      </c>
      <c r="G1762" s="35">
        <v>3686.45</v>
      </c>
      <c r="H1762" s="35">
        <v>3691.65</v>
      </c>
      <c r="I1762" s="38" t="s">
        <v>2171</v>
      </c>
      <c r="J1762" s="35">
        <v>3691.68</v>
      </c>
      <c r="K1762" s="35">
        <v>0</v>
      </c>
      <c r="L1762" s="35">
        <v>0</v>
      </c>
      <c r="M1762" s="35">
        <v>2.2200000000000002</v>
      </c>
      <c r="N1762" s="10" t="str">
        <f t="shared" si="279"/>
        <v>W</v>
      </c>
      <c r="O1762" s="11">
        <f t="shared" si="280"/>
        <v>45922</v>
      </c>
      <c r="P1762" s="12" t="str">
        <f t="shared" si="281"/>
        <v>06</v>
      </c>
      <c r="Q1762" s="13" t="str">
        <f>VLOOKUP($B1762,Deals_Demo!$H:$N,7,0)</f>
        <v>strategy_21_demo</v>
      </c>
      <c r="R1762" s="13" t="str">
        <f t="shared" si="282"/>
        <v>Mon</v>
      </c>
      <c r="S1762" s="14">
        <f>VLOOKUP($B1762,Deals_Demo!$H:$S,8,0)</f>
        <v>45922.256574074076</v>
      </c>
      <c r="T1762" s="14">
        <f>VLOOKUP($B1762,Deals_Demo!$H:$S,9,0)</f>
        <v>45922.464907407411</v>
      </c>
      <c r="U1762" s="15" t="str">
        <f t="shared" si="283"/>
        <v>2025-09-22</v>
      </c>
      <c r="V1762" s="13" t="str">
        <f>VLOOKUP($B1762,Deals_Demo!$H:$S,11,0)</f>
        <v>11</v>
      </c>
      <c r="W1762" s="13" t="str">
        <f>VLOOKUP($B1762,Deals_Demo!$H:$S,12,0)</f>
        <v>Mon</v>
      </c>
      <c r="X1762" s="13">
        <f t="shared" si="285"/>
        <v>0.22200000000000003</v>
      </c>
      <c r="Y1762" s="13">
        <f t="shared" si="286"/>
        <v>0.44400000000000006</v>
      </c>
      <c r="Z1762" s="13">
        <f t="shared" si="287"/>
        <v>0.66600000000000004</v>
      </c>
      <c r="AA1762" s="13">
        <f t="shared" si="284"/>
        <v>-3</v>
      </c>
    </row>
    <row r="1763" spans="1:27" x14ac:dyDescent="0.25">
      <c r="A1763" s="60">
        <v>45922.256585648145</v>
      </c>
      <c r="B1763" s="61">
        <v>444156473</v>
      </c>
      <c r="C1763" s="37" t="s">
        <v>36</v>
      </c>
      <c r="D1763" s="37" t="s">
        <v>37</v>
      </c>
      <c r="E1763" s="37" t="s">
        <v>120</v>
      </c>
      <c r="F1763" s="36">
        <v>3689.47</v>
      </c>
      <c r="G1763" s="36">
        <v>3687.96</v>
      </c>
      <c r="H1763" s="36">
        <v>3690.96</v>
      </c>
      <c r="I1763" s="37" t="s">
        <v>2172</v>
      </c>
      <c r="J1763" s="36">
        <v>3690.96</v>
      </c>
      <c r="K1763" s="36">
        <v>0</v>
      </c>
      <c r="L1763" s="36">
        <v>0</v>
      </c>
      <c r="M1763" s="36">
        <v>1.49</v>
      </c>
      <c r="N1763" s="10" t="str">
        <f t="shared" si="279"/>
        <v>W</v>
      </c>
      <c r="O1763" s="11">
        <f t="shared" si="280"/>
        <v>45922</v>
      </c>
      <c r="P1763" s="12" t="str">
        <f t="shared" si="281"/>
        <v>06</v>
      </c>
      <c r="Q1763" s="13" t="str">
        <f>VLOOKUP($B1763,Deals_Demo!$H:$N,7,0)</f>
        <v>strategy_15_demo</v>
      </c>
      <c r="R1763" s="13" t="str">
        <f t="shared" si="282"/>
        <v>Mon</v>
      </c>
      <c r="S1763" s="14">
        <f>VLOOKUP($B1763,Deals_Demo!$H:$S,8,0)</f>
        <v>45922.256585648145</v>
      </c>
      <c r="T1763" s="14">
        <f>VLOOKUP($B1763,Deals_Demo!$H:$S,9,0)</f>
        <v>45922.464918981481</v>
      </c>
      <c r="U1763" s="15" t="str">
        <f t="shared" si="283"/>
        <v>2025-09-22</v>
      </c>
      <c r="V1763" s="13" t="str">
        <f>VLOOKUP($B1763,Deals_Demo!$H:$S,11,0)</f>
        <v>11</v>
      </c>
      <c r="W1763" s="13" t="str">
        <f>VLOOKUP($B1763,Deals_Demo!$H:$S,12,0)</f>
        <v>Mon</v>
      </c>
      <c r="X1763" s="13">
        <f t="shared" si="285"/>
        <v>0.14899999999999999</v>
      </c>
      <c r="Y1763" s="13">
        <f t="shared" si="286"/>
        <v>0.29799999999999999</v>
      </c>
      <c r="Z1763" s="13">
        <f t="shared" si="287"/>
        <v>0.44700000000000001</v>
      </c>
      <c r="AA1763" s="13">
        <f t="shared" si="284"/>
        <v>-3</v>
      </c>
    </row>
    <row r="1764" spans="1:27" x14ac:dyDescent="0.25">
      <c r="A1764" s="58">
        <v>45922.256585648145</v>
      </c>
      <c r="B1764" s="59">
        <v>444156474</v>
      </c>
      <c r="C1764" s="38" t="s">
        <v>36</v>
      </c>
      <c r="D1764" s="38" t="s">
        <v>37</v>
      </c>
      <c r="E1764" s="38" t="s">
        <v>120</v>
      </c>
      <c r="F1764" s="35">
        <v>3689.53</v>
      </c>
      <c r="G1764" s="35">
        <v>3687.26</v>
      </c>
      <c r="H1764" s="35">
        <v>3690.96</v>
      </c>
      <c r="I1764" s="38" t="s">
        <v>2172</v>
      </c>
      <c r="J1764" s="35">
        <v>3690.96</v>
      </c>
      <c r="K1764" s="35">
        <v>0</v>
      </c>
      <c r="L1764" s="35">
        <v>0</v>
      </c>
      <c r="M1764" s="35">
        <v>1.43</v>
      </c>
      <c r="N1764" s="10" t="str">
        <f t="shared" si="279"/>
        <v>W</v>
      </c>
      <c r="O1764" s="11">
        <f t="shared" si="280"/>
        <v>45922</v>
      </c>
      <c r="P1764" s="12" t="str">
        <f t="shared" si="281"/>
        <v>06</v>
      </c>
      <c r="Q1764" s="13" t="str">
        <f>VLOOKUP($B1764,Deals_Demo!$H:$N,7,0)</f>
        <v>strategy_22_demo</v>
      </c>
      <c r="R1764" s="13" t="str">
        <f t="shared" si="282"/>
        <v>Mon</v>
      </c>
      <c r="S1764" s="14">
        <f>VLOOKUP($B1764,Deals_Demo!$H:$S,8,0)</f>
        <v>45922.256585648145</v>
      </c>
      <c r="T1764" s="14">
        <f>VLOOKUP($B1764,Deals_Demo!$H:$S,9,0)</f>
        <v>45922.464918981481</v>
      </c>
      <c r="U1764" s="15" t="str">
        <f t="shared" si="283"/>
        <v>2025-09-22</v>
      </c>
      <c r="V1764" s="13" t="str">
        <f>VLOOKUP($B1764,Deals_Demo!$H:$S,11,0)</f>
        <v>11</v>
      </c>
      <c r="W1764" s="13" t="str">
        <f>VLOOKUP($B1764,Deals_Demo!$H:$S,12,0)</f>
        <v>Mon</v>
      </c>
      <c r="X1764" s="13">
        <f t="shared" si="285"/>
        <v>0.14299999999999999</v>
      </c>
      <c r="Y1764" s="13">
        <f t="shared" si="286"/>
        <v>0.28599999999999998</v>
      </c>
      <c r="Z1764" s="13">
        <f t="shared" si="287"/>
        <v>0.42899999999999999</v>
      </c>
      <c r="AA1764" s="13">
        <f t="shared" si="284"/>
        <v>-3</v>
      </c>
    </row>
    <row r="1765" spans="1:27" x14ac:dyDescent="0.25">
      <c r="A1765" s="60">
        <v>45922.256585648145</v>
      </c>
      <c r="B1765" s="61">
        <v>444156477</v>
      </c>
      <c r="C1765" s="37" t="s">
        <v>36</v>
      </c>
      <c r="D1765" s="37" t="s">
        <v>37</v>
      </c>
      <c r="E1765" s="37" t="s">
        <v>120</v>
      </c>
      <c r="F1765" s="36">
        <v>3689.53</v>
      </c>
      <c r="G1765" s="36">
        <v>3690</v>
      </c>
      <c r="H1765" s="36">
        <v>3692.96</v>
      </c>
      <c r="I1765" s="37" t="s">
        <v>2173</v>
      </c>
      <c r="J1765" s="36">
        <v>3690</v>
      </c>
      <c r="K1765" s="36">
        <v>0</v>
      </c>
      <c r="L1765" s="36">
        <v>0</v>
      </c>
      <c r="M1765" s="36">
        <v>0.47</v>
      </c>
      <c r="N1765" s="10" t="str">
        <f t="shared" si="279"/>
        <v>W</v>
      </c>
      <c r="O1765" s="11">
        <f t="shared" si="280"/>
        <v>45922</v>
      </c>
      <c r="P1765" s="12" t="str">
        <f t="shared" si="281"/>
        <v>06</v>
      </c>
      <c r="Q1765" s="13" t="str">
        <f>VLOOKUP($B1765,Deals_Demo!$H:$N,7,0)</f>
        <v>strategy_11_demo</v>
      </c>
      <c r="R1765" s="13" t="str">
        <f t="shared" si="282"/>
        <v>Mon</v>
      </c>
      <c r="S1765" s="14">
        <f>VLOOKUP($B1765,Deals_Demo!$H:$S,8,0)</f>
        <v>45922.256585648145</v>
      </c>
      <c r="T1765" s="14">
        <f>VLOOKUP($B1765,Deals_Demo!$H:$S,9,0)</f>
        <v>45922.464918981481</v>
      </c>
      <c r="U1765" s="15" t="str">
        <f t="shared" si="283"/>
        <v>2025-09-22</v>
      </c>
      <c r="V1765" s="13" t="str">
        <f>VLOOKUP($B1765,Deals_Demo!$H:$S,11,0)</f>
        <v>11</v>
      </c>
      <c r="W1765" s="13" t="str">
        <f>VLOOKUP($B1765,Deals_Demo!$H:$S,12,0)</f>
        <v>Mon</v>
      </c>
      <c r="X1765" s="13">
        <f t="shared" si="285"/>
        <v>4.7E-2</v>
      </c>
      <c r="Y1765" s="13">
        <f t="shared" si="286"/>
        <v>9.4E-2</v>
      </c>
      <c r="Z1765" s="13">
        <f t="shared" si="287"/>
        <v>0.14099999999999999</v>
      </c>
      <c r="AA1765" s="13">
        <f t="shared" si="284"/>
        <v>-3</v>
      </c>
    </row>
    <row r="1766" spans="1:27" x14ac:dyDescent="0.25">
      <c r="A1766" s="58">
        <v>45922.256585648145</v>
      </c>
      <c r="B1766" s="59">
        <v>444156479</v>
      </c>
      <c r="C1766" s="38" t="s">
        <v>36</v>
      </c>
      <c r="D1766" s="38" t="s">
        <v>37</v>
      </c>
      <c r="E1766" s="38" t="s">
        <v>120</v>
      </c>
      <c r="F1766" s="35">
        <v>3689.52</v>
      </c>
      <c r="G1766" s="35">
        <v>3686.46</v>
      </c>
      <c r="H1766" s="35">
        <v>3690.96</v>
      </c>
      <c r="I1766" s="38" t="s">
        <v>2172</v>
      </c>
      <c r="J1766" s="35">
        <v>3690.96</v>
      </c>
      <c r="K1766" s="35">
        <v>0</v>
      </c>
      <c r="L1766" s="35">
        <v>0</v>
      </c>
      <c r="M1766" s="35">
        <v>1.44</v>
      </c>
      <c r="N1766" s="10" t="str">
        <f t="shared" si="279"/>
        <v>W</v>
      </c>
      <c r="O1766" s="11">
        <f t="shared" si="280"/>
        <v>45922</v>
      </c>
      <c r="P1766" s="12" t="str">
        <f t="shared" si="281"/>
        <v>06</v>
      </c>
      <c r="Q1766" s="13" t="str">
        <f>VLOOKUP($B1766,Deals_Demo!$H:$N,7,0)</f>
        <v>strategy_14_demo</v>
      </c>
      <c r="R1766" s="13" t="str">
        <f t="shared" si="282"/>
        <v>Mon</v>
      </c>
      <c r="S1766" s="14">
        <f>VLOOKUP($B1766,Deals_Demo!$H:$S,8,0)</f>
        <v>45922.256585648145</v>
      </c>
      <c r="T1766" s="14">
        <f>VLOOKUP($B1766,Deals_Demo!$H:$S,9,0)</f>
        <v>45922.464918981481</v>
      </c>
      <c r="U1766" s="15" t="str">
        <f t="shared" si="283"/>
        <v>2025-09-22</v>
      </c>
      <c r="V1766" s="13" t="str">
        <f>VLOOKUP($B1766,Deals_Demo!$H:$S,11,0)</f>
        <v>11</v>
      </c>
      <c r="W1766" s="13" t="str">
        <f>VLOOKUP($B1766,Deals_Demo!$H:$S,12,0)</f>
        <v>Mon</v>
      </c>
      <c r="X1766" s="13">
        <f t="shared" si="285"/>
        <v>0.14399999999999999</v>
      </c>
      <c r="Y1766" s="13">
        <f t="shared" si="286"/>
        <v>0.28799999999999998</v>
      </c>
      <c r="Z1766" s="13">
        <f t="shared" si="287"/>
        <v>0.432</v>
      </c>
      <c r="AA1766" s="13">
        <f t="shared" si="284"/>
        <v>-3</v>
      </c>
    </row>
    <row r="1767" spans="1:27" x14ac:dyDescent="0.25">
      <c r="A1767" s="60">
        <v>45922.256597222222</v>
      </c>
      <c r="B1767" s="61">
        <v>444156480</v>
      </c>
      <c r="C1767" s="37" t="s">
        <v>36</v>
      </c>
      <c r="D1767" s="37" t="s">
        <v>37</v>
      </c>
      <c r="E1767" s="37" t="s">
        <v>120</v>
      </c>
      <c r="F1767" s="36">
        <v>3689.52</v>
      </c>
      <c r="G1767" s="36">
        <v>3686.46</v>
      </c>
      <c r="H1767" s="36">
        <v>3690.96</v>
      </c>
      <c r="I1767" s="37" t="s">
        <v>2172</v>
      </c>
      <c r="J1767" s="36">
        <v>3690.96</v>
      </c>
      <c r="K1767" s="36">
        <v>0</v>
      </c>
      <c r="L1767" s="36">
        <v>0</v>
      </c>
      <c r="M1767" s="36">
        <v>1.44</v>
      </c>
      <c r="N1767" s="10" t="str">
        <f t="shared" si="279"/>
        <v>W</v>
      </c>
      <c r="O1767" s="11">
        <f t="shared" si="280"/>
        <v>45922</v>
      </c>
      <c r="P1767" s="12" t="str">
        <f t="shared" si="281"/>
        <v>06</v>
      </c>
      <c r="Q1767" s="13" t="str">
        <f>VLOOKUP($B1767,Deals_Demo!$H:$N,7,0)</f>
        <v>strategy_24_demo</v>
      </c>
      <c r="R1767" s="13" t="str">
        <f t="shared" si="282"/>
        <v>Mon</v>
      </c>
      <c r="S1767" s="14">
        <f>VLOOKUP($B1767,Deals_Demo!$H:$S,8,0)</f>
        <v>45922.256597222222</v>
      </c>
      <c r="T1767" s="14">
        <f>VLOOKUP($B1767,Deals_Demo!$H:$S,9,0)</f>
        <v>45922.464930555558</v>
      </c>
      <c r="U1767" s="15" t="str">
        <f t="shared" si="283"/>
        <v>2025-09-22</v>
      </c>
      <c r="V1767" s="13" t="str">
        <f>VLOOKUP($B1767,Deals_Demo!$H:$S,11,0)</f>
        <v>11</v>
      </c>
      <c r="W1767" s="13" t="str">
        <f>VLOOKUP($B1767,Deals_Demo!$H:$S,12,0)</f>
        <v>Mon</v>
      </c>
      <c r="X1767" s="13">
        <f t="shared" si="285"/>
        <v>0.14399999999999999</v>
      </c>
      <c r="Y1767" s="13">
        <f t="shared" si="286"/>
        <v>0.28799999999999998</v>
      </c>
      <c r="Z1767" s="13">
        <f t="shared" si="287"/>
        <v>0.432</v>
      </c>
      <c r="AA1767" s="13">
        <f t="shared" si="284"/>
        <v>-3</v>
      </c>
    </row>
    <row r="1768" spans="1:27" x14ac:dyDescent="0.25">
      <c r="A1768" s="58">
        <v>45922.256597222222</v>
      </c>
      <c r="B1768" s="59">
        <v>444156481</v>
      </c>
      <c r="C1768" s="38" t="s">
        <v>36</v>
      </c>
      <c r="D1768" s="38" t="s">
        <v>37</v>
      </c>
      <c r="E1768" s="38" t="s">
        <v>120</v>
      </c>
      <c r="F1768" s="35">
        <v>3689.52</v>
      </c>
      <c r="G1768" s="35">
        <v>3689.98</v>
      </c>
      <c r="H1768" s="35">
        <v>3692.46</v>
      </c>
      <c r="I1768" s="38" t="s">
        <v>2174</v>
      </c>
      <c r="J1768" s="35">
        <v>3689.97</v>
      </c>
      <c r="K1768" s="35">
        <v>0</v>
      </c>
      <c r="L1768" s="35">
        <v>0</v>
      </c>
      <c r="M1768" s="35">
        <v>0.45</v>
      </c>
      <c r="N1768" s="10" t="str">
        <f t="shared" si="279"/>
        <v>W</v>
      </c>
      <c r="O1768" s="11">
        <f t="shared" si="280"/>
        <v>45922</v>
      </c>
      <c r="P1768" s="12" t="str">
        <f t="shared" si="281"/>
        <v>06</v>
      </c>
      <c r="Q1768" s="13" t="str">
        <f>VLOOKUP($B1768,Deals_Demo!$H:$N,7,0)</f>
        <v>strategy_10_demo</v>
      </c>
      <c r="R1768" s="13" t="str">
        <f t="shared" si="282"/>
        <v>Mon</v>
      </c>
      <c r="S1768" s="14">
        <f>VLOOKUP($B1768,Deals_Demo!$H:$S,8,0)</f>
        <v>45922.256597222222</v>
      </c>
      <c r="T1768" s="14">
        <f>VLOOKUP($B1768,Deals_Demo!$H:$S,9,0)</f>
        <v>45922.464930555558</v>
      </c>
      <c r="U1768" s="15" t="str">
        <f t="shared" si="283"/>
        <v>2025-09-22</v>
      </c>
      <c r="V1768" s="13" t="str">
        <f>VLOOKUP($B1768,Deals_Demo!$H:$S,11,0)</f>
        <v>11</v>
      </c>
      <c r="W1768" s="13" t="str">
        <f>VLOOKUP($B1768,Deals_Demo!$H:$S,12,0)</f>
        <v>Mon</v>
      </c>
      <c r="X1768" s="13">
        <f t="shared" si="285"/>
        <v>4.5000000000000005E-2</v>
      </c>
      <c r="Y1768" s="13">
        <f t="shared" si="286"/>
        <v>9.0000000000000011E-2</v>
      </c>
      <c r="Z1768" s="13">
        <f t="shared" si="287"/>
        <v>0.13500000000000001</v>
      </c>
      <c r="AA1768" s="13">
        <f t="shared" si="284"/>
        <v>-3</v>
      </c>
    </row>
    <row r="1769" spans="1:27" x14ac:dyDescent="0.25">
      <c r="A1769" s="60">
        <v>45922.256597222222</v>
      </c>
      <c r="B1769" s="61">
        <v>444156495</v>
      </c>
      <c r="C1769" s="37" t="s">
        <v>36</v>
      </c>
      <c r="D1769" s="37" t="s">
        <v>37</v>
      </c>
      <c r="E1769" s="37" t="s">
        <v>120</v>
      </c>
      <c r="F1769" s="36">
        <v>3689.53</v>
      </c>
      <c r="G1769" s="36">
        <v>3686.46</v>
      </c>
      <c r="H1769" s="36">
        <v>3690.96</v>
      </c>
      <c r="I1769" s="37" t="s">
        <v>2172</v>
      </c>
      <c r="J1769" s="36">
        <v>3690.96</v>
      </c>
      <c r="K1769" s="36">
        <v>0</v>
      </c>
      <c r="L1769" s="36">
        <v>0</v>
      </c>
      <c r="M1769" s="36">
        <v>1.43</v>
      </c>
      <c r="N1769" s="10" t="str">
        <f t="shared" si="279"/>
        <v>W</v>
      </c>
      <c r="O1769" s="11">
        <f t="shared" si="280"/>
        <v>45922</v>
      </c>
      <c r="P1769" s="12" t="str">
        <f t="shared" si="281"/>
        <v>06</v>
      </c>
      <c r="Q1769" s="13" t="str">
        <f>VLOOKUP($B1769,Deals_Demo!$H:$N,7,0)</f>
        <v>strategy_12_demo</v>
      </c>
      <c r="R1769" s="13" t="str">
        <f t="shared" si="282"/>
        <v>Mon</v>
      </c>
      <c r="S1769" s="14">
        <f>VLOOKUP($B1769,Deals_Demo!$H:$S,8,0)</f>
        <v>45922.256597222222</v>
      </c>
      <c r="T1769" s="14">
        <f>VLOOKUP($B1769,Deals_Demo!$H:$S,9,0)</f>
        <v>45922.464930555558</v>
      </c>
      <c r="U1769" s="15" t="str">
        <f t="shared" si="283"/>
        <v>2025-09-22</v>
      </c>
      <c r="V1769" s="13" t="str">
        <f>VLOOKUP($B1769,Deals_Demo!$H:$S,11,0)</f>
        <v>11</v>
      </c>
      <c r="W1769" s="13" t="str">
        <f>VLOOKUP($B1769,Deals_Demo!$H:$S,12,0)</f>
        <v>Mon</v>
      </c>
      <c r="X1769" s="13">
        <f t="shared" si="285"/>
        <v>0.14299999999999999</v>
      </c>
      <c r="Y1769" s="13">
        <f t="shared" si="286"/>
        <v>0.28599999999999998</v>
      </c>
      <c r="Z1769" s="13">
        <f t="shared" si="287"/>
        <v>0.42899999999999999</v>
      </c>
      <c r="AA1769" s="13">
        <f t="shared" si="284"/>
        <v>-3</v>
      </c>
    </row>
    <row r="1770" spans="1:27" x14ac:dyDescent="0.25">
      <c r="A1770" s="58">
        <v>45922.256597222222</v>
      </c>
      <c r="B1770" s="59">
        <v>444156498</v>
      </c>
      <c r="C1770" s="38" t="s">
        <v>36</v>
      </c>
      <c r="D1770" s="38" t="s">
        <v>37</v>
      </c>
      <c r="E1770" s="38" t="s">
        <v>120</v>
      </c>
      <c r="F1770" s="35">
        <v>3689.59</v>
      </c>
      <c r="G1770" s="35">
        <v>3690</v>
      </c>
      <c r="H1770" s="35">
        <v>3692.46</v>
      </c>
      <c r="I1770" s="38" t="s">
        <v>2173</v>
      </c>
      <c r="J1770" s="35">
        <v>3690</v>
      </c>
      <c r="K1770" s="35">
        <v>0</v>
      </c>
      <c r="L1770" s="35">
        <v>0</v>
      </c>
      <c r="M1770" s="35">
        <v>0.41</v>
      </c>
      <c r="N1770" s="10" t="str">
        <f t="shared" si="279"/>
        <v>W</v>
      </c>
      <c r="O1770" s="11">
        <f t="shared" si="280"/>
        <v>45922</v>
      </c>
      <c r="P1770" s="12" t="str">
        <f t="shared" si="281"/>
        <v>06</v>
      </c>
      <c r="Q1770" s="13" t="str">
        <f>VLOOKUP($B1770,Deals_Demo!$H:$N,7,0)</f>
        <v>strategy_09_demo</v>
      </c>
      <c r="R1770" s="13" t="str">
        <f t="shared" si="282"/>
        <v>Mon</v>
      </c>
      <c r="S1770" s="14">
        <f>VLOOKUP($B1770,Deals_Demo!$H:$S,8,0)</f>
        <v>45922.256597222222</v>
      </c>
      <c r="T1770" s="14">
        <f>VLOOKUP($B1770,Deals_Demo!$H:$S,9,0)</f>
        <v>45922.464930555558</v>
      </c>
      <c r="U1770" s="15" t="str">
        <f t="shared" si="283"/>
        <v>2025-09-22</v>
      </c>
      <c r="V1770" s="13" t="str">
        <f>VLOOKUP($B1770,Deals_Demo!$H:$S,11,0)</f>
        <v>11</v>
      </c>
      <c r="W1770" s="13" t="str">
        <f>VLOOKUP($B1770,Deals_Demo!$H:$S,12,0)</f>
        <v>Mon</v>
      </c>
      <c r="X1770" s="13">
        <f t="shared" si="285"/>
        <v>4.1000000000000002E-2</v>
      </c>
      <c r="Y1770" s="13">
        <f t="shared" si="286"/>
        <v>8.2000000000000003E-2</v>
      </c>
      <c r="Z1770" s="13">
        <f t="shared" si="287"/>
        <v>0.12299999999999998</v>
      </c>
      <c r="AA1770" s="13">
        <f t="shared" si="284"/>
        <v>-3</v>
      </c>
    </row>
    <row r="1771" spans="1:27" x14ac:dyDescent="0.25">
      <c r="A1771" s="60">
        <v>45922.256608796299</v>
      </c>
      <c r="B1771" s="61">
        <v>444156499</v>
      </c>
      <c r="C1771" s="37" t="s">
        <v>36</v>
      </c>
      <c r="D1771" s="37" t="s">
        <v>37</v>
      </c>
      <c r="E1771" s="37" t="s">
        <v>120</v>
      </c>
      <c r="F1771" s="36">
        <v>3689.68</v>
      </c>
      <c r="G1771" s="36">
        <v>3691.21</v>
      </c>
      <c r="H1771" s="36">
        <v>3692.46</v>
      </c>
      <c r="I1771" s="37" t="s">
        <v>2175</v>
      </c>
      <c r="J1771" s="36">
        <v>3691.17</v>
      </c>
      <c r="K1771" s="36">
        <v>0</v>
      </c>
      <c r="L1771" s="36">
        <v>0</v>
      </c>
      <c r="M1771" s="36">
        <v>1.49</v>
      </c>
      <c r="N1771" s="10" t="str">
        <f t="shared" si="279"/>
        <v>W</v>
      </c>
      <c r="O1771" s="11">
        <f t="shared" si="280"/>
        <v>45922</v>
      </c>
      <c r="P1771" s="12" t="str">
        <f t="shared" si="281"/>
        <v>06</v>
      </c>
      <c r="Q1771" s="13" t="str">
        <f>VLOOKUP($B1771,Deals_Demo!$H:$N,7,0)</f>
        <v>strategy_23_demo</v>
      </c>
      <c r="R1771" s="13" t="str">
        <f t="shared" si="282"/>
        <v>Mon</v>
      </c>
      <c r="S1771" s="14">
        <f>VLOOKUP($B1771,Deals_Demo!$H:$S,8,0)</f>
        <v>45922.256608796299</v>
      </c>
      <c r="T1771" s="14">
        <f>VLOOKUP($B1771,Deals_Demo!$H:$S,9,0)</f>
        <v>45922.464942129634</v>
      </c>
      <c r="U1771" s="15" t="str">
        <f t="shared" si="283"/>
        <v>2025-09-22</v>
      </c>
      <c r="V1771" s="13" t="str">
        <f>VLOOKUP($B1771,Deals_Demo!$H:$S,11,0)</f>
        <v>11</v>
      </c>
      <c r="W1771" s="13" t="str">
        <f>VLOOKUP($B1771,Deals_Demo!$H:$S,12,0)</f>
        <v>Mon</v>
      </c>
      <c r="X1771" s="13">
        <f t="shared" si="285"/>
        <v>0.14899999999999999</v>
      </c>
      <c r="Y1771" s="13">
        <f t="shared" si="286"/>
        <v>0.29799999999999999</v>
      </c>
      <c r="Z1771" s="13">
        <f t="shared" si="287"/>
        <v>0.44700000000000001</v>
      </c>
      <c r="AA1771" s="13">
        <f t="shared" si="284"/>
        <v>-3</v>
      </c>
    </row>
    <row r="1772" spans="1:27" x14ac:dyDescent="0.25">
      <c r="A1772" s="58">
        <v>45922.259814814817</v>
      </c>
      <c r="B1772" s="59">
        <v>444157152</v>
      </c>
      <c r="C1772" s="38" t="s">
        <v>36</v>
      </c>
      <c r="D1772" s="38" t="s">
        <v>37</v>
      </c>
      <c r="E1772" s="38" t="s">
        <v>120</v>
      </c>
      <c r="F1772" s="35">
        <v>3690.33</v>
      </c>
      <c r="G1772" s="35">
        <v>3696.05</v>
      </c>
      <c r="H1772" s="38"/>
      <c r="I1772" s="38" t="s">
        <v>2176</v>
      </c>
      <c r="J1772" s="35">
        <v>3695.94</v>
      </c>
      <c r="K1772" s="35">
        <v>0</v>
      </c>
      <c r="L1772" s="35">
        <v>0</v>
      </c>
      <c r="M1772" s="35">
        <v>5.61</v>
      </c>
      <c r="N1772" s="10" t="str">
        <f t="shared" si="279"/>
        <v>W</v>
      </c>
      <c r="O1772" s="11">
        <f t="shared" si="280"/>
        <v>45922</v>
      </c>
      <c r="P1772" s="12" t="str">
        <f t="shared" si="281"/>
        <v>06</v>
      </c>
      <c r="Q1772" s="13" t="str">
        <f>VLOOKUP($B1772,Deals_Demo!$H:$N,7,0)</f>
        <v>strategy_19_demo</v>
      </c>
      <c r="R1772" s="13" t="str">
        <f t="shared" si="282"/>
        <v>Mon</v>
      </c>
      <c r="S1772" s="14">
        <f>VLOOKUP($B1772,Deals_Demo!$H:$S,8,0)</f>
        <v>45922.259814814817</v>
      </c>
      <c r="T1772" s="14">
        <f>VLOOKUP($B1772,Deals_Demo!$H:$S,9,0)</f>
        <v>45922.468148148153</v>
      </c>
      <c r="U1772" s="15" t="str">
        <f t="shared" si="283"/>
        <v>2025-09-22</v>
      </c>
      <c r="V1772" s="13" t="str">
        <f>VLOOKUP($B1772,Deals_Demo!$H:$S,11,0)</f>
        <v>11</v>
      </c>
      <c r="W1772" s="13" t="str">
        <f>VLOOKUP($B1772,Deals_Demo!$H:$S,12,0)</f>
        <v>Mon</v>
      </c>
      <c r="X1772" s="13">
        <f t="shared" si="285"/>
        <v>0.56100000000000005</v>
      </c>
      <c r="Y1772" s="13">
        <f t="shared" si="286"/>
        <v>1.1220000000000001</v>
      </c>
      <c r="Z1772" s="13">
        <f t="shared" si="287"/>
        <v>1.6830000000000001</v>
      </c>
      <c r="AA1772" s="13">
        <f t="shared" si="284"/>
        <v>5.61</v>
      </c>
    </row>
    <row r="1773" spans="1:27" x14ac:dyDescent="0.25">
      <c r="A1773" s="60">
        <v>45922.262245370373</v>
      </c>
      <c r="B1773" s="61">
        <v>444157700</v>
      </c>
      <c r="C1773" s="37" t="s">
        <v>36</v>
      </c>
      <c r="D1773" s="37" t="s">
        <v>37</v>
      </c>
      <c r="E1773" s="37" t="s">
        <v>120</v>
      </c>
      <c r="F1773" s="36">
        <v>3690.63</v>
      </c>
      <c r="G1773" s="36">
        <v>3689.13</v>
      </c>
      <c r="H1773" s="36">
        <v>3692.13</v>
      </c>
      <c r="I1773" s="37" t="s">
        <v>2177</v>
      </c>
      <c r="J1773" s="36">
        <v>3689.11</v>
      </c>
      <c r="K1773" s="36">
        <v>0</v>
      </c>
      <c r="L1773" s="36">
        <v>0</v>
      </c>
      <c r="M1773" s="36">
        <v>-1.52</v>
      </c>
      <c r="N1773" s="10" t="str">
        <f t="shared" si="279"/>
        <v>L</v>
      </c>
      <c r="O1773" s="11">
        <f t="shared" si="280"/>
        <v>45922</v>
      </c>
      <c r="P1773" s="12" t="str">
        <f t="shared" si="281"/>
        <v>06</v>
      </c>
      <c r="Q1773" s="13" t="str">
        <f>VLOOKUP($B1773,Deals_Demo!$H:$N,7,0)</f>
        <v>strategy_15_demo</v>
      </c>
      <c r="R1773" s="13" t="str">
        <f t="shared" si="282"/>
        <v>Mon</v>
      </c>
      <c r="S1773" s="14">
        <f>VLOOKUP($B1773,Deals_Demo!$H:$S,8,0)</f>
        <v>45922.262245370373</v>
      </c>
      <c r="T1773" s="14">
        <f>VLOOKUP($B1773,Deals_Demo!$H:$S,9,0)</f>
        <v>45922.470578703709</v>
      </c>
      <c r="U1773" s="15" t="str">
        <f t="shared" si="283"/>
        <v>2025-09-22</v>
      </c>
      <c r="V1773" s="13" t="str">
        <f>VLOOKUP($B1773,Deals_Demo!$H:$S,11,0)</f>
        <v>11</v>
      </c>
      <c r="W1773" s="13" t="str">
        <f>VLOOKUP($B1773,Deals_Demo!$H:$S,12,0)</f>
        <v>Mon</v>
      </c>
      <c r="X1773" s="13">
        <f t="shared" si="285"/>
        <v>-0.15200000000000002</v>
      </c>
      <c r="Y1773" s="13">
        <f t="shared" si="286"/>
        <v>-0.30400000000000005</v>
      </c>
      <c r="Z1773" s="13">
        <f t="shared" si="287"/>
        <v>-0.45599999999999996</v>
      </c>
      <c r="AA1773" s="13">
        <f t="shared" si="284"/>
        <v>-3</v>
      </c>
    </row>
    <row r="1774" spans="1:27" x14ac:dyDescent="0.25">
      <c r="A1774" s="58">
        <v>45922.262256944443</v>
      </c>
      <c r="B1774" s="59">
        <v>444157702</v>
      </c>
      <c r="C1774" s="38" t="s">
        <v>36</v>
      </c>
      <c r="D1774" s="38" t="s">
        <v>37</v>
      </c>
      <c r="E1774" s="38" t="s">
        <v>120</v>
      </c>
      <c r="F1774" s="35">
        <v>3690.63</v>
      </c>
      <c r="G1774" s="35">
        <v>3688.43</v>
      </c>
      <c r="H1774" s="35">
        <v>3692.13</v>
      </c>
      <c r="I1774" s="38" t="s">
        <v>2178</v>
      </c>
      <c r="J1774" s="35">
        <v>3692.3</v>
      </c>
      <c r="K1774" s="35">
        <v>0</v>
      </c>
      <c r="L1774" s="35">
        <v>0</v>
      </c>
      <c r="M1774" s="35">
        <v>1.67</v>
      </c>
      <c r="N1774" s="10" t="str">
        <f t="shared" si="279"/>
        <v>W</v>
      </c>
      <c r="O1774" s="11">
        <f t="shared" si="280"/>
        <v>45922</v>
      </c>
      <c r="P1774" s="12" t="str">
        <f t="shared" si="281"/>
        <v>06</v>
      </c>
      <c r="Q1774" s="13" t="str">
        <f>VLOOKUP($B1774,Deals_Demo!$H:$N,7,0)</f>
        <v>strategy_22_demo</v>
      </c>
      <c r="R1774" s="13" t="str">
        <f t="shared" si="282"/>
        <v>Mon</v>
      </c>
      <c r="S1774" s="14">
        <f>VLOOKUP($B1774,Deals_Demo!$H:$S,8,0)</f>
        <v>45922.262256944443</v>
      </c>
      <c r="T1774" s="14">
        <f>VLOOKUP($B1774,Deals_Demo!$H:$S,9,0)</f>
        <v>45922.470590277779</v>
      </c>
      <c r="U1774" s="15" t="str">
        <f t="shared" si="283"/>
        <v>2025-09-22</v>
      </c>
      <c r="V1774" s="13" t="str">
        <f>VLOOKUP($B1774,Deals_Demo!$H:$S,11,0)</f>
        <v>11</v>
      </c>
      <c r="W1774" s="13" t="str">
        <f>VLOOKUP($B1774,Deals_Demo!$H:$S,12,0)</f>
        <v>Mon</v>
      </c>
      <c r="X1774" s="13">
        <f t="shared" si="285"/>
        <v>0.16700000000000001</v>
      </c>
      <c r="Y1774" s="13">
        <f t="shared" si="286"/>
        <v>0.33400000000000002</v>
      </c>
      <c r="Z1774" s="13">
        <f t="shared" si="287"/>
        <v>0.501</v>
      </c>
      <c r="AA1774" s="13">
        <f t="shared" si="284"/>
        <v>-3</v>
      </c>
    </row>
    <row r="1775" spans="1:27" x14ac:dyDescent="0.25">
      <c r="A1775" s="60">
        <v>45922.262256944443</v>
      </c>
      <c r="B1775" s="61">
        <v>444157703</v>
      </c>
      <c r="C1775" s="37" t="s">
        <v>36</v>
      </c>
      <c r="D1775" s="37" t="s">
        <v>37</v>
      </c>
      <c r="E1775" s="37" t="s">
        <v>120</v>
      </c>
      <c r="F1775" s="36">
        <v>3690.63</v>
      </c>
      <c r="G1775" s="36">
        <v>3690.84</v>
      </c>
      <c r="H1775" s="36">
        <v>3692.13</v>
      </c>
      <c r="I1775" s="37" t="s">
        <v>2178</v>
      </c>
      <c r="J1775" s="36">
        <v>3692.3</v>
      </c>
      <c r="K1775" s="36">
        <v>0</v>
      </c>
      <c r="L1775" s="36">
        <v>0</v>
      </c>
      <c r="M1775" s="36">
        <v>1.67</v>
      </c>
      <c r="N1775" s="10" t="str">
        <f t="shared" ref="N1775:N1838" si="288">IF(M1775&gt;0,"W",IF(M1775&lt;0,"L","BE"))</f>
        <v>W</v>
      </c>
      <c r="O1775" s="11">
        <f t="shared" ref="O1775:O1838" si="289">INT(LEFT(A1775,10))</f>
        <v>45922</v>
      </c>
      <c r="P1775" s="12" t="str">
        <f t="shared" ref="P1775:P1838" si="290">TEXT(A1775,"hh")</f>
        <v>06</v>
      </c>
      <c r="Q1775" s="13" t="str">
        <f>VLOOKUP($B1775,Deals_Demo!$H:$N,7,0)</f>
        <v>strategy_24_demo</v>
      </c>
      <c r="R1775" s="13" t="str">
        <f t="shared" ref="R1775:R1838" si="291">TEXT(O1775,"ddd")</f>
        <v>Mon</v>
      </c>
      <c r="S1775" s="14">
        <f>VLOOKUP($B1775,Deals_Demo!$H:$S,8,0)</f>
        <v>45922.262256944443</v>
      </c>
      <c r="T1775" s="14">
        <f>VLOOKUP($B1775,Deals_Demo!$H:$S,9,0)</f>
        <v>45922.470590277779</v>
      </c>
      <c r="U1775" s="15" t="str">
        <f t="shared" ref="U1775:U1838" si="292">TEXT(T1775,"yyyy-mm-dd")</f>
        <v>2025-09-22</v>
      </c>
      <c r="V1775" s="13" t="str">
        <f>VLOOKUP($B1775,Deals_Demo!$H:$S,11,0)</f>
        <v>11</v>
      </c>
      <c r="W1775" s="13" t="str">
        <f>VLOOKUP($B1775,Deals_Demo!$H:$S,12,0)</f>
        <v>Mon</v>
      </c>
      <c r="X1775" s="13">
        <f t="shared" si="285"/>
        <v>0.16700000000000001</v>
      </c>
      <c r="Y1775" s="13">
        <f t="shared" si="286"/>
        <v>0.33400000000000002</v>
      </c>
      <c r="Z1775" s="13">
        <f t="shared" si="287"/>
        <v>0.501</v>
      </c>
      <c r="AA1775" s="13">
        <f t="shared" ref="AA1775:AA1838" si="293">IF(M1775&lt;2.9,-3,M1775)</f>
        <v>-3</v>
      </c>
    </row>
    <row r="1776" spans="1:27" x14ac:dyDescent="0.25">
      <c r="A1776" s="58">
        <v>45922.262256944443</v>
      </c>
      <c r="B1776" s="59">
        <v>444157704</v>
      </c>
      <c r="C1776" s="38" t="s">
        <v>36</v>
      </c>
      <c r="D1776" s="38" t="s">
        <v>37</v>
      </c>
      <c r="E1776" s="38" t="s">
        <v>120</v>
      </c>
      <c r="F1776" s="35">
        <v>3690.65</v>
      </c>
      <c r="G1776" s="35">
        <v>3690.84</v>
      </c>
      <c r="H1776" s="35">
        <v>3692.13</v>
      </c>
      <c r="I1776" s="38" t="s">
        <v>2178</v>
      </c>
      <c r="J1776" s="35">
        <v>3692.3</v>
      </c>
      <c r="K1776" s="35">
        <v>0</v>
      </c>
      <c r="L1776" s="35">
        <v>0</v>
      </c>
      <c r="M1776" s="35">
        <v>1.65</v>
      </c>
      <c r="N1776" s="10" t="str">
        <f t="shared" si="288"/>
        <v>W</v>
      </c>
      <c r="O1776" s="11">
        <f t="shared" si="289"/>
        <v>45922</v>
      </c>
      <c r="P1776" s="12" t="str">
        <f t="shared" si="290"/>
        <v>06</v>
      </c>
      <c r="Q1776" s="13" t="str">
        <f>VLOOKUP($B1776,Deals_Demo!$H:$N,7,0)</f>
        <v>strategy_12_demo</v>
      </c>
      <c r="R1776" s="13" t="str">
        <f t="shared" si="291"/>
        <v>Mon</v>
      </c>
      <c r="S1776" s="14">
        <f>VLOOKUP($B1776,Deals_Demo!$H:$S,8,0)</f>
        <v>45922.262256944443</v>
      </c>
      <c r="T1776" s="14">
        <f>VLOOKUP($B1776,Deals_Demo!$H:$S,9,0)</f>
        <v>45922.470590277779</v>
      </c>
      <c r="U1776" s="15" t="str">
        <f t="shared" si="292"/>
        <v>2025-09-22</v>
      </c>
      <c r="V1776" s="13" t="str">
        <f>VLOOKUP($B1776,Deals_Demo!$H:$S,11,0)</f>
        <v>11</v>
      </c>
      <c r="W1776" s="13" t="str">
        <f>VLOOKUP($B1776,Deals_Demo!$H:$S,12,0)</f>
        <v>Mon</v>
      </c>
      <c r="X1776" s="13">
        <f t="shared" si="285"/>
        <v>0.16500000000000001</v>
      </c>
      <c r="Y1776" s="13">
        <f t="shared" si="286"/>
        <v>0.33</v>
      </c>
      <c r="Z1776" s="13">
        <f t="shared" si="287"/>
        <v>0.49499999999999994</v>
      </c>
      <c r="AA1776" s="13">
        <f t="shared" si="293"/>
        <v>-3</v>
      </c>
    </row>
    <row r="1777" spans="1:27" x14ac:dyDescent="0.25">
      <c r="A1777" s="60">
        <v>45922.262256944443</v>
      </c>
      <c r="B1777" s="61">
        <v>444157705</v>
      </c>
      <c r="C1777" s="37" t="s">
        <v>36</v>
      </c>
      <c r="D1777" s="37" t="s">
        <v>37</v>
      </c>
      <c r="E1777" s="37" t="s">
        <v>120</v>
      </c>
      <c r="F1777" s="36">
        <v>3690.65</v>
      </c>
      <c r="G1777" s="36">
        <v>3690.84</v>
      </c>
      <c r="H1777" s="36">
        <v>3692.13</v>
      </c>
      <c r="I1777" s="37" t="s">
        <v>2178</v>
      </c>
      <c r="J1777" s="36">
        <v>3692.3</v>
      </c>
      <c r="K1777" s="36">
        <v>0</v>
      </c>
      <c r="L1777" s="36">
        <v>0</v>
      </c>
      <c r="M1777" s="36">
        <v>1.65</v>
      </c>
      <c r="N1777" s="10" t="str">
        <f t="shared" si="288"/>
        <v>W</v>
      </c>
      <c r="O1777" s="11">
        <f t="shared" si="289"/>
        <v>45922</v>
      </c>
      <c r="P1777" s="12" t="str">
        <f t="shared" si="290"/>
        <v>06</v>
      </c>
      <c r="Q1777" s="13" t="str">
        <f>VLOOKUP($B1777,Deals_Demo!$H:$N,7,0)</f>
        <v>strategy_14_demo</v>
      </c>
      <c r="R1777" s="13" t="str">
        <f t="shared" si="291"/>
        <v>Mon</v>
      </c>
      <c r="S1777" s="14">
        <f>VLOOKUP($B1777,Deals_Demo!$H:$S,8,0)</f>
        <v>45922.262256944443</v>
      </c>
      <c r="T1777" s="14">
        <f>VLOOKUP($B1777,Deals_Demo!$H:$S,9,0)</f>
        <v>45922.470590277779</v>
      </c>
      <c r="U1777" s="15" t="str">
        <f t="shared" si="292"/>
        <v>2025-09-22</v>
      </c>
      <c r="V1777" s="13" t="str">
        <f>VLOOKUP($B1777,Deals_Demo!$H:$S,11,0)</f>
        <v>11</v>
      </c>
      <c r="W1777" s="13" t="str">
        <f>VLOOKUP($B1777,Deals_Demo!$H:$S,12,0)</f>
        <v>Mon</v>
      </c>
      <c r="X1777" s="13">
        <f t="shared" si="285"/>
        <v>0.16500000000000001</v>
      </c>
      <c r="Y1777" s="13">
        <f t="shared" si="286"/>
        <v>0.33</v>
      </c>
      <c r="Z1777" s="13">
        <f t="shared" si="287"/>
        <v>0.49499999999999994</v>
      </c>
      <c r="AA1777" s="13">
        <f t="shared" si="293"/>
        <v>-3</v>
      </c>
    </row>
    <row r="1778" spans="1:27" x14ac:dyDescent="0.25">
      <c r="A1778" s="58">
        <v>45922.262361111112</v>
      </c>
      <c r="B1778" s="59">
        <v>444157759</v>
      </c>
      <c r="C1778" s="38" t="s">
        <v>36</v>
      </c>
      <c r="D1778" s="38" t="s">
        <v>37</v>
      </c>
      <c r="E1778" s="38" t="s">
        <v>120</v>
      </c>
      <c r="F1778" s="35">
        <v>3690.2</v>
      </c>
      <c r="G1778" s="35">
        <v>3691.21</v>
      </c>
      <c r="H1778" s="35">
        <v>3693.7</v>
      </c>
      <c r="I1778" s="38" t="s">
        <v>2175</v>
      </c>
      <c r="J1778" s="35">
        <v>3691.17</v>
      </c>
      <c r="K1778" s="35">
        <v>0</v>
      </c>
      <c r="L1778" s="35">
        <v>0</v>
      </c>
      <c r="M1778" s="35">
        <v>0.97</v>
      </c>
      <c r="N1778" s="10" t="str">
        <f t="shared" si="288"/>
        <v>W</v>
      </c>
      <c r="O1778" s="11">
        <f t="shared" si="289"/>
        <v>45922</v>
      </c>
      <c r="P1778" s="12" t="str">
        <f t="shared" si="290"/>
        <v>06</v>
      </c>
      <c r="Q1778" s="13" t="str">
        <f>VLOOKUP($B1778,Deals_Demo!$H:$N,7,0)</f>
        <v>strategy_11_demo</v>
      </c>
      <c r="R1778" s="13" t="str">
        <f t="shared" si="291"/>
        <v>Mon</v>
      </c>
      <c r="S1778" s="14">
        <f>VLOOKUP($B1778,Deals_Demo!$H:$S,8,0)</f>
        <v>45922.262361111112</v>
      </c>
      <c r="T1778" s="14">
        <f>VLOOKUP($B1778,Deals_Demo!$H:$S,9,0)</f>
        <v>45922.470694444448</v>
      </c>
      <c r="U1778" s="15" t="str">
        <f t="shared" si="292"/>
        <v>2025-09-22</v>
      </c>
      <c r="V1778" s="13" t="str">
        <f>VLOOKUP($B1778,Deals_Demo!$H:$S,11,0)</f>
        <v>11</v>
      </c>
      <c r="W1778" s="13" t="str">
        <f>VLOOKUP($B1778,Deals_Demo!$H:$S,12,0)</f>
        <v>Mon</v>
      </c>
      <c r="X1778" s="13">
        <f t="shared" si="285"/>
        <v>9.7000000000000003E-2</v>
      </c>
      <c r="Y1778" s="13">
        <f t="shared" si="286"/>
        <v>0.19400000000000001</v>
      </c>
      <c r="Z1778" s="13">
        <f t="shared" si="287"/>
        <v>0.29099999999999998</v>
      </c>
      <c r="AA1778" s="13">
        <f t="shared" si="293"/>
        <v>-3</v>
      </c>
    </row>
    <row r="1779" spans="1:27" x14ac:dyDescent="0.25">
      <c r="A1779" s="60">
        <v>45922.262372685182</v>
      </c>
      <c r="B1779" s="61">
        <v>444157760</v>
      </c>
      <c r="C1779" s="37" t="s">
        <v>36</v>
      </c>
      <c r="D1779" s="37" t="s">
        <v>37</v>
      </c>
      <c r="E1779" s="37" t="s">
        <v>120</v>
      </c>
      <c r="F1779" s="36">
        <v>3690.24</v>
      </c>
      <c r="G1779" s="36">
        <v>3691.21</v>
      </c>
      <c r="H1779" s="36">
        <v>3693.2</v>
      </c>
      <c r="I1779" s="37" t="s">
        <v>2175</v>
      </c>
      <c r="J1779" s="36">
        <v>3691.17</v>
      </c>
      <c r="K1779" s="36">
        <v>0</v>
      </c>
      <c r="L1779" s="36">
        <v>0</v>
      </c>
      <c r="M1779" s="36">
        <v>0.93</v>
      </c>
      <c r="N1779" s="10" t="str">
        <f t="shared" si="288"/>
        <v>W</v>
      </c>
      <c r="O1779" s="11">
        <f t="shared" si="289"/>
        <v>45922</v>
      </c>
      <c r="P1779" s="12" t="str">
        <f t="shared" si="290"/>
        <v>06</v>
      </c>
      <c r="Q1779" s="13" t="str">
        <f>VLOOKUP($B1779,Deals_Demo!$H:$N,7,0)</f>
        <v>strategy_09_demo</v>
      </c>
      <c r="R1779" s="13" t="str">
        <f t="shared" si="291"/>
        <v>Mon</v>
      </c>
      <c r="S1779" s="14">
        <f>VLOOKUP($B1779,Deals_Demo!$H:$S,8,0)</f>
        <v>45922.262372685182</v>
      </c>
      <c r="T1779" s="14">
        <f>VLOOKUP($B1779,Deals_Demo!$H:$S,9,0)</f>
        <v>45922.470706018517</v>
      </c>
      <c r="U1779" s="15" t="str">
        <f t="shared" si="292"/>
        <v>2025-09-22</v>
      </c>
      <c r="V1779" s="13" t="str">
        <f>VLOOKUP($B1779,Deals_Demo!$H:$S,11,0)</f>
        <v>11</v>
      </c>
      <c r="W1779" s="13" t="str">
        <f>VLOOKUP($B1779,Deals_Demo!$H:$S,12,0)</f>
        <v>Mon</v>
      </c>
      <c r="X1779" s="13">
        <f t="shared" si="285"/>
        <v>9.3000000000000013E-2</v>
      </c>
      <c r="Y1779" s="13">
        <f t="shared" si="286"/>
        <v>0.18600000000000003</v>
      </c>
      <c r="Z1779" s="13">
        <f t="shared" si="287"/>
        <v>0.27900000000000003</v>
      </c>
      <c r="AA1779" s="13">
        <f t="shared" si="293"/>
        <v>-3</v>
      </c>
    </row>
    <row r="1780" spans="1:27" x14ac:dyDescent="0.25">
      <c r="A1780" s="58">
        <v>45922.262708333335</v>
      </c>
      <c r="B1780" s="59">
        <v>444157984</v>
      </c>
      <c r="C1780" s="38" t="s">
        <v>36</v>
      </c>
      <c r="D1780" s="38" t="s">
        <v>37</v>
      </c>
      <c r="E1780" s="38" t="s">
        <v>120</v>
      </c>
      <c r="F1780" s="35">
        <v>3690.16</v>
      </c>
      <c r="G1780" s="35">
        <v>3691.21</v>
      </c>
      <c r="H1780" s="35">
        <v>3693.16</v>
      </c>
      <c r="I1780" s="38" t="s">
        <v>2175</v>
      </c>
      <c r="J1780" s="35">
        <v>3691.17</v>
      </c>
      <c r="K1780" s="35">
        <v>0</v>
      </c>
      <c r="L1780" s="35">
        <v>0</v>
      </c>
      <c r="M1780" s="35">
        <v>1.01</v>
      </c>
      <c r="N1780" s="10" t="str">
        <f t="shared" si="288"/>
        <v>W</v>
      </c>
      <c r="O1780" s="11">
        <f t="shared" si="289"/>
        <v>45922</v>
      </c>
      <c r="P1780" s="12" t="str">
        <f t="shared" si="290"/>
        <v>06</v>
      </c>
      <c r="Q1780" s="13" t="str">
        <f>VLOOKUP($B1780,Deals_Demo!$H:$N,7,0)</f>
        <v>strategy_10_demo</v>
      </c>
      <c r="R1780" s="13" t="str">
        <f t="shared" si="291"/>
        <v>Mon</v>
      </c>
      <c r="S1780" s="14">
        <f>VLOOKUP($B1780,Deals_Demo!$H:$S,8,0)</f>
        <v>45922.262708333335</v>
      </c>
      <c r="T1780" s="14">
        <f>VLOOKUP($B1780,Deals_Demo!$H:$S,9,0)</f>
        <v>45922.471041666671</v>
      </c>
      <c r="U1780" s="15" t="str">
        <f t="shared" si="292"/>
        <v>2025-09-22</v>
      </c>
      <c r="V1780" s="13" t="str">
        <f>VLOOKUP($B1780,Deals_Demo!$H:$S,11,0)</f>
        <v>11</v>
      </c>
      <c r="W1780" s="13" t="str">
        <f>VLOOKUP($B1780,Deals_Demo!$H:$S,12,0)</f>
        <v>Mon</v>
      </c>
      <c r="X1780" s="13">
        <f t="shared" si="285"/>
        <v>0.10100000000000001</v>
      </c>
      <c r="Y1780" s="13">
        <f t="shared" si="286"/>
        <v>0.20200000000000001</v>
      </c>
      <c r="Z1780" s="13">
        <f t="shared" si="287"/>
        <v>0.30299999999999999</v>
      </c>
      <c r="AA1780" s="13">
        <f t="shared" si="293"/>
        <v>-3</v>
      </c>
    </row>
    <row r="1781" spans="1:27" x14ac:dyDescent="0.25">
      <c r="A1781" s="60">
        <v>45922.266064814816</v>
      </c>
      <c r="B1781" s="61">
        <v>444159011</v>
      </c>
      <c r="C1781" s="37" t="s">
        <v>36</v>
      </c>
      <c r="D1781" s="37" t="s">
        <v>37</v>
      </c>
      <c r="E1781" s="37" t="s">
        <v>120</v>
      </c>
      <c r="F1781" s="36">
        <v>3691.18</v>
      </c>
      <c r="G1781" s="36">
        <v>3695.94</v>
      </c>
      <c r="H1781" s="37"/>
      <c r="I1781" s="37" t="s">
        <v>2176</v>
      </c>
      <c r="J1781" s="36">
        <v>3695.94</v>
      </c>
      <c r="K1781" s="36">
        <v>0</v>
      </c>
      <c r="L1781" s="36">
        <v>0</v>
      </c>
      <c r="M1781" s="36">
        <v>4.76</v>
      </c>
      <c r="N1781" s="10" t="str">
        <f t="shared" si="288"/>
        <v>W</v>
      </c>
      <c r="O1781" s="11">
        <f t="shared" si="289"/>
        <v>45922</v>
      </c>
      <c r="P1781" s="12" t="str">
        <f t="shared" si="290"/>
        <v>06</v>
      </c>
      <c r="Q1781" s="13" t="str">
        <f>VLOOKUP($B1781,Deals_Demo!$H:$N,7,0)</f>
        <v>strategy_20_demo</v>
      </c>
      <c r="R1781" s="13" t="str">
        <f t="shared" si="291"/>
        <v>Mon</v>
      </c>
      <c r="S1781" s="14">
        <f>VLOOKUP($B1781,Deals_Demo!$H:$S,8,0)</f>
        <v>45922.266064814816</v>
      </c>
      <c r="T1781" s="14">
        <f>VLOOKUP($B1781,Deals_Demo!$H:$S,9,0)</f>
        <v>45922.474398148152</v>
      </c>
      <c r="U1781" s="15" t="str">
        <f t="shared" si="292"/>
        <v>2025-09-22</v>
      </c>
      <c r="V1781" s="13" t="str">
        <f>VLOOKUP($B1781,Deals_Demo!$H:$S,11,0)</f>
        <v>11</v>
      </c>
      <c r="W1781" s="13" t="str">
        <f>VLOOKUP($B1781,Deals_Demo!$H:$S,12,0)</f>
        <v>Mon</v>
      </c>
      <c r="X1781" s="13">
        <f t="shared" si="285"/>
        <v>0.47599999999999998</v>
      </c>
      <c r="Y1781" s="13">
        <f t="shared" si="286"/>
        <v>0.95199999999999996</v>
      </c>
      <c r="Z1781" s="13">
        <f t="shared" si="287"/>
        <v>1.4279999999999999</v>
      </c>
      <c r="AA1781" s="13">
        <f t="shared" si="293"/>
        <v>4.76</v>
      </c>
    </row>
    <row r="1782" spans="1:27" x14ac:dyDescent="0.25">
      <c r="A1782" s="58">
        <v>45922.266076388885</v>
      </c>
      <c r="B1782" s="59">
        <v>444159016</v>
      </c>
      <c r="C1782" s="38" t="s">
        <v>36</v>
      </c>
      <c r="D1782" s="38" t="s">
        <v>37</v>
      </c>
      <c r="E1782" s="38" t="s">
        <v>120</v>
      </c>
      <c r="F1782" s="35">
        <v>3691.18</v>
      </c>
      <c r="G1782" s="35">
        <v>3693.74</v>
      </c>
      <c r="H1782" s="38"/>
      <c r="I1782" s="38" t="s">
        <v>2179</v>
      </c>
      <c r="J1782" s="35">
        <v>3693.74</v>
      </c>
      <c r="K1782" s="35">
        <v>0</v>
      </c>
      <c r="L1782" s="35">
        <v>0</v>
      </c>
      <c r="M1782" s="35">
        <v>2.56</v>
      </c>
      <c r="N1782" s="10" t="str">
        <f t="shared" si="288"/>
        <v>W</v>
      </c>
      <c r="O1782" s="11">
        <f t="shared" si="289"/>
        <v>45922</v>
      </c>
      <c r="P1782" s="12" t="str">
        <f t="shared" si="290"/>
        <v>06</v>
      </c>
      <c r="Q1782" s="13" t="str">
        <f>VLOOKUP($B1782,Deals_Demo!$H:$N,7,0)</f>
        <v>strategy_18_demo</v>
      </c>
      <c r="R1782" s="13" t="str">
        <f t="shared" si="291"/>
        <v>Mon</v>
      </c>
      <c r="S1782" s="14">
        <f>VLOOKUP($B1782,Deals_Demo!$H:$S,8,0)</f>
        <v>45922.266076388885</v>
      </c>
      <c r="T1782" s="14">
        <f>VLOOKUP($B1782,Deals_Demo!$H:$S,9,0)</f>
        <v>45922.474409722221</v>
      </c>
      <c r="U1782" s="15" t="str">
        <f t="shared" si="292"/>
        <v>2025-09-22</v>
      </c>
      <c r="V1782" s="13" t="str">
        <f>VLOOKUP($B1782,Deals_Demo!$H:$S,11,0)</f>
        <v>11</v>
      </c>
      <c r="W1782" s="13" t="str">
        <f>VLOOKUP($B1782,Deals_Demo!$H:$S,12,0)</f>
        <v>Mon</v>
      </c>
      <c r="X1782" s="13">
        <f t="shared" si="285"/>
        <v>0.25600000000000001</v>
      </c>
      <c r="Y1782" s="13">
        <f t="shared" si="286"/>
        <v>0.51200000000000001</v>
      </c>
      <c r="Z1782" s="13">
        <f t="shared" si="287"/>
        <v>0.76800000000000002</v>
      </c>
      <c r="AA1782" s="13">
        <f t="shared" si="293"/>
        <v>-3</v>
      </c>
    </row>
    <row r="1783" spans="1:27" x14ac:dyDescent="0.25">
      <c r="A1783" s="60">
        <v>45922.267800925925</v>
      </c>
      <c r="B1783" s="61">
        <v>444159547</v>
      </c>
      <c r="C1783" s="37" t="s">
        <v>36</v>
      </c>
      <c r="D1783" s="37" t="s">
        <v>37</v>
      </c>
      <c r="E1783" s="37" t="s">
        <v>120</v>
      </c>
      <c r="F1783" s="36">
        <v>3691.18</v>
      </c>
      <c r="G1783" s="36">
        <v>3688.16</v>
      </c>
      <c r="H1783" s="36">
        <v>3693.36</v>
      </c>
      <c r="I1783" s="37" t="s">
        <v>2180</v>
      </c>
      <c r="J1783" s="36">
        <v>3693.36</v>
      </c>
      <c r="K1783" s="36">
        <v>0</v>
      </c>
      <c r="L1783" s="36">
        <v>0</v>
      </c>
      <c r="M1783" s="36">
        <v>2.1800000000000002</v>
      </c>
      <c r="N1783" s="10" t="str">
        <f t="shared" si="288"/>
        <v>W</v>
      </c>
      <c r="O1783" s="11">
        <f t="shared" si="289"/>
        <v>45922</v>
      </c>
      <c r="P1783" s="12" t="str">
        <f t="shared" si="290"/>
        <v>06</v>
      </c>
      <c r="Q1783" s="13" t="str">
        <f>VLOOKUP($B1783,Deals_Demo!$H:$N,7,0)</f>
        <v>strategy_21_demo</v>
      </c>
      <c r="R1783" s="13" t="str">
        <f t="shared" si="291"/>
        <v>Mon</v>
      </c>
      <c r="S1783" s="14">
        <f>VLOOKUP($B1783,Deals_Demo!$H:$S,8,0)</f>
        <v>45922.267800925925</v>
      </c>
      <c r="T1783" s="14">
        <f>VLOOKUP($B1783,Deals_Demo!$H:$S,9,0)</f>
        <v>45922.476134259261</v>
      </c>
      <c r="U1783" s="15" t="str">
        <f t="shared" si="292"/>
        <v>2025-09-22</v>
      </c>
      <c r="V1783" s="13" t="str">
        <f>VLOOKUP($B1783,Deals_Demo!$H:$S,11,0)</f>
        <v>11</v>
      </c>
      <c r="W1783" s="13" t="str">
        <f>VLOOKUP($B1783,Deals_Demo!$H:$S,12,0)</f>
        <v>Mon</v>
      </c>
      <c r="X1783" s="13">
        <f t="shared" si="285"/>
        <v>0.21800000000000003</v>
      </c>
      <c r="Y1783" s="13">
        <f t="shared" si="286"/>
        <v>0.43600000000000005</v>
      </c>
      <c r="Z1783" s="13">
        <f t="shared" si="287"/>
        <v>0.65400000000000003</v>
      </c>
      <c r="AA1783" s="13">
        <f t="shared" si="293"/>
        <v>-3</v>
      </c>
    </row>
    <row r="1784" spans="1:27" x14ac:dyDescent="0.25">
      <c r="A1784" s="58">
        <v>45922.267812500002</v>
      </c>
      <c r="B1784" s="59">
        <v>444159549</v>
      </c>
      <c r="C1784" s="38" t="s">
        <v>36</v>
      </c>
      <c r="D1784" s="38" t="s">
        <v>37</v>
      </c>
      <c r="E1784" s="38" t="s">
        <v>120</v>
      </c>
      <c r="F1784" s="35">
        <v>3691.16</v>
      </c>
      <c r="G1784" s="35">
        <v>3691.45</v>
      </c>
      <c r="H1784" s="35">
        <v>3692.68</v>
      </c>
      <c r="I1784" s="38" t="s">
        <v>2181</v>
      </c>
      <c r="J1784" s="35">
        <v>3692.76</v>
      </c>
      <c r="K1784" s="35">
        <v>0</v>
      </c>
      <c r="L1784" s="35">
        <v>0</v>
      </c>
      <c r="M1784" s="35">
        <v>1.6</v>
      </c>
      <c r="N1784" s="10" t="str">
        <f t="shared" si="288"/>
        <v>W</v>
      </c>
      <c r="O1784" s="11">
        <f t="shared" si="289"/>
        <v>45922</v>
      </c>
      <c r="P1784" s="12" t="str">
        <f t="shared" si="290"/>
        <v>06</v>
      </c>
      <c r="Q1784" s="13" t="str">
        <f>VLOOKUP($B1784,Deals_Demo!$H:$N,7,0)</f>
        <v>strategy_15_demo</v>
      </c>
      <c r="R1784" s="13" t="str">
        <f t="shared" si="291"/>
        <v>Mon</v>
      </c>
      <c r="S1784" s="14">
        <f>VLOOKUP($B1784,Deals_Demo!$H:$S,8,0)</f>
        <v>45922.267812500002</v>
      </c>
      <c r="T1784" s="14">
        <f>VLOOKUP($B1784,Deals_Demo!$H:$S,9,0)</f>
        <v>45922.476145833338</v>
      </c>
      <c r="U1784" s="15" t="str">
        <f t="shared" si="292"/>
        <v>2025-09-22</v>
      </c>
      <c r="V1784" s="13" t="str">
        <f>VLOOKUP($B1784,Deals_Demo!$H:$S,11,0)</f>
        <v>11</v>
      </c>
      <c r="W1784" s="13" t="str">
        <f>VLOOKUP($B1784,Deals_Demo!$H:$S,12,0)</f>
        <v>Mon</v>
      </c>
      <c r="X1784" s="13">
        <f t="shared" si="285"/>
        <v>0.16000000000000003</v>
      </c>
      <c r="Y1784" s="13">
        <f t="shared" si="286"/>
        <v>0.32000000000000006</v>
      </c>
      <c r="Z1784" s="13">
        <f t="shared" si="287"/>
        <v>0.48</v>
      </c>
      <c r="AA1784" s="13">
        <f t="shared" si="293"/>
        <v>-3</v>
      </c>
    </row>
    <row r="1785" spans="1:27" x14ac:dyDescent="0.25">
      <c r="A1785" s="60">
        <v>45922.267812500002</v>
      </c>
      <c r="B1785" s="61">
        <v>444159550</v>
      </c>
      <c r="C1785" s="37" t="s">
        <v>36</v>
      </c>
      <c r="D1785" s="37" t="s">
        <v>37</v>
      </c>
      <c r="E1785" s="37" t="s">
        <v>120</v>
      </c>
      <c r="F1785" s="36">
        <v>3691.17</v>
      </c>
      <c r="G1785" s="36">
        <v>3693.32</v>
      </c>
      <c r="H1785" s="36">
        <v>3694.68</v>
      </c>
      <c r="I1785" s="37" t="s">
        <v>2182</v>
      </c>
      <c r="J1785" s="36">
        <v>3694.69</v>
      </c>
      <c r="K1785" s="36">
        <v>0</v>
      </c>
      <c r="L1785" s="36">
        <v>0</v>
      </c>
      <c r="M1785" s="36">
        <v>3.52</v>
      </c>
      <c r="N1785" s="10" t="str">
        <f t="shared" si="288"/>
        <v>W</v>
      </c>
      <c r="O1785" s="11">
        <f t="shared" si="289"/>
        <v>45922</v>
      </c>
      <c r="P1785" s="12" t="str">
        <f t="shared" si="290"/>
        <v>06</v>
      </c>
      <c r="Q1785" s="13" t="str">
        <f>VLOOKUP($B1785,Deals_Demo!$H:$N,7,0)</f>
        <v>strategy_16_demo</v>
      </c>
      <c r="R1785" s="13" t="str">
        <f t="shared" si="291"/>
        <v>Mon</v>
      </c>
      <c r="S1785" s="14">
        <f>VLOOKUP($B1785,Deals_Demo!$H:$S,8,0)</f>
        <v>45922.267812500002</v>
      </c>
      <c r="T1785" s="14">
        <f>VLOOKUP($B1785,Deals_Demo!$H:$S,9,0)</f>
        <v>45922.476145833338</v>
      </c>
      <c r="U1785" s="15" t="str">
        <f t="shared" si="292"/>
        <v>2025-09-22</v>
      </c>
      <c r="V1785" s="13" t="str">
        <f>VLOOKUP($B1785,Deals_Demo!$H:$S,11,0)</f>
        <v>11</v>
      </c>
      <c r="W1785" s="13" t="str">
        <f>VLOOKUP($B1785,Deals_Demo!$H:$S,12,0)</f>
        <v>Mon</v>
      </c>
      <c r="X1785" s="13">
        <f t="shared" si="285"/>
        <v>0.35200000000000004</v>
      </c>
      <c r="Y1785" s="13">
        <f t="shared" si="286"/>
        <v>0.70400000000000007</v>
      </c>
      <c r="Z1785" s="13">
        <f t="shared" si="287"/>
        <v>1.056</v>
      </c>
      <c r="AA1785" s="13">
        <f t="shared" si="293"/>
        <v>3.52</v>
      </c>
    </row>
    <row r="1786" spans="1:27" x14ac:dyDescent="0.25">
      <c r="A1786" s="58">
        <v>45922.269652777781</v>
      </c>
      <c r="B1786" s="59">
        <v>444160041</v>
      </c>
      <c r="C1786" s="38" t="s">
        <v>36</v>
      </c>
      <c r="D1786" s="38" t="s">
        <v>37</v>
      </c>
      <c r="E1786" s="38" t="s">
        <v>120</v>
      </c>
      <c r="F1786" s="35">
        <v>3691.79</v>
      </c>
      <c r="G1786" s="35">
        <v>3688.83</v>
      </c>
      <c r="H1786" s="35">
        <v>3693.33</v>
      </c>
      <c r="I1786" s="38" t="s">
        <v>2180</v>
      </c>
      <c r="J1786" s="35">
        <v>3693.36</v>
      </c>
      <c r="K1786" s="35">
        <v>0</v>
      </c>
      <c r="L1786" s="35">
        <v>0</v>
      </c>
      <c r="M1786" s="35">
        <v>1.57</v>
      </c>
      <c r="N1786" s="10" t="str">
        <f t="shared" si="288"/>
        <v>W</v>
      </c>
      <c r="O1786" s="11">
        <f t="shared" si="289"/>
        <v>45922</v>
      </c>
      <c r="P1786" s="12" t="str">
        <f t="shared" si="290"/>
        <v>06</v>
      </c>
      <c r="Q1786" s="13" t="str">
        <f>VLOOKUP($B1786,Deals_Demo!$H:$N,7,0)</f>
        <v>strategy_24_demo</v>
      </c>
      <c r="R1786" s="13" t="str">
        <f t="shared" si="291"/>
        <v>Mon</v>
      </c>
      <c r="S1786" s="14">
        <f>VLOOKUP($B1786,Deals_Demo!$H:$S,8,0)</f>
        <v>45922.269652777781</v>
      </c>
      <c r="T1786" s="14">
        <f>VLOOKUP($B1786,Deals_Demo!$H:$S,9,0)</f>
        <v>45922.477986111116</v>
      </c>
      <c r="U1786" s="15" t="str">
        <f t="shared" si="292"/>
        <v>2025-09-22</v>
      </c>
      <c r="V1786" s="13" t="str">
        <f>VLOOKUP($B1786,Deals_Demo!$H:$S,11,0)</f>
        <v>11</v>
      </c>
      <c r="W1786" s="13" t="str">
        <f>VLOOKUP($B1786,Deals_Demo!$H:$S,12,0)</f>
        <v>Mon</v>
      </c>
      <c r="X1786" s="13">
        <f t="shared" si="285"/>
        <v>0.15700000000000003</v>
      </c>
      <c r="Y1786" s="13">
        <f t="shared" si="286"/>
        <v>0.31400000000000006</v>
      </c>
      <c r="Z1786" s="13">
        <f t="shared" si="287"/>
        <v>0.47099999999999997</v>
      </c>
      <c r="AA1786" s="13">
        <f t="shared" si="293"/>
        <v>-3</v>
      </c>
    </row>
    <row r="1787" spans="1:27" x14ac:dyDescent="0.25">
      <c r="A1787" s="60">
        <v>45922.26966435185</v>
      </c>
      <c r="B1787" s="61">
        <v>444160043</v>
      </c>
      <c r="C1787" s="37" t="s">
        <v>36</v>
      </c>
      <c r="D1787" s="37" t="s">
        <v>37</v>
      </c>
      <c r="E1787" s="37" t="s">
        <v>120</v>
      </c>
      <c r="F1787" s="36">
        <v>3691.79</v>
      </c>
      <c r="G1787" s="36">
        <v>3688.79</v>
      </c>
      <c r="H1787" s="36">
        <v>3693.29</v>
      </c>
      <c r="I1787" s="37" t="s">
        <v>2180</v>
      </c>
      <c r="J1787" s="36">
        <v>3693.32</v>
      </c>
      <c r="K1787" s="36">
        <v>0</v>
      </c>
      <c r="L1787" s="36">
        <v>0</v>
      </c>
      <c r="M1787" s="36">
        <v>1.53</v>
      </c>
      <c r="N1787" s="10" t="str">
        <f t="shared" si="288"/>
        <v>W</v>
      </c>
      <c r="O1787" s="11">
        <f t="shared" si="289"/>
        <v>45922</v>
      </c>
      <c r="P1787" s="12" t="str">
        <f t="shared" si="290"/>
        <v>06</v>
      </c>
      <c r="Q1787" s="13" t="str">
        <f>VLOOKUP($B1787,Deals_Demo!$H:$N,7,0)</f>
        <v>strategy_14_demo</v>
      </c>
      <c r="R1787" s="13" t="str">
        <f t="shared" si="291"/>
        <v>Mon</v>
      </c>
      <c r="S1787" s="14">
        <f>VLOOKUP($B1787,Deals_Demo!$H:$S,8,0)</f>
        <v>45922.26966435185</v>
      </c>
      <c r="T1787" s="14">
        <f>VLOOKUP($B1787,Deals_Demo!$H:$S,9,0)</f>
        <v>45922.477997685186</v>
      </c>
      <c r="U1787" s="15" t="str">
        <f t="shared" si="292"/>
        <v>2025-09-22</v>
      </c>
      <c r="V1787" s="13" t="str">
        <f>VLOOKUP($B1787,Deals_Demo!$H:$S,11,0)</f>
        <v>11</v>
      </c>
      <c r="W1787" s="13" t="str">
        <f>VLOOKUP($B1787,Deals_Demo!$H:$S,12,0)</f>
        <v>Mon</v>
      </c>
      <c r="X1787" s="13">
        <f t="shared" si="285"/>
        <v>0.15300000000000002</v>
      </c>
      <c r="Y1787" s="13">
        <f t="shared" si="286"/>
        <v>0.30600000000000005</v>
      </c>
      <c r="Z1787" s="13">
        <f t="shared" si="287"/>
        <v>0.45899999999999996</v>
      </c>
      <c r="AA1787" s="13">
        <f t="shared" si="293"/>
        <v>-3</v>
      </c>
    </row>
    <row r="1788" spans="1:27" x14ac:dyDescent="0.25">
      <c r="A1788" s="58">
        <v>45922.26966435185</v>
      </c>
      <c r="B1788" s="59">
        <v>444160044</v>
      </c>
      <c r="C1788" s="38" t="s">
        <v>36</v>
      </c>
      <c r="D1788" s="38" t="s">
        <v>37</v>
      </c>
      <c r="E1788" s="38" t="s">
        <v>120</v>
      </c>
      <c r="F1788" s="35">
        <v>3691.79</v>
      </c>
      <c r="G1788" s="35">
        <v>3688.79</v>
      </c>
      <c r="H1788" s="35">
        <v>3693.29</v>
      </c>
      <c r="I1788" s="38" t="s">
        <v>2180</v>
      </c>
      <c r="J1788" s="35">
        <v>3693.32</v>
      </c>
      <c r="K1788" s="35">
        <v>0</v>
      </c>
      <c r="L1788" s="35">
        <v>0</v>
      </c>
      <c r="M1788" s="35">
        <v>1.53</v>
      </c>
      <c r="N1788" s="10" t="str">
        <f t="shared" si="288"/>
        <v>W</v>
      </c>
      <c r="O1788" s="11">
        <f t="shared" si="289"/>
        <v>45922</v>
      </c>
      <c r="P1788" s="12" t="str">
        <f t="shared" si="290"/>
        <v>06</v>
      </c>
      <c r="Q1788" s="13" t="str">
        <f>VLOOKUP($B1788,Deals_Demo!$H:$N,7,0)</f>
        <v>strategy_12_demo</v>
      </c>
      <c r="R1788" s="13" t="str">
        <f t="shared" si="291"/>
        <v>Mon</v>
      </c>
      <c r="S1788" s="14">
        <f>VLOOKUP($B1788,Deals_Demo!$H:$S,8,0)</f>
        <v>45922.26966435185</v>
      </c>
      <c r="T1788" s="14">
        <f>VLOOKUP($B1788,Deals_Demo!$H:$S,9,0)</f>
        <v>45922.477997685186</v>
      </c>
      <c r="U1788" s="15" t="str">
        <f t="shared" si="292"/>
        <v>2025-09-22</v>
      </c>
      <c r="V1788" s="13" t="str">
        <f>VLOOKUP($B1788,Deals_Demo!$H:$S,11,0)</f>
        <v>11</v>
      </c>
      <c r="W1788" s="13" t="str">
        <f>VLOOKUP($B1788,Deals_Demo!$H:$S,12,0)</f>
        <v>Mon</v>
      </c>
      <c r="X1788" s="13">
        <f t="shared" si="285"/>
        <v>0.15300000000000002</v>
      </c>
      <c r="Y1788" s="13">
        <f t="shared" si="286"/>
        <v>0.30600000000000005</v>
      </c>
      <c r="Z1788" s="13">
        <f t="shared" si="287"/>
        <v>0.45899999999999996</v>
      </c>
      <c r="AA1788" s="13">
        <f t="shared" si="293"/>
        <v>-3</v>
      </c>
    </row>
    <row r="1789" spans="1:27" x14ac:dyDescent="0.25">
      <c r="A1789" s="60">
        <v>45922.26966435185</v>
      </c>
      <c r="B1789" s="61">
        <v>444160045</v>
      </c>
      <c r="C1789" s="37" t="s">
        <v>36</v>
      </c>
      <c r="D1789" s="37" t="s">
        <v>37</v>
      </c>
      <c r="E1789" s="37" t="s">
        <v>120</v>
      </c>
      <c r="F1789" s="36">
        <v>3691.79</v>
      </c>
      <c r="G1789" s="36">
        <v>3689.59</v>
      </c>
      <c r="H1789" s="36">
        <v>3693.29</v>
      </c>
      <c r="I1789" s="37" t="s">
        <v>2180</v>
      </c>
      <c r="J1789" s="36">
        <v>3693.32</v>
      </c>
      <c r="K1789" s="36">
        <v>0</v>
      </c>
      <c r="L1789" s="36">
        <v>0</v>
      </c>
      <c r="M1789" s="36">
        <v>1.53</v>
      </c>
      <c r="N1789" s="10" t="str">
        <f t="shared" si="288"/>
        <v>W</v>
      </c>
      <c r="O1789" s="11">
        <f t="shared" si="289"/>
        <v>45922</v>
      </c>
      <c r="P1789" s="12" t="str">
        <f t="shared" si="290"/>
        <v>06</v>
      </c>
      <c r="Q1789" s="13" t="str">
        <f>VLOOKUP($B1789,Deals_Demo!$H:$N,7,0)</f>
        <v>strategy_22_demo</v>
      </c>
      <c r="R1789" s="13" t="str">
        <f t="shared" si="291"/>
        <v>Mon</v>
      </c>
      <c r="S1789" s="14">
        <f>VLOOKUP($B1789,Deals_Demo!$H:$S,8,0)</f>
        <v>45922.26966435185</v>
      </c>
      <c r="T1789" s="14">
        <f>VLOOKUP($B1789,Deals_Demo!$H:$S,9,0)</f>
        <v>45922.477997685186</v>
      </c>
      <c r="U1789" s="15" t="str">
        <f t="shared" si="292"/>
        <v>2025-09-22</v>
      </c>
      <c r="V1789" s="13" t="str">
        <f>VLOOKUP($B1789,Deals_Demo!$H:$S,11,0)</f>
        <v>11</v>
      </c>
      <c r="W1789" s="13" t="str">
        <f>VLOOKUP($B1789,Deals_Demo!$H:$S,12,0)</f>
        <v>Mon</v>
      </c>
      <c r="X1789" s="13">
        <f t="shared" si="285"/>
        <v>0.15300000000000002</v>
      </c>
      <c r="Y1789" s="13">
        <f t="shared" si="286"/>
        <v>0.30600000000000005</v>
      </c>
      <c r="Z1789" s="13">
        <f t="shared" si="287"/>
        <v>0.45899999999999996</v>
      </c>
      <c r="AA1789" s="13">
        <f t="shared" si="293"/>
        <v>-3</v>
      </c>
    </row>
    <row r="1790" spans="1:27" x14ac:dyDescent="0.25">
      <c r="A1790" s="58">
        <v>45922.270578703705</v>
      </c>
      <c r="B1790" s="59">
        <v>444160523</v>
      </c>
      <c r="C1790" s="38" t="s">
        <v>36</v>
      </c>
      <c r="D1790" s="38" t="s">
        <v>37</v>
      </c>
      <c r="E1790" s="38" t="s">
        <v>120</v>
      </c>
      <c r="F1790" s="35">
        <v>3691.81</v>
      </c>
      <c r="G1790" s="35">
        <v>3693.59</v>
      </c>
      <c r="H1790" s="35">
        <v>3694.82</v>
      </c>
      <c r="I1790" s="38" t="s">
        <v>2183</v>
      </c>
      <c r="J1790" s="35">
        <v>3695.02</v>
      </c>
      <c r="K1790" s="35">
        <v>0</v>
      </c>
      <c r="L1790" s="35">
        <v>0</v>
      </c>
      <c r="M1790" s="35">
        <v>3.21</v>
      </c>
      <c r="N1790" s="10" t="str">
        <f t="shared" si="288"/>
        <v>W</v>
      </c>
      <c r="O1790" s="11">
        <f t="shared" si="289"/>
        <v>45922</v>
      </c>
      <c r="P1790" s="12" t="str">
        <f t="shared" si="290"/>
        <v>06</v>
      </c>
      <c r="Q1790" s="13" t="str">
        <f>VLOOKUP($B1790,Deals_Demo!$H:$N,7,0)</f>
        <v>strategy_09_demo</v>
      </c>
      <c r="R1790" s="13" t="str">
        <f t="shared" si="291"/>
        <v>Mon</v>
      </c>
      <c r="S1790" s="14">
        <f>VLOOKUP($B1790,Deals_Demo!$H:$S,8,0)</f>
        <v>45922.270578703705</v>
      </c>
      <c r="T1790" s="14">
        <f>VLOOKUP($B1790,Deals_Demo!$H:$S,9,0)</f>
        <v>45922.478912037041</v>
      </c>
      <c r="U1790" s="15" t="str">
        <f t="shared" si="292"/>
        <v>2025-09-22</v>
      </c>
      <c r="V1790" s="13" t="str">
        <f>VLOOKUP($B1790,Deals_Demo!$H:$S,11,0)</f>
        <v>11</v>
      </c>
      <c r="W1790" s="13" t="str">
        <f>VLOOKUP($B1790,Deals_Demo!$H:$S,12,0)</f>
        <v>Mon</v>
      </c>
      <c r="X1790" s="13">
        <f t="shared" si="285"/>
        <v>0.32100000000000001</v>
      </c>
      <c r="Y1790" s="13">
        <f t="shared" si="286"/>
        <v>0.64200000000000002</v>
      </c>
      <c r="Z1790" s="13">
        <f t="shared" si="287"/>
        <v>0.96299999999999997</v>
      </c>
      <c r="AA1790" s="13">
        <f t="shared" si="293"/>
        <v>3.21</v>
      </c>
    </row>
    <row r="1791" spans="1:27" x14ac:dyDescent="0.25">
      <c r="A1791" s="60">
        <v>45922.270590277774</v>
      </c>
      <c r="B1791" s="61">
        <v>444160525</v>
      </c>
      <c r="C1791" s="37" t="s">
        <v>36</v>
      </c>
      <c r="D1791" s="37" t="s">
        <v>37</v>
      </c>
      <c r="E1791" s="37" t="s">
        <v>120</v>
      </c>
      <c r="F1791" s="36">
        <v>3691.81</v>
      </c>
      <c r="G1791" s="36">
        <v>3693.59</v>
      </c>
      <c r="H1791" s="36">
        <v>3694.81</v>
      </c>
      <c r="I1791" s="37" t="s">
        <v>2183</v>
      </c>
      <c r="J1791" s="36">
        <v>3695.02</v>
      </c>
      <c r="K1791" s="36">
        <v>0</v>
      </c>
      <c r="L1791" s="36">
        <v>0</v>
      </c>
      <c r="M1791" s="36">
        <v>3.21</v>
      </c>
      <c r="N1791" s="10" t="str">
        <f t="shared" si="288"/>
        <v>W</v>
      </c>
      <c r="O1791" s="11">
        <f t="shared" si="289"/>
        <v>45922</v>
      </c>
      <c r="P1791" s="12" t="str">
        <f t="shared" si="290"/>
        <v>06</v>
      </c>
      <c r="Q1791" s="13" t="str">
        <f>VLOOKUP($B1791,Deals_Demo!$H:$N,7,0)</f>
        <v>strategy_10_demo</v>
      </c>
      <c r="R1791" s="13" t="str">
        <f t="shared" si="291"/>
        <v>Mon</v>
      </c>
      <c r="S1791" s="14">
        <f>VLOOKUP($B1791,Deals_Demo!$H:$S,8,0)</f>
        <v>45922.270590277774</v>
      </c>
      <c r="T1791" s="14">
        <f>VLOOKUP($B1791,Deals_Demo!$H:$S,9,0)</f>
        <v>45922.47892361111</v>
      </c>
      <c r="U1791" s="15" t="str">
        <f t="shared" si="292"/>
        <v>2025-09-22</v>
      </c>
      <c r="V1791" s="13" t="str">
        <f>VLOOKUP($B1791,Deals_Demo!$H:$S,11,0)</f>
        <v>11</v>
      </c>
      <c r="W1791" s="13" t="str">
        <f>VLOOKUP($B1791,Deals_Demo!$H:$S,12,0)</f>
        <v>Mon</v>
      </c>
      <c r="X1791" s="13">
        <f t="shared" si="285"/>
        <v>0.32100000000000001</v>
      </c>
      <c r="Y1791" s="13">
        <f t="shared" si="286"/>
        <v>0.64200000000000002</v>
      </c>
      <c r="Z1791" s="13">
        <f t="shared" si="287"/>
        <v>0.96299999999999997</v>
      </c>
      <c r="AA1791" s="13">
        <f t="shared" si="293"/>
        <v>3.21</v>
      </c>
    </row>
    <row r="1792" spans="1:27" x14ac:dyDescent="0.25">
      <c r="A1792" s="58">
        <v>45922.270590277774</v>
      </c>
      <c r="B1792" s="59">
        <v>444160526</v>
      </c>
      <c r="C1792" s="38" t="s">
        <v>36</v>
      </c>
      <c r="D1792" s="38" t="s">
        <v>37</v>
      </c>
      <c r="E1792" s="38" t="s">
        <v>120</v>
      </c>
      <c r="F1792" s="35">
        <v>3691.81</v>
      </c>
      <c r="G1792" s="35">
        <v>3693.6</v>
      </c>
      <c r="H1792" s="35">
        <v>3694.81</v>
      </c>
      <c r="I1792" s="38" t="s">
        <v>2183</v>
      </c>
      <c r="J1792" s="35">
        <v>3695.02</v>
      </c>
      <c r="K1792" s="35">
        <v>0</v>
      </c>
      <c r="L1792" s="35">
        <v>0</v>
      </c>
      <c r="M1792" s="35">
        <v>3.21</v>
      </c>
      <c r="N1792" s="10" t="str">
        <f t="shared" si="288"/>
        <v>W</v>
      </c>
      <c r="O1792" s="11">
        <f t="shared" si="289"/>
        <v>45922</v>
      </c>
      <c r="P1792" s="12" t="str">
        <f t="shared" si="290"/>
        <v>06</v>
      </c>
      <c r="Q1792" s="13" t="str">
        <f>VLOOKUP($B1792,Deals_Demo!$H:$N,7,0)</f>
        <v>strategy_23_demo</v>
      </c>
      <c r="R1792" s="13" t="str">
        <f t="shared" si="291"/>
        <v>Mon</v>
      </c>
      <c r="S1792" s="14">
        <f>VLOOKUP($B1792,Deals_Demo!$H:$S,8,0)</f>
        <v>45922.270590277774</v>
      </c>
      <c r="T1792" s="14">
        <f>VLOOKUP($B1792,Deals_Demo!$H:$S,9,0)</f>
        <v>45922.47892361111</v>
      </c>
      <c r="U1792" s="15" t="str">
        <f t="shared" si="292"/>
        <v>2025-09-22</v>
      </c>
      <c r="V1792" s="13" t="str">
        <f>VLOOKUP($B1792,Deals_Demo!$H:$S,11,0)</f>
        <v>11</v>
      </c>
      <c r="W1792" s="13" t="str">
        <f>VLOOKUP($B1792,Deals_Demo!$H:$S,12,0)</f>
        <v>Mon</v>
      </c>
      <c r="X1792" s="13">
        <f t="shared" si="285"/>
        <v>0.32100000000000001</v>
      </c>
      <c r="Y1792" s="13">
        <f t="shared" si="286"/>
        <v>0.64200000000000002</v>
      </c>
      <c r="Z1792" s="13">
        <f t="shared" si="287"/>
        <v>0.96299999999999997</v>
      </c>
      <c r="AA1792" s="13">
        <f t="shared" si="293"/>
        <v>3.21</v>
      </c>
    </row>
    <row r="1793" spans="1:27" x14ac:dyDescent="0.25">
      <c r="A1793" s="60">
        <v>45922.270590277774</v>
      </c>
      <c r="B1793" s="61">
        <v>444160527</v>
      </c>
      <c r="C1793" s="37" t="s">
        <v>36</v>
      </c>
      <c r="D1793" s="37" t="s">
        <v>37</v>
      </c>
      <c r="E1793" s="37" t="s">
        <v>120</v>
      </c>
      <c r="F1793" s="36">
        <v>3691.81</v>
      </c>
      <c r="G1793" s="36">
        <v>3693.92</v>
      </c>
      <c r="H1793" s="36">
        <v>3695.31</v>
      </c>
      <c r="I1793" s="37" t="s">
        <v>2184</v>
      </c>
      <c r="J1793" s="36">
        <v>3695.32</v>
      </c>
      <c r="K1793" s="36">
        <v>0</v>
      </c>
      <c r="L1793" s="36">
        <v>0</v>
      </c>
      <c r="M1793" s="36">
        <v>3.51</v>
      </c>
      <c r="N1793" s="10" t="str">
        <f t="shared" si="288"/>
        <v>W</v>
      </c>
      <c r="O1793" s="11">
        <f t="shared" si="289"/>
        <v>45922</v>
      </c>
      <c r="P1793" s="12" t="str">
        <f t="shared" si="290"/>
        <v>06</v>
      </c>
      <c r="Q1793" s="13" t="str">
        <f>VLOOKUP($B1793,Deals_Demo!$H:$N,7,0)</f>
        <v>strategy_11_demo</v>
      </c>
      <c r="R1793" s="13" t="str">
        <f t="shared" si="291"/>
        <v>Mon</v>
      </c>
      <c r="S1793" s="14">
        <f>VLOOKUP($B1793,Deals_Demo!$H:$S,8,0)</f>
        <v>45922.270590277774</v>
      </c>
      <c r="T1793" s="14">
        <f>VLOOKUP($B1793,Deals_Demo!$H:$S,9,0)</f>
        <v>45922.47892361111</v>
      </c>
      <c r="U1793" s="15" t="str">
        <f t="shared" si="292"/>
        <v>2025-09-22</v>
      </c>
      <c r="V1793" s="13" t="str">
        <f>VLOOKUP($B1793,Deals_Demo!$H:$S,11,0)</f>
        <v>11</v>
      </c>
      <c r="W1793" s="13" t="str">
        <f>VLOOKUP($B1793,Deals_Demo!$H:$S,12,0)</f>
        <v>Mon</v>
      </c>
      <c r="X1793" s="13">
        <f t="shared" si="285"/>
        <v>0.35099999999999998</v>
      </c>
      <c r="Y1793" s="13">
        <f t="shared" si="286"/>
        <v>0.70199999999999996</v>
      </c>
      <c r="Z1793" s="13">
        <f t="shared" si="287"/>
        <v>1.0529999999999999</v>
      </c>
      <c r="AA1793" s="13">
        <f t="shared" si="293"/>
        <v>3.51</v>
      </c>
    </row>
    <row r="1794" spans="1:27" x14ac:dyDescent="0.25">
      <c r="A1794" s="58">
        <v>45922.271157407406</v>
      </c>
      <c r="B1794" s="59">
        <v>444160636</v>
      </c>
      <c r="C1794" s="38" t="s">
        <v>36</v>
      </c>
      <c r="D1794" s="38" t="s">
        <v>37</v>
      </c>
      <c r="E1794" s="38" t="s">
        <v>120</v>
      </c>
      <c r="F1794" s="35">
        <v>3691.53</v>
      </c>
      <c r="G1794" s="35">
        <v>3693.57</v>
      </c>
      <c r="H1794" s="35">
        <v>3695.03</v>
      </c>
      <c r="I1794" s="38" t="s">
        <v>2185</v>
      </c>
      <c r="J1794" s="35">
        <v>3695.04</v>
      </c>
      <c r="K1794" s="35">
        <v>0</v>
      </c>
      <c r="L1794" s="35">
        <v>0</v>
      </c>
      <c r="M1794" s="35">
        <v>3.51</v>
      </c>
      <c r="N1794" s="10" t="str">
        <f t="shared" si="288"/>
        <v>W</v>
      </c>
      <c r="O1794" s="11">
        <f t="shared" si="289"/>
        <v>45922</v>
      </c>
      <c r="P1794" s="12" t="str">
        <f t="shared" si="290"/>
        <v>06</v>
      </c>
      <c r="Q1794" s="13" t="str">
        <f>VLOOKUP($B1794,Deals_Demo!$H:$N,7,0)</f>
        <v>strategy_13_demo</v>
      </c>
      <c r="R1794" s="13" t="str">
        <f t="shared" si="291"/>
        <v>Mon</v>
      </c>
      <c r="S1794" s="14">
        <f>VLOOKUP($B1794,Deals_Demo!$H:$S,8,0)</f>
        <v>45922.271157407406</v>
      </c>
      <c r="T1794" s="14">
        <f>VLOOKUP($B1794,Deals_Demo!$H:$S,9,0)</f>
        <v>45922.479490740741</v>
      </c>
      <c r="U1794" s="15" t="str">
        <f t="shared" si="292"/>
        <v>2025-09-22</v>
      </c>
      <c r="V1794" s="13" t="str">
        <f>VLOOKUP($B1794,Deals_Demo!$H:$S,11,0)</f>
        <v>11</v>
      </c>
      <c r="W1794" s="13" t="str">
        <f>VLOOKUP($B1794,Deals_Demo!$H:$S,12,0)</f>
        <v>Mon</v>
      </c>
      <c r="X1794" s="13">
        <f t="shared" si="285"/>
        <v>0.35099999999999998</v>
      </c>
      <c r="Y1794" s="13">
        <f t="shared" si="286"/>
        <v>0.70199999999999996</v>
      </c>
      <c r="Z1794" s="13">
        <f t="shared" si="287"/>
        <v>1.0529999999999999</v>
      </c>
      <c r="AA1794" s="13">
        <f t="shared" si="293"/>
        <v>3.51</v>
      </c>
    </row>
    <row r="1795" spans="1:27" x14ac:dyDescent="0.25">
      <c r="A1795" s="60">
        <v>45922.27925925926</v>
      </c>
      <c r="B1795" s="61">
        <v>444163666</v>
      </c>
      <c r="C1795" s="37" t="s">
        <v>36</v>
      </c>
      <c r="D1795" s="37" t="s">
        <v>37</v>
      </c>
      <c r="E1795" s="37" t="s">
        <v>120</v>
      </c>
      <c r="F1795" s="36">
        <v>3694.25</v>
      </c>
      <c r="G1795" s="36">
        <v>3695.98</v>
      </c>
      <c r="H1795" s="37"/>
      <c r="I1795" s="37" t="s">
        <v>2176</v>
      </c>
      <c r="J1795" s="36">
        <v>3695.94</v>
      </c>
      <c r="K1795" s="36">
        <v>0</v>
      </c>
      <c r="L1795" s="36">
        <v>0</v>
      </c>
      <c r="M1795" s="36">
        <v>1.69</v>
      </c>
      <c r="N1795" s="10" t="str">
        <f t="shared" si="288"/>
        <v>W</v>
      </c>
      <c r="O1795" s="11">
        <f t="shared" si="289"/>
        <v>45922</v>
      </c>
      <c r="P1795" s="12" t="str">
        <f t="shared" si="290"/>
        <v>06</v>
      </c>
      <c r="Q1795" s="13" t="str">
        <f>VLOOKUP($B1795,Deals_Demo!$H:$N,7,0)</f>
        <v>strategy_18_demo</v>
      </c>
      <c r="R1795" s="13" t="str">
        <f t="shared" si="291"/>
        <v>Mon</v>
      </c>
      <c r="S1795" s="14">
        <f>VLOOKUP($B1795,Deals_Demo!$H:$S,8,0)</f>
        <v>45922.27925925926</v>
      </c>
      <c r="T1795" s="14">
        <f>VLOOKUP($B1795,Deals_Demo!$H:$S,9,0)</f>
        <v>45922.487592592595</v>
      </c>
      <c r="U1795" s="15" t="str">
        <f t="shared" si="292"/>
        <v>2025-09-22</v>
      </c>
      <c r="V1795" s="13" t="str">
        <f>VLOOKUP($B1795,Deals_Demo!$H:$S,11,0)</f>
        <v>11</v>
      </c>
      <c r="W1795" s="13" t="str">
        <f>VLOOKUP($B1795,Deals_Demo!$H:$S,12,0)</f>
        <v>Mon</v>
      </c>
      <c r="X1795" s="13">
        <f t="shared" ref="X1795:X1858" si="294">$M1795*0.1</f>
        <v>0.16900000000000001</v>
      </c>
      <c r="Y1795" s="13">
        <f t="shared" ref="Y1795:Y1858" si="295">$M1795*0.2</f>
        <v>0.33800000000000002</v>
      </c>
      <c r="Z1795" s="13">
        <f t="shared" ref="Z1795:Z1858" si="296">$M1795*0.3</f>
        <v>0.50700000000000001</v>
      </c>
      <c r="AA1795" s="13">
        <f t="shared" si="293"/>
        <v>-3</v>
      </c>
    </row>
    <row r="1796" spans="1:27" x14ac:dyDescent="0.25">
      <c r="A1796" s="58">
        <v>45922.284247685187</v>
      </c>
      <c r="B1796" s="59">
        <v>444166136</v>
      </c>
      <c r="C1796" s="38" t="s">
        <v>36</v>
      </c>
      <c r="D1796" s="38" t="s">
        <v>37</v>
      </c>
      <c r="E1796" s="38" t="s">
        <v>120</v>
      </c>
      <c r="F1796" s="35">
        <v>3696.35</v>
      </c>
      <c r="G1796" s="35">
        <v>3693.35</v>
      </c>
      <c r="H1796" s="38"/>
      <c r="I1796" s="38" t="s">
        <v>2186</v>
      </c>
      <c r="J1796" s="35">
        <v>3693.16</v>
      </c>
      <c r="K1796" s="35">
        <v>0</v>
      </c>
      <c r="L1796" s="35">
        <v>0</v>
      </c>
      <c r="M1796" s="35">
        <v>-3.19</v>
      </c>
      <c r="N1796" s="10" t="str">
        <f t="shared" si="288"/>
        <v>L</v>
      </c>
      <c r="O1796" s="11">
        <f t="shared" si="289"/>
        <v>45922</v>
      </c>
      <c r="P1796" s="12" t="str">
        <f t="shared" si="290"/>
        <v>06</v>
      </c>
      <c r="Q1796" s="13" t="str">
        <f>VLOOKUP($B1796,Deals_Demo!$H:$N,7,0)</f>
        <v>strategy_18_demo</v>
      </c>
      <c r="R1796" s="13" t="str">
        <f t="shared" si="291"/>
        <v>Mon</v>
      </c>
      <c r="S1796" s="14">
        <f>VLOOKUP($B1796,Deals_Demo!$H:$S,8,0)</f>
        <v>45922.284247685187</v>
      </c>
      <c r="T1796" s="14">
        <f>VLOOKUP($B1796,Deals_Demo!$H:$S,9,0)</f>
        <v>45922.492581018523</v>
      </c>
      <c r="U1796" s="15" t="str">
        <f t="shared" si="292"/>
        <v>2025-09-22</v>
      </c>
      <c r="V1796" s="13" t="str">
        <f>VLOOKUP($B1796,Deals_Demo!$H:$S,11,0)</f>
        <v>11</v>
      </c>
      <c r="W1796" s="13" t="str">
        <f>VLOOKUP($B1796,Deals_Demo!$H:$S,12,0)</f>
        <v>Mon</v>
      </c>
      <c r="X1796" s="13">
        <f t="shared" si="294"/>
        <v>-0.31900000000000001</v>
      </c>
      <c r="Y1796" s="13">
        <f t="shared" si="295"/>
        <v>-0.63800000000000001</v>
      </c>
      <c r="Z1796" s="13">
        <f t="shared" si="296"/>
        <v>-0.95699999999999996</v>
      </c>
      <c r="AA1796" s="13">
        <f t="shared" si="293"/>
        <v>-3</v>
      </c>
    </row>
    <row r="1797" spans="1:27" x14ac:dyDescent="0.25">
      <c r="A1797" s="60">
        <v>45922.284247685187</v>
      </c>
      <c r="B1797" s="61">
        <v>444166137</v>
      </c>
      <c r="C1797" s="37" t="s">
        <v>36</v>
      </c>
      <c r="D1797" s="37" t="s">
        <v>37</v>
      </c>
      <c r="E1797" s="37" t="s">
        <v>120</v>
      </c>
      <c r="F1797" s="36">
        <v>3696.35</v>
      </c>
      <c r="G1797" s="36">
        <v>3693.35</v>
      </c>
      <c r="H1797" s="37"/>
      <c r="I1797" s="37" t="s">
        <v>2186</v>
      </c>
      <c r="J1797" s="36">
        <v>3693.16</v>
      </c>
      <c r="K1797" s="36">
        <v>0</v>
      </c>
      <c r="L1797" s="36">
        <v>0</v>
      </c>
      <c r="M1797" s="36">
        <v>-3.19</v>
      </c>
      <c r="N1797" s="10" t="str">
        <f t="shared" si="288"/>
        <v>L</v>
      </c>
      <c r="O1797" s="11">
        <f t="shared" si="289"/>
        <v>45922</v>
      </c>
      <c r="P1797" s="12" t="str">
        <f t="shared" si="290"/>
        <v>06</v>
      </c>
      <c r="Q1797" s="13" t="str">
        <f>VLOOKUP($B1797,Deals_Demo!$H:$N,7,0)</f>
        <v>strategy_19_demo</v>
      </c>
      <c r="R1797" s="13" t="str">
        <f t="shared" si="291"/>
        <v>Mon</v>
      </c>
      <c r="S1797" s="14">
        <f>VLOOKUP($B1797,Deals_Demo!$H:$S,8,0)</f>
        <v>45922.284247685187</v>
      </c>
      <c r="T1797" s="14">
        <f>VLOOKUP($B1797,Deals_Demo!$H:$S,9,0)</f>
        <v>45922.492581018523</v>
      </c>
      <c r="U1797" s="15" t="str">
        <f t="shared" si="292"/>
        <v>2025-09-22</v>
      </c>
      <c r="V1797" s="13" t="str">
        <f>VLOOKUP($B1797,Deals_Demo!$H:$S,11,0)</f>
        <v>11</v>
      </c>
      <c r="W1797" s="13" t="str">
        <f>VLOOKUP($B1797,Deals_Demo!$H:$S,12,0)</f>
        <v>Mon</v>
      </c>
      <c r="X1797" s="13">
        <f t="shared" si="294"/>
        <v>-0.31900000000000001</v>
      </c>
      <c r="Y1797" s="13">
        <f t="shared" si="295"/>
        <v>-0.63800000000000001</v>
      </c>
      <c r="Z1797" s="13">
        <f t="shared" si="296"/>
        <v>-0.95699999999999996</v>
      </c>
      <c r="AA1797" s="13">
        <f t="shared" si="293"/>
        <v>-3</v>
      </c>
    </row>
    <row r="1798" spans="1:27" x14ac:dyDescent="0.25">
      <c r="A1798" s="58">
        <v>45922.284247685187</v>
      </c>
      <c r="B1798" s="59">
        <v>444166139</v>
      </c>
      <c r="C1798" s="38" t="s">
        <v>36</v>
      </c>
      <c r="D1798" s="38" t="s">
        <v>37</v>
      </c>
      <c r="E1798" s="38" t="s">
        <v>120</v>
      </c>
      <c r="F1798" s="35">
        <v>3696.35</v>
      </c>
      <c r="G1798" s="35">
        <v>3693.35</v>
      </c>
      <c r="H1798" s="38"/>
      <c r="I1798" s="38" t="s">
        <v>2186</v>
      </c>
      <c r="J1798" s="35">
        <v>3693.16</v>
      </c>
      <c r="K1798" s="35">
        <v>0</v>
      </c>
      <c r="L1798" s="35">
        <v>0</v>
      </c>
      <c r="M1798" s="35">
        <v>-3.19</v>
      </c>
      <c r="N1798" s="10" t="str">
        <f t="shared" si="288"/>
        <v>L</v>
      </c>
      <c r="O1798" s="11">
        <f t="shared" si="289"/>
        <v>45922</v>
      </c>
      <c r="P1798" s="12" t="str">
        <f t="shared" si="290"/>
        <v>06</v>
      </c>
      <c r="Q1798" s="13" t="str">
        <f>VLOOKUP($B1798,Deals_Demo!$H:$N,7,0)</f>
        <v>strategy_20_demo</v>
      </c>
      <c r="R1798" s="13" t="str">
        <f t="shared" si="291"/>
        <v>Mon</v>
      </c>
      <c r="S1798" s="14">
        <f>VLOOKUP($B1798,Deals_Demo!$H:$S,8,0)</f>
        <v>45922.284247685187</v>
      </c>
      <c r="T1798" s="14">
        <f>VLOOKUP($B1798,Deals_Demo!$H:$S,9,0)</f>
        <v>45922.492581018523</v>
      </c>
      <c r="U1798" s="15" t="str">
        <f t="shared" si="292"/>
        <v>2025-09-22</v>
      </c>
      <c r="V1798" s="13" t="str">
        <f>VLOOKUP($B1798,Deals_Demo!$H:$S,11,0)</f>
        <v>11</v>
      </c>
      <c r="W1798" s="13" t="str">
        <f>VLOOKUP($B1798,Deals_Demo!$H:$S,12,0)</f>
        <v>Mon</v>
      </c>
      <c r="X1798" s="13">
        <f t="shared" si="294"/>
        <v>-0.31900000000000001</v>
      </c>
      <c r="Y1798" s="13">
        <f t="shared" si="295"/>
        <v>-0.63800000000000001</v>
      </c>
      <c r="Z1798" s="13">
        <f t="shared" si="296"/>
        <v>-0.95699999999999996</v>
      </c>
      <c r="AA1798" s="13">
        <f t="shared" si="293"/>
        <v>-3</v>
      </c>
    </row>
    <row r="1799" spans="1:27" x14ac:dyDescent="0.25">
      <c r="A1799" s="60">
        <v>45922.287708333337</v>
      </c>
      <c r="B1799" s="61">
        <v>444167635</v>
      </c>
      <c r="C1799" s="37" t="s">
        <v>36</v>
      </c>
      <c r="D1799" s="37" t="s">
        <v>37</v>
      </c>
      <c r="E1799" s="37" t="s">
        <v>120</v>
      </c>
      <c r="F1799" s="36">
        <v>3696.79</v>
      </c>
      <c r="G1799" s="36">
        <v>3695.29</v>
      </c>
      <c r="H1799" s="36">
        <v>3698.29</v>
      </c>
      <c r="I1799" s="37" t="s">
        <v>2187</v>
      </c>
      <c r="J1799" s="36">
        <v>3695.28</v>
      </c>
      <c r="K1799" s="36">
        <v>0</v>
      </c>
      <c r="L1799" s="36">
        <v>0</v>
      </c>
      <c r="M1799" s="36">
        <v>-1.51</v>
      </c>
      <c r="N1799" s="10" t="str">
        <f t="shared" si="288"/>
        <v>L</v>
      </c>
      <c r="O1799" s="11">
        <f t="shared" si="289"/>
        <v>45922</v>
      </c>
      <c r="P1799" s="12" t="str">
        <f t="shared" si="290"/>
        <v>06</v>
      </c>
      <c r="Q1799" s="13" t="str">
        <f>VLOOKUP($B1799,Deals_Demo!$H:$N,7,0)</f>
        <v>strategy_15_demo</v>
      </c>
      <c r="R1799" s="13" t="str">
        <f t="shared" si="291"/>
        <v>Mon</v>
      </c>
      <c r="S1799" s="14">
        <f>VLOOKUP($B1799,Deals_Demo!$H:$S,8,0)</f>
        <v>45922.287708333337</v>
      </c>
      <c r="T1799" s="14">
        <f>VLOOKUP($B1799,Deals_Demo!$H:$S,9,0)</f>
        <v>45922.496041666673</v>
      </c>
      <c r="U1799" s="15" t="str">
        <f t="shared" si="292"/>
        <v>2025-09-22</v>
      </c>
      <c r="V1799" s="13" t="str">
        <f>VLOOKUP($B1799,Deals_Demo!$H:$S,11,0)</f>
        <v>11</v>
      </c>
      <c r="W1799" s="13" t="str">
        <f>VLOOKUP($B1799,Deals_Demo!$H:$S,12,0)</f>
        <v>Mon</v>
      </c>
      <c r="X1799" s="13">
        <f t="shared" si="294"/>
        <v>-0.15100000000000002</v>
      </c>
      <c r="Y1799" s="13">
        <f t="shared" si="295"/>
        <v>-0.30200000000000005</v>
      </c>
      <c r="Z1799" s="13">
        <f t="shared" si="296"/>
        <v>-0.45299999999999996</v>
      </c>
      <c r="AA1799" s="13">
        <f t="shared" si="293"/>
        <v>-3</v>
      </c>
    </row>
    <row r="1800" spans="1:27" x14ac:dyDescent="0.25">
      <c r="A1800" s="58">
        <v>45922.287719907406</v>
      </c>
      <c r="B1800" s="59">
        <v>444167636</v>
      </c>
      <c r="C1800" s="38" t="s">
        <v>36</v>
      </c>
      <c r="D1800" s="38" t="s">
        <v>37</v>
      </c>
      <c r="E1800" s="38" t="s">
        <v>120</v>
      </c>
      <c r="F1800" s="35">
        <v>3696.79</v>
      </c>
      <c r="G1800" s="35">
        <v>3694.59</v>
      </c>
      <c r="H1800" s="35">
        <v>3699.79</v>
      </c>
      <c r="I1800" s="38" t="s">
        <v>2188</v>
      </c>
      <c r="J1800" s="35">
        <v>3694.56</v>
      </c>
      <c r="K1800" s="35">
        <v>0</v>
      </c>
      <c r="L1800" s="35">
        <v>0</v>
      </c>
      <c r="M1800" s="35">
        <v>-2.23</v>
      </c>
      <c r="N1800" s="10" t="str">
        <f t="shared" si="288"/>
        <v>L</v>
      </c>
      <c r="O1800" s="11">
        <f t="shared" si="289"/>
        <v>45922</v>
      </c>
      <c r="P1800" s="12" t="str">
        <f t="shared" si="290"/>
        <v>06</v>
      </c>
      <c r="Q1800" s="13" t="str">
        <f>VLOOKUP($B1800,Deals_Demo!$H:$N,7,0)</f>
        <v>strategy_23_demo</v>
      </c>
      <c r="R1800" s="13" t="str">
        <f t="shared" si="291"/>
        <v>Mon</v>
      </c>
      <c r="S1800" s="14">
        <f>VLOOKUP($B1800,Deals_Demo!$H:$S,8,0)</f>
        <v>45922.287719907406</v>
      </c>
      <c r="T1800" s="14">
        <f>VLOOKUP($B1800,Deals_Demo!$H:$S,9,0)</f>
        <v>45922.496053240742</v>
      </c>
      <c r="U1800" s="15" t="str">
        <f t="shared" si="292"/>
        <v>2025-09-22</v>
      </c>
      <c r="V1800" s="13" t="str">
        <f>VLOOKUP($B1800,Deals_Demo!$H:$S,11,0)</f>
        <v>11</v>
      </c>
      <c r="W1800" s="13" t="str">
        <f>VLOOKUP($B1800,Deals_Demo!$H:$S,12,0)</f>
        <v>Mon</v>
      </c>
      <c r="X1800" s="13">
        <f t="shared" si="294"/>
        <v>-0.223</v>
      </c>
      <c r="Y1800" s="13">
        <f t="shared" si="295"/>
        <v>-0.44600000000000001</v>
      </c>
      <c r="Z1800" s="13">
        <f t="shared" si="296"/>
        <v>-0.66899999999999993</v>
      </c>
      <c r="AA1800" s="13">
        <f t="shared" si="293"/>
        <v>-3</v>
      </c>
    </row>
    <row r="1801" spans="1:27" x14ac:dyDescent="0.25">
      <c r="A1801" s="60">
        <v>45922.287719907406</v>
      </c>
      <c r="B1801" s="61">
        <v>444167637</v>
      </c>
      <c r="C1801" s="37" t="s">
        <v>36</v>
      </c>
      <c r="D1801" s="37" t="s">
        <v>37</v>
      </c>
      <c r="E1801" s="37" t="s">
        <v>120</v>
      </c>
      <c r="F1801" s="36">
        <v>3696.79</v>
      </c>
      <c r="G1801" s="36">
        <v>3693.79</v>
      </c>
      <c r="H1801" s="36">
        <v>3698.99</v>
      </c>
      <c r="I1801" s="37" t="s">
        <v>2189</v>
      </c>
      <c r="J1801" s="36">
        <v>3693.73</v>
      </c>
      <c r="K1801" s="36">
        <v>0</v>
      </c>
      <c r="L1801" s="36">
        <v>0</v>
      </c>
      <c r="M1801" s="36">
        <v>-3.06</v>
      </c>
      <c r="N1801" s="10" t="str">
        <f t="shared" si="288"/>
        <v>L</v>
      </c>
      <c r="O1801" s="11">
        <f t="shared" si="289"/>
        <v>45922</v>
      </c>
      <c r="P1801" s="12" t="str">
        <f t="shared" si="290"/>
        <v>06</v>
      </c>
      <c r="Q1801" s="13" t="str">
        <f>VLOOKUP($B1801,Deals_Demo!$H:$N,7,0)</f>
        <v>strategy_21_demo</v>
      </c>
      <c r="R1801" s="13" t="str">
        <f t="shared" si="291"/>
        <v>Mon</v>
      </c>
      <c r="S1801" s="14">
        <f>VLOOKUP($B1801,Deals_Demo!$H:$S,8,0)</f>
        <v>45922.287719907406</v>
      </c>
      <c r="T1801" s="14">
        <f>VLOOKUP($B1801,Deals_Demo!$H:$S,9,0)</f>
        <v>45922.496053240742</v>
      </c>
      <c r="U1801" s="15" t="str">
        <f t="shared" si="292"/>
        <v>2025-09-22</v>
      </c>
      <c r="V1801" s="13" t="str">
        <f>VLOOKUP($B1801,Deals_Demo!$H:$S,11,0)</f>
        <v>11</v>
      </c>
      <c r="W1801" s="13" t="str">
        <f>VLOOKUP($B1801,Deals_Demo!$H:$S,12,0)</f>
        <v>Mon</v>
      </c>
      <c r="X1801" s="13">
        <f t="shared" si="294"/>
        <v>-0.30600000000000005</v>
      </c>
      <c r="Y1801" s="13">
        <f t="shared" si="295"/>
        <v>-0.6120000000000001</v>
      </c>
      <c r="Z1801" s="13">
        <f t="shared" si="296"/>
        <v>-0.91799999999999993</v>
      </c>
      <c r="AA1801" s="13">
        <f t="shared" si="293"/>
        <v>-3</v>
      </c>
    </row>
    <row r="1802" spans="1:27" x14ac:dyDescent="0.25">
      <c r="A1802" s="58">
        <v>45922.287719907406</v>
      </c>
      <c r="B1802" s="59">
        <v>444167638</v>
      </c>
      <c r="C1802" s="38" t="s">
        <v>36</v>
      </c>
      <c r="D1802" s="38" t="s">
        <v>37</v>
      </c>
      <c r="E1802" s="38" t="s">
        <v>120</v>
      </c>
      <c r="F1802" s="35">
        <v>3696.79</v>
      </c>
      <c r="G1802" s="35">
        <v>3693.79</v>
      </c>
      <c r="H1802" s="35">
        <v>3698.29</v>
      </c>
      <c r="I1802" s="38" t="s">
        <v>2189</v>
      </c>
      <c r="J1802" s="35">
        <v>3693.73</v>
      </c>
      <c r="K1802" s="35">
        <v>0</v>
      </c>
      <c r="L1802" s="35">
        <v>0</v>
      </c>
      <c r="M1802" s="35">
        <v>-3.06</v>
      </c>
      <c r="N1802" s="10" t="str">
        <f t="shared" si="288"/>
        <v>L</v>
      </c>
      <c r="O1802" s="11">
        <f t="shared" si="289"/>
        <v>45922</v>
      </c>
      <c r="P1802" s="12" t="str">
        <f t="shared" si="290"/>
        <v>06</v>
      </c>
      <c r="Q1802" s="13" t="str">
        <f>VLOOKUP($B1802,Deals_Demo!$H:$N,7,0)</f>
        <v>strategy_24_demo</v>
      </c>
      <c r="R1802" s="13" t="str">
        <f t="shared" si="291"/>
        <v>Mon</v>
      </c>
      <c r="S1802" s="14">
        <f>VLOOKUP($B1802,Deals_Demo!$H:$S,8,0)</f>
        <v>45922.287719907406</v>
      </c>
      <c r="T1802" s="14">
        <f>VLOOKUP($B1802,Deals_Demo!$H:$S,9,0)</f>
        <v>45922.496053240742</v>
      </c>
      <c r="U1802" s="15" t="str">
        <f t="shared" si="292"/>
        <v>2025-09-22</v>
      </c>
      <c r="V1802" s="13" t="str">
        <f>VLOOKUP($B1802,Deals_Demo!$H:$S,11,0)</f>
        <v>11</v>
      </c>
      <c r="W1802" s="13" t="str">
        <f>VLOOKUP($B1802,Deals_Demo!$H:$S,12,0)</f>
        <v>Mon</v>
      </c>
      <c r="X1802" s="13">
        <f t="shared" si="294"/>
        <v>-0.30600000000000005</v>
      </c>
      <c r="Y1802" s="13">
        <f t="shared" si="295"/>
        <v>-0.6120000000000001</v>
      </c>
      <c r="Z1802" s="13">
        <f t="shared" si="296"/>
        <v>-0.91799999999999993</v>
      </c>
      <c r="AA1802" s="13">
        <f t="shared" si="293"/>
        <v>-3</v>
      </c>
    </row>
    <row r="1803" spans="1:27" x14ac:dyDescent="0.25">
      <c r="A1803" s="60">
        <v>45922.287719907406</v>
      </c>
      <c r="B1803" s="61">
        <v>444167639</v>
      </c>
      <c r="C1803" s="37" t="s">
        <v>36</v>
      </c>
      <c r="D1803" s="37" t="s">
        <v>37</v>
      </c>
      <c r="E1803" s="37" t="s">
        <v>120</v>
      </c>
      <c r="F1803" s="36">
        <v>3696.8</v>
      </c>
      <c r="G1803" s="36">
        <v>3694.29</v>
      </c>
      <c r="H1803" s="36">
        <v>3699.79</v>
      </c>
      <c r="I1803" s="37" t="s">
        <v>2190</v>
      </c>
      <c r="J1803" s="36">
        <v>3694.27</v>
      </c>
      <c r="K1803" s="36">
        <v>0</v>
      </c>
      <c r="L1803" s="36">
        <v>0</v>
      </c>
      <c r="M1803" s="36">
        <v>-2.5299999999999998</v>
      </c>
      <c r="N1803" s="10" t="str">
        <f t="shared" si="288"/>
        <v>L</v>
      </c>
      <c r="O1803" s="11">
        <f t="shared" si="289"/>
        <v>45922</v>
      </c>
      <c r="P1803" s="12" t="str">
        <f t="shared" si="290"/>
        <v>06</v>
      </c>
      <c r="Q1803" s="13" t="str">
        <f>VLOOKUP($B1803,Deals_Demo!$H:$N,7,0)</f>
        <v>strategy_10_demo</v>
      </c>
      <c r="R1803" s="13" t="str">
        <f t="shared" si="291"/>
        <v>Mon</v>
      </c>
      <c r="S1803" s="14">
        <f>VLOOKUP($B1803,Deals_Demo!$H:$S,8,0)</f>
        <v>45922.287719907406</v>
      </c>
      <c r="T1803" s="14">
        <f>VLOOKUP($B1803,Deals_Demo!$H:$S,9,0)</f>
        <v>45922.496053240742</v>
      </c>
      <c r="U1803" s="15" t="str">
        <f t="shared" si="292"/>
        <v>2025-09-22</v>
      </c>
      <c r="V1803" s="13" t="str">
        <f>VLOOKUP($B1803,Deals_Demo!$H:$S,11,0)</f>
        <v>11</v>
      </c>
      <c r="W1803" s="13" t="str">
        <f>VLOOKUP($B1803,Deals_Demo!$H:$S,12,0)</f>
        <v>Mon</v>
      </c>
      <c r="X1803" s="13">
        <f t="shared" si="294"/>
        <v>-0.253</v>
      </c>
      <c r="Y1803" s="13">
        <f t="shared" si="295"/>
        <v>-0.50600000000000001</v>
      </c>
      <c r="Z1803" s="13">
        <f t="shared" si="296"/>
        <v>-0.7589999999999999</v>
      </c>
      <c r="AA1803" s="13">
        <f t="shared" si="293"/>
        <v>-3</v>
      </c>
    </row>
    <row r="1804" spans="1:27" x14ac:dyDescent="0.25">
      <c r="A1804" s="58">
        <v>45922.287731481483</v>
      </c>
      <c r="B1804" s="59">
        <v>444167640</v>
      </c>
      <c r="C1804" s="38" t="s">
        <v>36</v>
      </c>
      <c r="D1804" s="38" t="s">
        <v>37</v>
      </c>
      <c r="E1804" s="38" t="s">
        <v>120</v>
      </c>
      <c r="F1804" s="35">
        <v>3696.79</v>
      </c>
      <c r="G1804" s="35">
        <v>3693.79</v>
      </c>
      <c r="H1804" s="35">
        <v>3700.29</v>
      </c>
      <c r="I1804" s="38" t="s">
        <v>2189</v>
      </c>
      <c r="J1804" s="35">
        <v>3693.73</v>
      </c>
      <c r="K1804" s="35">
        <v>0</v>
      </c>
      <c r="L1804" s="35">
        <v>0</v>
      </c>
      <c r="M1804" s="35">
        <v>-3.06</v>
      </c>
      <c r="N1804" s="10" t="str">
        <f t="shared" si="288"/>
        <v>L</v>
      </c>
      <c r="O1804" s="11">
        <f t="shared" si="289"/>
        <v>45922</v>
      </c>
      <c r="P1804" s="12" t="str">
        <f t="shared" si="290"/>
        <v>06</v>
      </c>
      <c r="Q1804" s="13" t="str">
        <f>VLOOKUP($B1804,Deals_Demo!$H:$N,7,0)</f>
        <v>strategy_16_demo</v>
      </c>
      <c r="R1804" s="13" t="str">
        <f t="shared" si="291"/>
        <v>Mon</v>
      </c>
      <c r="S1804" s="14">
        <f>VLOOKUP($B1804,Deals_Demo!$H:$S,8,0)</f>
        <v>45922.287731481483</v>
      </c>
      <c r="T1804" s="14">
        <f>VLOOKUP($B1804,Deals_Demo!$H:$S,9,0)</f>
        <v>45922.496064814819</v>
      </c>
      <c r="U1804" s="15" t="str">
        <f t="shared" si="292"/>
        <v>2025-09-22</v>
      </c>
      <c r="V1804" s="13" t="str">
        <f>VLOOKUP($B1804,Deals_Demo!$H:$S,11,0)</f>
        <v>11</v>
      </c>
      <c r="W1804" s="13" t="str">
        <f>VLOOKUP($B1804,Deals_Demo!$H:$S,12,0)</f>
        <v>Mon</v>
      </c>
      <c r="X1804" s="13">
        <f t="shared" si="294"/>
        <v>-0.30600000000000005</v>
      </c>
      <c r="Y1804" s="13">
        <f t="shared" si="295"/>
        <v>-0.6120000000000001</v>
      </c>
      <c r="Z1804" s="13">
        <f t="shared" si="296"/>
        <v>-0.91799999999999993</v>
      </c>
      <c r="AA1804" s="13">
        <f t="shared" si="293"/>
        <v>-3</v>
      </c>
    </row>
    <row r="1805" spans="1:27" x14ac:dyDescent="0.25">
      <c r="A1805" s="60">
        <v>45922.287731481483</v>
      </c>
      <c r="B1805" s="61">
        <v>444167641</v>
      </c>
      <c r="C1805" s="37" t="s">
        <v>36</v>
      </c>
      <c r="D1805" s="37" t="s">
        <v>37</v>
      </c>
      <c r="E1805" s="37" t="s">
        <v>120</v>
      </c>
      <c r="F1805" s="36">
        <v>3696.79</v>
      </c>
      <c r="G1805" s="36">
        <v>3693.79</v>
      </c>
      <c r="H1805" s="36">
        <v>3700.29</v>
      </c>
      <c r="I1805" s="37" t="s">
        <v>2189</v>
      </c>
      <c r="J1805" s="36">
        <v>3693.73</v>
      </c>
      <c r="K1805" s="36">
        <v>0</v>
      </c>
      <c r="L1805" s="36">
        <v>0</v>
      </c>
      <c r="M1805" s="36">
        <v>-3.06</v>
      </c>
      <c r="N1805" s="10" t="str">
        <f t="shared" si="288"/>
        <v>L</v>
      </c>
      <c r="O1805" s="11">
        <f t="shared" si="289"/>
        <v>45922</v>
      </c>
      <c r="P1805" s="12" t="str">
        <f t="shared" si="290"/>
        <v>06</v>
      </c>
      <c r="Q1805" s="13" t="str">
        <f>VLOOKUP($B1805,Deals_Demo!$H:$N,7,0)</f>
        <v>strategy_11_demo</v>
      </c>
      <c r="R1805" s="13" t="str">
        <f t="shared" si="291"/>
        <v>Mon</v>
      </c>
      <c r="S1805" s="14">
        <f>VLOOKUP($B1805,Deals_Demo!$H:$S,8,0)</f>
        <v>45922.287731481483</v>
      </c>
      <c r="T1805" s="14">
        <f>VLOOKUP($B1805,Deals_Demo!$H:$S,9,0)</f>
        <v>45922.496064814819</v>
      </c>
      <c r="U1805" s="15" t="str">
        <f t="shared" si="292"/>
        <v>2025-09-22</v>
      </c>
      <c r="V1805" s="13" t="str">
        <f>VLOOKUP($B1805,Deals_Demo!$H:$S,11,0)</f>
        <v>11</v>
      </c>
      <c r="W1805" s="13" t="str">
        <f>VLOOKUP($B1805,Deals_Demo!$H:$S,12,0)</f>
        <v>Mon</v>
      </c>
      <c r="X1805" s="13">
        <f t="shared" si="294"/>
        <v>-0.30600000000000005</v>
      </c>
      <c r="Y1805" s="13">
        <f t="shared" si="295"/>
        <v>-0.6120000000000001</v>
      </c>
      <c r="Z1805" s="13">
        <f t="shared" si="296"/>
        <v>-0.91799999999999993</v>
      </c>
      <c r="AA1805" s="13">
        <f t="shared" si="293"/>
        <v>-3</v>
      </c>
    </row>
    <row r="1806" spans="1:27" x14ac:dyDescent="0.25">
      <c r="A1806" s="58">
        <v>45922.287731481483</v>
      </c>
      <c r="B1806" s="59">
        <v>444167645</v>
      </c>
      <c r="C1806" s="38" t="s">
        <v>36</v>
      </c>
      <c r="D1806" s="38" t="s">
        <v>37</v>
      </c>
      <c r="E1806" s="38" t="s">
        <v>120</v>
      </c>
      <c r="F1806" s="35">
        <v>3696.79</v>
      </c>
      <c r="G1806" s="35">
        <v>3693.79</v>
      </c>
      <c r="H1806" s="35">
        <v>3699.79</v>
      </c>
      <c r="I1806" s="38" t="s">
        <v>2189</v>
      </c>
      <c r="J1806" s="35">
        <v>3693.73</v>
      </c>
      <c r="K1806" s="35">
        <v>0</v>
      </c>
      <c r="L1806" s="35">
        <v>0</v>
      </c>
      <c r="M1806" s="35">
        <v>-3.06</v>
      </c>
      <c r="N1806" s="10" t="str">
        <f t="shared" si="288"/>
        <v>L</v>
      </c>
      <c r="O1806" s="11">
        <f t="shared" si="289"/>
        <v>45922</v>
      </c>
      <c r="P1806" s="12" t="str">
        <f t="shared" si="290"/>
        <v>06</v>
      </c>
      <c r="Q1806" s="13" t="str">
        <f>VLOOKUP($B1806,Deals_Demo!$H:$N,7,0)</f>
        <v>strategy_09_demo</v>
      </c>
      <c r="R1806" s="13" t="str">
        <f t="shared" si="291"/>
        <v>Mon</v>
      </c>
      <c r="S1806" s="14">
        <f>VLOOKUP($B1806,Deals_Demo!$H:$S,8,0)</f>
        <v>45922.287731481483</v>
      </c>
      <c r="T1806" s="14">
        <f>VLOOKUP($B1806,Deals_Demo!$H:$S,9,0)</f>
        <v>45922.496064814819</v>
      </c>
      <c r="U1806" s="15" t="str">
        <f t="shared" si="292"/>
        <v>2025-09-22</v>
      </c>
      <c r="V1806" s="13" t="str">
        <f>VLOOKUP($B1806,Deals_Demo!$H:$S,11,0)</f>
        <v>11</v>
      </c>
      <c r="W1806" s="13" t="str">
        <f>VLOOKUP($B1806,Deals_Demo!$H:$S,12,0)</f>
        <v>Mon</v>
      </c>
      <c r="X1806" s="13">
        <f t="shared" si="294"/>
        <v>-0.30600000000000005</v>
      </c>
      <c r="Y1806" s="13">
        <f t="shared" si="295"/>
        <v>-0.6120000000000001</v>
      </c>
      <c r="Z1806" s="13">
        <f t="shared" si="296"/>
        <v>-0.91799999999999993</v>
      </c>
      <c r="AA1806" s="13">
        <f t="shared" si="293"/>
        <v>-3</v>
      </c>
    </row>
    <row r="1807" spans="1:27" x14ac:dyDescent="0.25">
      <c r="A1807" s="60">
        <v>45922.287731481483</v>
      </c>
      <c r="B1807" s="61">
        <v>444167646</v>
      </c>
      <c r="C1807" s="37" t="s">
        <v>36</v>
      </c>
      <c r="D1807" s="37" t="s">
        <v>37</v>
      </c>
      <c r="E1807" s="37" t="s">
        <v>120</v>
      </c>
      <c r="F1807" s="36">
        <v>3696.79</v>
      </c>
      <c r="G1807" s="36">
        <v>3693.79</v>
      </c>
      <c r="H1807" s="36">
        <v>3698.29</v>
      </c>
      <c r="I1807" s="37" t="s">
        <v>2189</v>
      </c>
      <c r="J1807" s="36">
        <v>3693.73</v>
      </c>
      <c r="K1807" s="36">
        <v>0</v>
      </c>
      <c r="L1807" s="36">
        <v>0</v>
      </c>
      <c r="M1807" s="36">
        <v>-3.06</v>
      </c>
      <c r="N1807" s="10" t="str">
        <f t="shared" si="288"/>
        <v>L</v>
      </c>
      <c r="O1807" s="11">
        <f t="shared" si="289"/>
        <v>45922</v>
      </c>
      <c r="P1807" s="12" t="str">
        <f t="shared" si="290"/>
        <v>06</v>
      </c>
      <c r="Q1807" s="13" t="str">
        <f>VLOOKUP($B1807,Deals_Demo!$H:$N,7,0)</f>
        <v>strategy_12_demo</v>
      </c>
      <c r="R1807" s="13" t="str">
        <f t="shared" si="291"/>
        <v>Mon</v>
      </c>
      <c r="S1807" s="14">
        <f>VLOOKUP($B1807,Deals_Demo!$H:$S,8,0)</f>
        <v>45922.287731481483</v>
      </c>
      <c r="T1807" s="14">
        <f>VLOOKUP($B1807,Deals_Demo!$H:$S,9,0)</f>
        <v>45922.496064814819</v>
      </c>
      <c r="U1807" s="15" t="str">
        <f t="shared" si="292"/>
        <v>2025-09-22</v>
      </c>
      <c r="V1807" s="13" t="str">
        <f>VLOOKUP($B1807,Deals_Demo!$H:$S,11,0)</f>
        <v>11</v>
      </c>
      <c r="W1807" s="13" t="str">
        <f>VLOOKUP($B1807,Deals_Demo!$H:$S,12,0)</f>
        <v>Mon</v>
      </c>
      <c r="X1807" s="13">
        <f t="shared" si="294"/>
        <v>-0.30600000000000005</v>
      </c>
      <c r="Y1807" s="13">
        <f t="shared" si="295"/>
        <v>-0.6120000000000001</v>
      </c>
      <c r="Z1807" s="13">
        <f t="shared" si="296"/>
        <v>-0.91799999999999993</v>
      </c>
      <c r="AA1807" s="13">
        <f t="shared" si="293"/>
        <v>-3</v>
      </c>
    </row>
    <row r="1808" spans="1:27" x14ac:dyDescent="0.25">
      <c r="A1808" s="58">
        <v>45922.287743055553</v>
      </c>
      <c r="B1808" s="59">
        <v>444167647</v>
      </c>
      <c r="C1808" s="38" t="s">
        <v>36</v>
      </c>
      <c r="D1808" s="38" t="s">
        <v>37</v>
      </c>
      <c r="E1808" s="38" t="s">
        <v>120</v>
      </c>
      <c r="F1808" s="35">
        <v>3696.79</v>
      </c>
      <c r="G1808" s="35">
        <v>3693.79</v>
      </c>
      <c r="H1808" s="35">
        <v>3698.29</v>
      </c>
      <c r="I1808" s="38" t="s">
        <v>2189</v>
      </c>
      <c r="J1808" s="35">
        <v>3693.73</v>
      </c>
      <c r="K1808" s="35">
        <v>0</v>
      </c>
      <c r="L1808" s="35">
        <v>0</v>
      </c>
      <c r="M1808" s="35">
        <v>-3.06</v>
      </c>
      <c r="N1808" s="10" t="str">
        <f t="shared" si="288"/>
        <v>L</v>
      </c>
      <c r="O1808" s="11">
        <f t="shared" si="289"/>
        <v>45922</v>
      </c>
      <c r="P1808" s="12" t="str">
        <f t="shared" si="290"/>
        <v>06</v>
      </c>
      <c r="Q1808" s="13" t="str">
        <f>VLOOKUP($B1808,Deals_Demo!$H:$N,7,0)</f>
        <v>strategy_14_demo</v>
      </c>
      <c r="R1808" s="13" t="str">
        <f t="shared" si="291"/>
        <v>Mon</v>
      </c>
      <c r="S1808" s="14">
        <f>VLOOKUP($B1808,Deals_Demo!$H:$S,8,0)</f>
        <v>45922.287743055553</v>
      </c>
      <c r="T1808" s="14">
        <f>VLOOKUP($B1808,Deals_Demo!$H:$S,9,0)</f>
        <v>45922.496076388888</v>
      </c>
      <c r="U1808" s="15" t="str">
        <f t="shared" si="292"/>
        <v>2025-09-22</v>
      </c>
      <c r="V1808" s="13" t="str">
        <f>VLOOKUP($B1808,Deals_Demo!$H:$S,11,0)</f>
        <v>11</v>
      </c>
      <c r="W1808" s="13" t="str">
        <f>VLOOKUP($B1808,Deals_Demo!$H:$S,12,0)</f>
        <v>Mon</v>
      </c>
      <c r="X1808" s="13">
        <f t="shared" si="294"/>
        <v>-0.30600000000000005</v>
      </c>
      <c r="Y1808" s="13">
        <f t="shared" si="295"/>
        <v>-0.6120000000000001</v>
      </c>
      <c r="Z1808" s="13">
        <f t="shared" si="296"/>
        <v>-0.91799999999999993</v>
      </c>
      <c r="AA1808" s="13">
        <f t="shared" si="293"/>
        <v>-3</v>
      </c>
    </row>
    <row r="1809" spans="1:27" x14ac:dyDescent="0.25">
      <c r="A1809" s="60">
        <v>45922.287743055553</v>
      </c>
      <c r="B1809" s="61">
        <v>444167649</v>
      </c>
      <c r="C1809" s="37" t="s">
        <v>36</v>
      </c>
      <c r="D1809" s="37" t="s">
        <v>37</v>
      </c>
      <c r="E1809" s="37" t="s">
        <v>120</v>
      </c>
      <c r="F1809" s="36">
        <v>3696.77</v>
      </c>
      <c r="G1809" s="36">
        <v>3694.59</v>
      </c>
      <c r="H1809" s="36">
        <v>3698.29</v>
      </c>
      <c r="I1809" s="37" t="s">
        <v>2188</v>
      </c>
      <c r="J1809" s="36">
        <v>3694.56</v>
      </c>
      <c r="K1809" s="36">
        <v>0</v>
      </c>
      <c r="L1809" s="36">
        <v>0</v>
      </c>
      <c r="M1809" s="36">
        <v>-2.21</v>
      </c>
      <c r="N1809" s="10" t="str">
        <f t="shared" si="288"/>
        <v>L</v>
      </c>
      <c r="O1809" s="11">
        <f t="shared" si="289"/>
        <v>45922</v>
      </c>
      <c r="P1809" s="12" t="str">
        <f t="shared" si="290"/>
        <v>06</v>
      </c>
      <c r="Q1809" s="13" t="str">
        <f>VLOOKUP($B1809,Deals_Demo!$H:$N,7,0)</f>
        <v>strategy_22_demo</v>
      </c>
      <c r="R1809" s="13" t="str">
        <f t="shared" si="291"/>
        <v>Mon</v>
      </c>
      <c r="S1809" s="14">
        <f>VLOOKUP($B1809,Deals_Demo!$H:$S,8,0)</f>
        <v>45922.287743055553</v>
      </c>
      <c r="T1809" s="14">
        <f>VLOOKUP($B1809,Deals_Demo!$H:$S,9,0)</f>
        <v>45922.496076388888</v>
      </c>
      <c r="U1809" s="15" t="str">
        <f t="shared" si="292"/>
        <v>2025-09-22</v>
      </c>
      <c r="V1809" s="13" t="str">
        <f>VLOOKUP($B1809,Deals_Demo!$H:$S,11,0)</f>
        <v>11</v>
      </c>
      <c r="W1809" s="13" t="str">
        <f>VLOOKUP($B1809,Deals_Demo!$H:$S,12,0)</f>
        <v>Mon</v>
      </c>
      <c r="X1809" s="13">
        <f t="shared" si="294"/>
        <v>-0.221</v>
      </c>
      <c r="Y1809" s="13">
        <f t="shared" si="295"/>
        <v>-0.442</v>
      </c>
      <c r="Z1809" s="13">
        <f t="shared" si="296"/>
        <v>-0.66299999999999992</v>
      </c>
      <c r="AA1809" s="13">
        <f t="shared" si="293"/>
        <v>-3</v>
      </c>
    </row>
    <row r="1810" spans="1:27" x14ac:dyDescent="0.25">
      <c r="A1810" s="58">
        <v>45922.28875</v>
      </c>
      <c r="B1810" s="59">
        <v>444168325</v>
      </c>
      <c r="C1810" s="38" t="s">
        <v>36</v>
      </c>
      <c r="D1810" s="38" t="s">
        <v>37</v>
      </c>
      <c r="E1810" s="38" t="s">
        <v>120</v>
      </c>
      <c r="F1810" s="35">
        <v>3695.84</v>
      </c>
      <c r="G1810" s="35">
        <v>3692.83</v>
      </c>
      <c r="H1810" s="35">
        <v>3699.33</v>
      </c>
      <c r="I1810" s="38" t="s">
        <v>2191</v>
      </c>
      <c r="J1810" s="35">
        <v>3692.76</v>
      </c>
      <c r="K1810" s="35">
        <v>0</v>
      </c>
      <c r="L1810" s="35">
        <v>0</v>
      </c>
      <c r="M1810" s="35">
        <v>-3.08</v>
      </c>
      <c r="N1810" s="10" t="str">
        <f t="shared" si="288"/>
        <v>L</v>
      </c>
      <c r="O1810" s="11">
        <f t="shared" si="289"/>
        <v>45922</v>
      </c>
      <c r="P1810" s="12" t="str">
        <f t="shared" si="290"/>
        <v>06</v>
      </c>
      <c r="Q1810" s="13" t="str">
        <f>VLOOKUP($B1810,Deals_Demo!$H:$N,7,0)</f>
        <v>strategy_13_demo</v>
      </c>
      <c r="R1810" s="13" t="str">
        <f t="shared" si="291"/>
        <v>Mon</v>
      </c>
      <c r="S1810" s="14">
        <f>VLOOKUP($B1810,Deals_Demo!$H:$S,8,0)</f>
        <v>45922.28875</v>
      </c>
      <c r="T1810" s="14">
        <f>VLOOKUP($B1810,Deals_Demo!$H:$S,9,0)</f>
        <v>45922.497083333335</v>
      </c>
      <c r="U1810" s="15" t="str">
        <f t="shared" si="292"/>
        <v>2025-09-22</v>
      </c>
      <c r="V1810" s="13" t="str">
        <f>VLOOKUP($B1810,Deals_Demo!$H:$S,11,0)</f>
        <v>11</v>
      </c>
      <c r="W1810" s="13" t="str">
        <f>VLOOKUP($B1810,Deals_Demo!$H:$S,12,0)</f>
        <v>Mon</v>
      </c>
      <c r="X1810" s="13">
        <f t="shared" si="294"/>
        <v>-0.30800000000000005</v>
      </c>
      <c r="Y1810" s="13">
        <f t="shared" si="295"/>
        <v>-0.6160000000000001</v>
      </c>
      <c r="Z1810" s="13">
        <f t="shared" si="296"/>
        <v>-0.92399999999999993</v>
      </c>
      <c r="AA1810" s="13">
        <f t="shared" si="293"/>
        <v>-3</v>
      </c>
    </row>
    <row r="1811" spans="1:27" x14ac:dyDescent="0.25">
      <c r="A1811" s="60">
        <v>45922.291678240741</v>
      </c>
      <c r="B1811" s="61">
        <v>444169569</v>
      </c>
      <c r="C1811" s="37" t="s">
        <v>36</v>
      </c>
      <c r="D1811" s="37" t="s">
        <v>37</v>
      </c>
      <c r="E1811" s="37" t="s">
        <v>120</v>
      </c>
      <c r="F1811" s="36">
        <v>3695.2</v>
      </c>
      <c r="G1811" s="36">
        <v>3692.28</v>
      </c>
      <c r="H1811" s="36">
        <v>3699.78</v>
      </c>
      <c r="I1811" s="37" t="s">
        <v>2192</v>
      </c>
      <c r="J1811" s="36">
        <v>3692.26</v>
      </c>
      <c r="K1811" s="36">
        <v>0</v>
      </c>
      <c r="L1811" s="36">
        <v>0</v>
      </c>
      <c r="M1811" s="36">
        <v>-2.94</v>
      </c>
      <c r="N1811" s="10" t="str">
        <f t="shared" si="288"/>
        <v>L</v>
      </c>
      <c r="O1811" s="11">
        <f t="shared" si="289"/>
        <v>45922</v>
      </c>
      <c r="P1811" s="12" t="str">
        <f t="shared" si="290"/>
        <v>07</v>
      </c>
      <c r="Q1811" s="13" t="str">
        <f>VLOOKUP($B1811,Deals_Demo!$H:$N,7,0)</f>
        <v>DEMO_strategy_03</v>
      </c>
      <c r="R1811" s="13" t="str">
        <f t="shared" si="291"/>
        <v>Mon</v>
      </c>
      <c r="S1811" s="14">
        <f>VLOOKUP($B1811,Deals_Demo!$H:$S,8,0)</f>
        <v>45922.291678240741</v>
      </c>
      <c r="T1811" s="14">
        <f>VLOOKUP($B1811,Deals_Demo!$H:$S,9,0)</f>
        <v>45922.500011574077</v>
      </c>
      <c r="U1811" s="15" t="str">
        <f t="shared" si="292"/>
        <v>2025-09-22</v>
      </c>
      <c r="V1811" s="13" t="str">
        <f>VLOOKUP($B1811,Deals_Demo!$H:$S,11,0)</f>
        <v>12</v>
      </c>
      <c r="W1811" s="13" t="str">
        <f>VLOOKUP($B1811,Deals_Demo!$H:$S,12,0)</f>
        <v>Mon</v>
      </c>
      <c r="X1811" s="13">
        <f t="shared" si="294"/>
        <v>-0.29399999999999998</v>
      </c>
      <c r="Y1811" s="13">
        <f t="shared" si="295"/>
        <v>-0.58799999999999997</v>
      </c>
      <c r="Z1811" s="13">
        <f t="shared" si="296"/>
        <v>-0.88200000000000001</v>
      </c>
      <c r="AA1811" s="13">
        <f t="shared" si="293"/>
        <v>-3</v>
      </c>
    </row>
    <row r="1812" spans="1:27" x14ac:dyDescent="0.25">
      <c r="A1812" s="58">
        <v>45922.291759259257</v>
      </c>
      <c r="B1812" s="59">
        <v>444169621</v>
      </c>
      <c r="C1812" s="38" t="s">
        <v>36</v>
      </c>
      <c r="D1812" s="38" t="s">
        <v>37</v>
      </c>
      <c r="E1812" s="38" t="s">
        <v>120</v>
      </c>
      <c r="F1812" s="35">
        <v>3695.55</v>
      </c>
      <c r="G1812" s="35">
        <v>3692.56</v>
      </c>
      <c r="H1812" s="35">
        <v>3699.06</v>
      </c>
      <c r="I1812" s="38" t="s">
        <v>2193</v>
      </c>
      <c r="J1812" s="35">
        <v>3692.52</v>
      </c>
      <c r="K1812" s="35">
        <v>0</v>
      </c>
      <c r="L1812" s="35">
        <v>0</v>
      </c>
      <c r="M1812" s="35">
        <v>-3.03</v>
      </c>
      <c r="N1812" s="10" t="str">
        <f t="shared" si="288"/>
        <v>L</v>
      </c>
      <c r="O1812" s="11">
        <f t="shared" si="289"/>
        <v>45922</v>
      </c>
      <c r="P1812" s="12" t="str">
        <f t="shared" si="290"/>
        <v>07</v>
      </c>
      <c r="Q1812" s="13" t="str">
        <f>VLOOKUP($B1812,Deals_Demo!$H:$N,7,0)</f>
        <v>strategy_07_demo</v>
      </c>
      <c r="R1812" s="13" t="str">
        <f t="shared" si="291"/>
        <v>Mon</v>
      </c>
      <c r="S1812" s="14">
        <f>VLOOKUP($B1812,Deals_Demo!$H:$S,8,0)</f>
        <v>45922.291759259257</v>
      </c>
      <c r="T1812" s="14">
        <f>VLOOKUP($B1812,Deals_Demo!$H:$S,9,0)</f>
        <v>45922.500092592592</v>
      </c>
      <c r="U1812" s="15" t="str">
        <f t="shared" si="292"/>
        <v>2025-09-22</v>
      </c>
      <c r="V1812" s="13" t="str">
        <f>VLOOKUP($B1812,Deals_Demo!$H:$S,11,0)</f>
        <v>12</v>
      </c>
      <c r="W1812" s="13" t="str">
        <f>VLOOKUP($B1812,Deals_Demo!$H:$S,12,0)</f>
        <v>Mon</v>
      </c>
      <c r="X1812" s="13">
        <f t="shared" si="294"/>
        <v>-0.30299999999999999</v>
      </c>
      <c r="Y1812" s="13">
        <f t="shared" si="295"/>
        <v>-0.60599999999999998</v>
      </c>
      <c r="Z1812" s="13">
        <f t="shared" si="296"/>
        <v>-0.90899999999999992</v>
      </c>
      <c r="AA1812" s="13">
        <f t="shared" si="293"/>
        <v>-3</v>
      </c>
    </row>
    <row r="1813" spans="1:27" x14ac:dyDescent="0.25">
      <c r="A1813" s="60">
        <v>45922.294421296298</v>
      </c>
      <c r="B1813" s="61">
        <v>444171012</v>
      </c>
      <c r="C1813" s="37" t="s">
        <v>36</v>
      </c>
      <c r="D1813" s="37" t="s">
        <v>37</v>
      </c>
      <c r="E1813" s="37" t="s">
        <v>120</v>
      </c>
      <c r="F1813" s="36">
        <v>3694.62</v>
      </c>
      <c r="G1813" s="36">
        <v>3691.62</v>
      </c>
      <c r="H1813" s="37"/>
      <c r="I1813" s="37" t="s">
        <v>2194</v>
      </c>
      <c r="J1813" s="36">
        <v>3691.62</v>
      </c>
      <c r="K1813" s="36">
        <v>0</v>
      </c>
      <c r="L1813" s="36">
        <v>0</v>
      </c>
      <c r="M1813" s="36">
        <v>-3</v>
      </c>
      <c r="N1813" s="10" t="str">
        <f t="shared" si="288"/>
        <v>L</v>
      </c>
      <c r="O1813" s="11">
        <f t="shared" si="289"/>
        <v>45922</v>
      </c>
      <c r="P1813" s="12" t="str">
        <f t="shared" si="290"/>
        <v>07</v>
      </c>
      <c r="Q1813" s="13" t="str">
        <f>VLOOKUP($B1813,Deals_Demo!$H:$N,7,0)</f>
        <v>DEMO_strategy_01</v>
      </c>
      <c r="R1813" s="13" t="str">
        <f t="shared" si="291"/>
        <v>Mon</v>
      </c>
      <c r="S1813" s="14">
        <f>VLOOKUP($B1813,Deals_Demo!$H:$S,8,0)</f>
        <v>45922.294421296298</v>
      </c>
      <c r="T1813" s="14">
        <f>VLOOKUP($B1813,Deals_Demo!$H:$S,9,0)</f>
        <v>45922.502754629633</v>
      </c>
      <c r="U1813" s="15" t="str">
        <f t="shared" si="292"/>
        <v>2025-09-22</v>
      </c>
      <c r="V1813" s="13" t="str">
        <f>VLOOKUP($B1813,Deals_Demo!$H:$S,11,0)</f>
        <v>12</v>
      </c>
      <c r="W1813" s="13" t="str">
        <f>VLOOKUP($B1813,Deals_Demo!$H:$S,12,0)</f>
        <v>Mon</v>
      </c>
      <c r="X1813" s="13">
        <f t="shared" si="294"/>
        <v>-0.30000000000000004</v>
      </c>
      <c r="Y1813" s="13">
        <f t="shared" si="295"/>
        <v>-0.60000000000000009</v>
      </c>
      <c r="Z1813" s="13">
        <f t="shared" si="296"/>
        <v>-0.89999999999999991</v>
      </c>
      <c r="AA1813" s="13">
        <f t="shared" si="293"/>
        <v>-3</v>
      </c>
    </row>
    <row r="1814" spans="1:27" x14ac:dyDescent="0.25">
      <c r="A1814" s="58">
        <v>45922.294432870367</v>
      </c>
      <c r="B1814" s="59">
        <v>444171013</v>
      </c>
      <c r="C1814" s="38" t="s">
        <v>36</v>
      </c>
      <c r="D1814" s="38" t="s">
        <v>37</v>
      </c>
      <c r="E1814" s="38" t="s">
        <v>120</v>
      </c>
      <c r="F1814" s="35">
        <v>3694.62</v>
      </c>
      <c r="G1814" s="35">
        <v>3691.62</v>
      </c>
      <c r="H1814" s="35">
        <v>3700.62</v>
      </c>
      <c r="I1814" s="38" t="s">
        <v>2194</v>
      </c>
      <c r="J1814" s="35">
        <v>3691.62</v>
      </c>
      <c r="K1814" s="35">
        <v>0</v>
      </c>
      <c r="L1814" s="35">
        <v>0</v>
      </c>
      <c r="M1814" s="35">
        <v>-3</v>
      </c>
      <c r="N1814" s="10" t="str">
        <f t="shared" si="288"/>
        <v>L</v>
      </c>
      <c r="O1814" s="11">
        <f t="shared" si="289"/>
        <v>45922</v>
      </c>
      <c r="P1814" s="12" t="str">
        <f t="shared" si="290"/>
        <v>07</v>
      </c>
      <c r="Q1814" s="13" t="str">
        <f>VLOOKUP($B1814,Deals_Demo!$H:$N,7,0)</f>
        <v>DEMO_strategy_02</v>
      </c>
      <c r="R1814" s="13" t="str">
        <f t="shared" si="291"/>
        <v>Mon</v>
      </c>
      <c r="S1814" s="14">
        <f>VLOOKUP($B1814,Deals_Demo!$H:$S,8,0)</f>
        <v>45922.294432870367</v>
      </c>
      <c r="T1814" s="14">
        <f>VLOOKUP($B1814,Deals_Demo!$H:$S,9,0)</f>
        <v>45922.502766203703</v>
      </c>
      <c r="U1814" s="15" t="str">
        <f t="shared" si="292"/>
        <v>2025-09-22</v>
      </c>
      <c r="V1814" s="13" t="str">
        <f>VLOOKUP($B1814,Deals_Demo!$H:$S,11,0)</f>
        <v>12</v>
      </c>
      <c r="W1814" s="13" t="str">
        <f>VLOOKUP($B1814,Deals_Demo!$H:$S,12,0)</f>
        <v>Mon</v>
      </c>
      <c r="X1814" s="13">
        <f t="shared" si="294"/>
        <v>-0.30000000000000004</v>
      </c>
      <c r="Y1814" s="13">
        <f t="shared" si="295"/>
        <v>-0.60000000000000009</v>
      </c>
      <c r="Z1814" s="13">
        <f t="shared" si="296"/>
        <v>-0.89999999999999991</v>
      </c>
      <c r="AA1814" s="13">
        <f t="shared" si="293"/>
        <v>-3</v>
      </c>
    </row>
    <row r="1815" spans="1:27" x14ac:dyDescent="0.25">
      <c r="A1815" s="60">
        <v>45922.297430555554</v>
      </c>
      <c r="B1815" s="61">
        <v>444172464</v>
      </c>
      <c r="C1815" s="37" t="s">
        <v>36</v>
      </c>
      <c r="D1815" s="37" t="s">
        <v>38</v>
      </c>
      <c r="E1815" s="37" t="s">
        <v>120</v>
      </c>
      <c r="F1815" s="36">
        <v>3693.22</v>
      </c>
      <c r="G1815" s="36">
        <v>3692.26</v>
      </c>
      <c r="H1815" s="37"/>
      <c r="I1815" s="37" t="s">
        <v>2195</v>
      </c>
      <c r="J1815" s="36">
        <v>3692.28</v>
      </c>
      <c r="K1815" s="36">
        <v>0</v>
      </c>
      <c r="L1815" s="36">
        <v>0</v>
      </c>
      <c r="M1815" s="36">
        <v>0.94</v>
      </c>
      <c r="N1815" s="10" t="str">
        <f t="shared" si="288"/>
        <v>W</v>
      </c>
      <c r="O1815" s="11">
        <f t="shared" si="289"/>
        <v>45922</v>
      </c>
      <c r="P1815" s="12" t="str">
        <f t="shared" si="290"/>
        <v>07</v>
      </c>
      <c r="Q1815" s="13" t="str">
        <f>VLOOKUP($B1815,Deals_Demo!$H:$N,7,0)</f>
        <v>strategy_18_demo</v>
      </c>
      <c r="R1815" s="13" t="str">
        <f t="shared" si="291"/>
        <v>Mon</v>
      </c>
      <c r="S1815" s="14">
        <f>VLOOKUP($B1815,Deals_Demo!$H:$S,8,0)</f>
        <v>45922.297430555554</v>
      </c>
      <c r="T1815" s="14">
        <f>VLOOKUP($B1815,Deals_Demo!$H:$S,9,0)</f>
        <v>45922.50576388889</v>
      </c>
      <c r="U1815" s="15" t="str">
        <f t="shared" si="292"/>
        <v>2025-09-22</v>
      </c>
      <c r="V1815" s="13" t="str">
        <f>VLOOKUP($B1815,Deals_Demo!$H:$S,11,0)</f>
        <v>12</v>
      </c>
      <c r="W1815" s="13" t="str">
        <f>VLOOKUP($B1815,Deals_Demo!$H:$S,12,0)</f>
        <v>Mon</v>
      </c>
      <c r="X1815" s="13">
        <f t="shared" si="294"/>
        <v>9.4E-2</v>
      </c>
      <c r="Y1815" s="13">
        <f t="shared" si="295"/>
        <v>0.188</v>
      </c>
      <c r="Z1815" s="13">
        <f t="shared" si="296"/>
        <v>0.28199999999999997</v>
      </c>
      <c r="AA1815" s="13">
        <f t="shared" si="293"/>
        <v>-3</v>
      </c>
    </row>
    <row r="1816" spans="1:27" x14ac:dyDescent="0.25">
      <c r="A1816" s="58">
        <v>45922.297442129631</v>
      </c>
      <c r="B1816" s="59">
        <v>444172465</v>
      </c>
      <c r="C1816" s="38" t="s">
        <v>36</v>
      </c>
      <c r="D1816" s="38" t="s">
        <v>38</v>
      </c>
      <c r="E1816" s="38" t="s">
        <v>120</v>
      </c>
      <c r="F1816" s="35">
        <v>3693.22</v>
      </c>
      <c r="G1816" s="35">
        <v>3690.79</v>
      </c>
      <c r="H1816" s="38"/>
      <c r="I1816" s="38" t="s">
        <v>2196</v>
      </c>
      <c r="J1816" s="35">
        <v>3691</v>
      </c>
      <c r="K1816" s="35">
        <v>0</v>
      </c>
      <c r="L1816" s="35">
        <v>0</v>
      </c>
      <c r="M1816" s="35">
        <v>2.2200000000000002</v>
      </c>
      <c r="N1816" s="10" t="str">
        <f t="shared" si="288"/>
        <v>W</v>
      </c>
      <c r="O1816" s="11">
        <f t="shared" si="289"/>
        <v>45922</v>
      </c>
      <c r="P1816" s="12" t="str">
        <f t="shared" si="290"/>
        <v>07</v>
      </c>
      <c r="Q1816" s="13" t="str">
        <f>VLOOKUP($B1816,Deals_Demo!$H:$N,7,0)</f>
        <v>strategy_19_demo</v>
      </c>
      <c r="R1816" s="13" t="str">
        <f t="shared" si="291"/>
        <v>Mon</v>
      </c>
      <c r="S1816" s="14">
        <f>VLOOKUP($B1816,Deals_Demo!$H:$S,8,0)</f>
        <v>45922.297442129631</v>
      </c>
      <c r="T1816" s="14">
        <f>VLOOKUP($B1816,Deals_Demo!$H:$S,9,0)</f>
        <v>45922.505775462967</v>
      </c>
      <c r="U1816" s="15" t="str">
        <f t="shared" si="292"/>
        <v>2025-09-22</v>
      </c>
      <c r="V1816" s="13" t="str">
        <f>VLOOKUP($B1816,Deals_Demo!$H:$S,11,0)</f>
        <v>12</v>
      </c>
      <c r="W1816" s="13" t="str">
        <f>VLOOKUP($B1816,Deals_Demo!$H:$S,12,0)</f>
        <v>Mon</v>
      </c>
      <c r="X1816" s="13">
        <f t="shared" si="294"/>
        <v>0.22200000000000003</v>
      </c>
      <c r="Y1816" s="13">
        <f t="shared" si="295"/>
        <v>0.44400000000000006</v>
      </c>
      <c r="Z1816" s="13">
        <f t="shared" si="296"/>
        <v>0.66600000000000004</v>
      </c>
      <c r="AA1816" s="13">
        <f t="shared" si="293"/>
        <v>-3</v>
      </c>
    </row>
    <row r="1817" spans="1:27" x14ac:dyDescent="0.25">
      <c r="A1817" s="60">
        <v>45922.300208333334</v>
      </c>
      <c r="B1817" s="61">
        <v>444173582</v>
      </c>
      <c r="C1817" s="37" t="s">
        <v>36</v>
      </c>
      <c r="D1817" s="37" t="s">
        <v>38</v>
      </c>
      <c r="E1817" s="37" t="s">
        <v>120</v>
      </c>
      <c r="F1817" s="36">
        <v>3692.03</v>
      </c>
      <c r="G1817" s="36">
        <v>3690.86</v>
      </c>
      <c r="H1817" s="37"/>
      <c r="I1817" s="37" t="s">
        <v>2196</v>
      </c>
      <c r="J1817" s="36">
        <v>3691</v>
      </c>
      <c r="K1817" s="36">
        <v>0</v>
      </c>
      <c r="L1817" s="36">
        <v>0</v>
      </c>
      <c r="M1817" s="36">
        <v>1.03</v>
      </c>
      <c r="N1817" s="10" t="str">
        <f t="shared" si="288"/>
        <v>W</v>
      </c>
      <c r="O1817" s="11">
        <f t="shared" si="289"/>
        <v>45922</v>
      </c>
      <c r="P1817" s="12" t="str">
        <f t="shared" si="290"/>
        <v>07</v>
      </c>
      <c r="Q1817" s="13" t="str">
        <f>VLOOKUP($B1817,Deals_Demo!$H:$N,7,0)</f>
        <v>strategy_20_demo</v>
      </c>
      <c r="R1817" s="13" t="str">
        <f t="shared" si="291"/>
        <v>Mon</v>
      </c>
      <c r="S1817" s="14">
        <f>VLOOKUP($B1817,Deals_Demo!$H:$S,8,0)</f>
        <v>45922.300208333334</v>
      </c>
      <c r="T1817" s="14">
        <f>VLOOKUP($B1817,Deals_Demo!$H:$S,9,0)</f>
        <v>45922.50854166667</v>
      </c>
      <c r="U1817" s="15" t="str">
        <f t="shared" si="292"/>
        <v>2025-09-22</v>
      </c>
      <c r="V1817" s="13" t="str">
        <f>VLOOKUP($B1817,Deals_Demo!$H:$S,11,0)</f>
        <v>12</v>
      </c>
      <c r="W1817" s="13" t="str">
        <f>VLOOKUP($B1817,Deals_Demo!$H:$S,12,0)</f>
        <v>Mon</v>
      </c>
      <c r="X1817" s="13">
        <f t="shared" si="294"/>
        <v>0.10300000000000001</v>
      </c>
      <c r="Y1817" s="13">
        <f t="shared" si="295"/>
        <v>0.20600000000000002</v>
      </c>
      <c r="Z1817" s="13">
        <f t="shared" si="296"/>
        <v>0.309</v>
      </c>
      <c r="AA1817" s="13">
        <f t="shared" si="293"/>
        <v>-3</v>
      </c>
    </row>
    <row r="1818" spans="1:27" x14ac:dyDescent="0.25">
      <c r="A1818" s="58">
        <v>45922.304490740738</v>
      </c>
      <c r="B1818" s="59">
        <v>444175289</v>
      </c>
      <c r="C1818" s="38" t="s">
        <v>36</v>
      </c>
      <c r="D1818" s="38" t="s">
        <v>38</v>
      </c>
      <c r="E1818" s="38" t="s">
        <v>120</v>
      </c>
      <c r="F1818" s="35">
        <v>3692.19</v>
      </c>
      <c r="G1818" s="35">
        <v>3691.32</v>
      </c>
      <c r="H1818" s="35">
        <v>3689.99</v>
      </c>
      <c r="I1818" s="38" t="s">
        <v>2197</v>
      </c>
      <c r="J1818" s="35">
        <v>3691.49</v>
      </c>
      <c r="K1818" s="35">
        <v>0</v>
      </c>
      <c r="L1818" s="35">
        <v>0</v>
      </c>
      <c r="M1818" s="35">
        <v>0.7</v>
      </c>
      <c r="N1818" s="10" t="str">
        <f t="shared" si="288"/>
        <v>W</v>
      </c>
      <c r="O1818" s="11">
        <f t="shared" si="289"/>
        <v>45922</v>
      </c>
      <c r="P1818" s="12" t="str">
        <f t="shared" si="290"/>
        <v>07</v>
      </c>
      <c r="Q1818" s="13" t="str">
        <f>VLOOKUP($B1818,Deals_Demo!$H:$N,7,0)</f>
        <v>strategy_21_demo</v>
      </c>
      <c r="R1818" s="13" t="str">
        <f t="shared" si="291"/>
        <v>Mon</v>
      </c>
      <c r="S1818" s="14">
        <f>VLOOKUP($B1818,Deals_Demo!$H:$S,8,0)</f>
        <v>45922.304490740738</v>
      </c>
      <c r="T1818" s="14">
        <f>VLOOKUP($B1818,Deals_Demo!$H:$S,9,0)</f>
        <v>45922.512824074074</v>
      </c>
      <c r="U1818" s="15" t="str">
        <f t="shared" si="292"/>
        <v>2025-09-22</v>
      </c>
      <c r="V1818" s="13" t="str">
        <f>VLOOKUP($B1818,Deals_Demo!$H:$S,11,0)</f>
        <v>12</v>
      </c>
      <c r="W1818" s="13" t="str">
        <f>VLOOKUP($B1818,Deals_Demo!$H:$S,12,0)</f>
        <v>Mon</v>
      </c>
      <c r="X1818" s="13">
        <f t="shared" si="294"/>
        <v>6.9999999999999993E-2</v>
      </c>
      <c r="Y1818" s="13">
        <f t="shared" si="295"/>
        <v>0.13999999999999999</v>
      </c>
      <c r="Z1818" s="13">
        <f t="shared" si="296"/>
        <v>0.21</v>
      </c>
      <c r="AA1818" s="13">
        <f t="shared" si="293"/>
        <v>-3</v>
      </c>
    </row>
    <row r="1819" spans="1:27" x14ac:dyDescent="0.25">
      <c r="A1819" s="60">
        <v>45922.304502314815</v>
      </c>
      <c r="B1819" s="61">
        <v>444175294</v>
      </c>
      <c r="C1819" s="37" t="s">
        <v>36</v>
      </c>
      <c r="D1819" s="37" t="s">
        <v>38</v>
      </c>
      <c r="E1819" s="37" t="s">
        <v>120</v>
      </c>
      <c r="F1819" s="36">
        <v>3692.22</v>
      </c>
      <c r="G1819" s="36">
        <v>3691.32</v>
      </c>
      <c r="H1819" s="36">
        <v>3688.69</v>
      </c>
      <c r="I1819" s="37" t="s">
        <v>2197</v>
      </c>
      <c r="J1819" s="36">
        <v>3691.49</v>
      </c>
      <c r="K1819" s="36">
        <v>0</v>
      </c>
      <c r="L1819" s="36">
        <v>0</v>
      </c>
      <c r="M1819" s="36">
        <v>0.73</v>
      </c>
      <c r="N1819" s="10" t="str">
        <f t="shared" si="288"/>
        <v>W</v>
      </c>
      <c r="O1819" s="11">
        <f t="shared" si="289"/>
        <v>45922</v>
      </c>
      <c r="P1819" s="12" t="str">
        <f t="shared" si="290"/>
        <v>07</v>
      </c>
      <c r="Q1819" s="13" t="str">
        <f>VLOOKUP($B1819,Deals_Demo!$H:$N,7,0)</f>
        <v>strategy_11_demo</v>
      </c>
      <c r="R1819" s="13" t="str">
        <f t="shared" si="291"/>
        <v>Mon</v>
      </c>
      <c r="S1819" s="14">
        <f>VLOOKUP($B1819,Deals_Demo!$H:$S,8,0)</f>
        <v>45922.304502314815</v>
      </c>
      <c r="T1819" s="14">
        <f>VLOOKUP($B1819,Deals_Demo!$H:$S,9,0)</f>
        <v>45922.512835648151</v>
      </c>
      <c r="U1819" s="15" t="str">
        <f t="shared" si="292"/>
        <v>2025-09-22</v>
      </c>
      <c r="V1819" s="13" t="str">
        <f>VLOOKUP($B1819,Deals_Demo!$H:$S,11,0)</f>
        <v>12</v>
      </c>
      <c r="W1819" s="13" t="str">
        <f>VLOOKUP($B1819,Deals_Demo!$H:$S,12,0)</f>
        <v>Mon</v>
      </c>
      <c r="X1819" s="13">
        <f t="shared" si="294"/>
        <v>7.2999999999999995E-2</v>
      </c>
      <c r="Y1819" s="13">
        <f t="shared" si="295"/>
        <v>0.14599999999999999</v>
      </c>
      <c r="Z1819" s="13">
        <f t="shared" si="296"/>
        <v>0.219</v>
      </c>
      <c r="AA1819" s="13">
        <f t="shared" si="293"/>
        <v>-3</v>
      </c>
    </row>
    <row r="1820" spans="1:27" x14ac:dyDescent="0.25">
      <c r="A1820" s="58">
        <v>45922.304502314815</v>
      </c>
      <c r="B1820" s="59">
        <v>444175295</v>
      </c>
      <c r="C1820" s="38" t="s">
        <v>36</v>
      </c>
      <c r="D1820" s="38" t="s">
        <v>38</v>
      </c>
      <c r="E1820" s="38" t="s">
        <v>120</v>
      </c>
      <c r="F1820" s="35">
        <v>3692.22</v>
      </c>
      <c r="G1820" s="35">
        <v>3694.39</v>
      </c>
      <c r="H1820" s="35">
        <v>3690.69</v>
      </c>
      <c r="I1820" s="38" t="s">
        <v>2198</v>
      </c>
      <c r="J1820" s="35">
        <v>3690.65</v>
      </c>
      <c r="K1820" s="35">
        <v>0</v>
      </c>
      <c r="L1820" s="35">
        <v>0</v>
      </c>
      <c r="M1820" s="35">
        <v>1.57</v>
      </c>
      <c r="N1820" s="10" t="str">
        <f t="shared" si="288"/>
        <v>W</v>
      </c>
      <c r="O1820" s="11">
        <f t="shared" si="289"/>
        <v>45922</v>
      </c>
      <c r="P1820" s="12" t="str">
        <f t="shared" si="290"/>
        <v>07</v>
      </c>
      <c r="Q1820" s="13" t="str">
        <f>VLOOKUP($B1820,Deals_Demo!$H:$N,7,0)</f>
        <v>strategy_22_demo</v>
      </c>
      <c r="R1820" s="13" t="str">
        <f t="shared" si="291"/>
        <v>Mon</v>
      </c>
      <c r="S1820" s="14">
        <f>VLOOKUP($B1820,Deals_Demo!$H:$S,8,0)</f>
        <v>45922.304502314815</v>
      </c>
      <c r="T1820" s="14">
        <f>VLOOKUP($B1820,Deals_Demo!$H:$S,9,0)</f>
        <v>45922.512835648151</v>
      </c>
      <c r="U1820" s="15" t="str">
        <f t="shared" si="292"/>
        <v>2025-09-22</v>
      </c>
      <c r="V1820" s="13" t="str">
        <f>VLOOKUP($B1820,Deals_Demo!$H:$S,11,0)</f>
        <v>12</v>
      </c>
      <c r="W1820" s="13" t="str">
        <f>VLOOKUP($B1820,Deals_Demo!$H:$S,12,0)</f>
        <v>Mon</v>
      </c>
      <c r="X1820" s="13">
        <f t="shared" si="294"/>
        <v>0.15700000000000003</v>
      </c>
      <c r="Y1820" s="13">
        <f t="shared" si="295"/>
        <v>0.31400000000000006</v>
      </c>
      <c r="Z1820" s="13">
        <f t="shared" si="296"/>
        <v>0.47099999999999997</v>
      </c>
      <c r="AA1820" s="13">
        <f t="shared" si="293"/>
        <v>-3</v>
      </c>
    </row>
    <row r="1821" spans="1:27" x14ac:dyDescent="0.25">
      <c r="A1821" s="60">
        <v>45922.304502314815</v>
      </c>
      <c r="B1821" s="61">
        <v>444175297</v>
      </c>
      <c r="C1821" s="37" t="s">
        <v>36</v>
      </c>
      <c r="D1821" s="37" t="s">
        <v>38</v>
      </c>
      <c r="E1821" s="37" t="s">
        <v>120</v>
      </c>
      <c r="F1821" s="36">
        <v>3692.15</v>
      </c>
      <c r="G1821" s="36">
        <v>3691.32</v>
      </c>
      <c r="H1821" s="36">
        <v>3689.19</v>
      </c>
      <c r="I1821" s="37" t="s">
        <v>2197</v>
      </c>
      <c r="J1821" s="36">
        <v>3691.49</v>
      </c>
      <c r="K1821" s="36">
        <v>0</v>
      </c>
      <c r="L1821" s="36">
        <v>0</v>
      </c>
      <c r="M1821" s="36">
        <v>0.66</v>
      </c>
      <c r="N1821" s="10" t="str">
        <f t="shared" si="288"/>
        <v>W</v>
      </c>
      <c r="O1821" s="11">
        <f t="shared" si="289"/>
        <v>45922</v>
      </c>
      <c r="P1821" s="12" t="str">
        <f t="shared" si="290"/>
        <v>07</v>
      </c>
      <c r="Q1821" s="13" t="str">
        <f>VLOOKUP($B1821,Deals_Demo!$H:$N,7,0)</f>
        <v>strategy_10_demo</v>
      </c>
      <c r="R1821" s="13" t="str">
        <f t="shared" si="291"/>
        <v>Mon</v>
      </c>
      <c r="S1821" s="14">
        <f>VLOOKUP($B1821,Deals_Demo!$H:$S,8,0)</f>
        <v>45922.304502314815</v>
      </c>
      <c r="T1821" s="14">
        <f>VLOOKUP($B1821,Deals_Demo!$H:$S,9,0)</f>
        <v>45922.512835648151</v>
      </c>
      <c r="U1821" s="15" t="str">
        <f t="shared" si="292"/>
        <v>2025-09-22</v>
      </c>
      <c r="V1821" s="13" t="str">
        <f>VLOOKUP($B1821,Deals_Demo!$H:$S,11,0)</f>
        <v>12</v>
      </c>
      <c r="W1821" s="13" t="str">
        <f>VLOOKUP($B1821,Deals_Demo!$H:$S,12,0)</f>
        <v>Mon</v>
      </c>
      <c r="X1821" s="13">
        <f t="shared" si="294"/>
        <v>6.6000000000000003E-2</v>
      </c>
      <c r="Y1821" s="13">
        <f t="shared" si="295"/>
        <v>0.13200000000000001</v>
      </c>
      <c r="Z1821" s="13">
        <f t="shared" si="296"/>
        <v>0.19800000000000001</v>
      </c>
      <c r="AA1821" s="13">
        <f t="shared" si="293"/>
        <v>-3</v>
      </c>
    </row>
    <row r="1822" spans="1:27" x14ac:dyDescent="0.25">
      <c r="A1822" s="58">
        <v>45922.304502314815</v>
      </c>
      <c r="B1822" s="59">
        <v>444175301</v>
      </c>
      <c r="C1822" s="38" t="s">
        <v>36</v>
      </c>
      <c r="D1822" s="38" t="s">
        <v>38</v>
      </c>
      <c r="E1822" s="38" t="s">
        <v>120</v>
      </c>
      <c r="F1822" s="35">
        <v>3692.13</v>
      </c>
      <c r="G1822" s="35">
        <v>3695.19</v>
      </c>
      <c r="H1822" s="35">
        <v>3690.69</v>
      </c>
      <c r="I1822" s="38" t="s">
        <v>2198</v>
      </c>
      <c r="J1822" s="35">
        <v>3690.65</v>
      </c>
      <c r="K1822" s="35">
        <v>0</v>
      </c>
      <c r="L1822" s="35">
        <v>0</v>
      </c>
      <c r="M1822" s="35">
        <v>1.48</v>
      </c>
      <c r="N1822" s="10" t="str">
        <f t="shared" si="288"/>
        <v>W</v>
      </c>
      <c r="O1822" s="11">
        <f t="shared" si="289"/>
        <v>45922</v>
      </c>
      <c r="P1822" s="12" t="str">
        <f t="shared" si="290"/>
        <v>07</v>
      </c>
      <c r="Q1822" s="13" t="str">
        <f>VLOOKUP($B1822,Deals_Demo!$H:$N,7,0)</f>
        <v>strategy_24_demo</v>
      </c>
      <c r="R1822" s="13" t="str">
        <f t="shared" si="291"/>
        <v>Mon</v>
      </c>
      <c r="S1822" s="14">
        <f>VLOOKUP($B1822,Deals_Demo!$H:$S,8,0)</f>
        <v>45922.304502314815</v>
      </c>
      <c r="T1822" s="14">
        <f>VLOOKUP($B1822,Deals_Demo!$H:$S,9,0)</f>
        <v>45922.512835648151</v>
      </c>
      <c r="U1822" s="15" t="str">
        <f t="shared" si="292"/>
        <v>2025-09-22</v>
      </c>
      <c r="V1822" s="13" t="str">
        <f>VLOOKUP($B1822,Deals_Demo!$H:$S,11,0)</f>
        <v>12</v>
      </c>
      <c r="W1822" s="13" t="str">
        <f>VLOOKUP($B1822,Deals_Demo!$H:$S,12,0)</f>
        <v>Mon</v>
      </c>
      <c r="X1822" s="13">
        <f t="shared" si="294"/>
        <v>0.14799999999999999</v>
      </c>
      <c r="Y1822" s="13">
        <f t="shared" si="295"/>
        <v>0.29599999999999999</v>
      </c>
      <c r="Z1822" s="13">
        <f t="shared" si="296"/>
        <v>0.44400000000000001</v>
      </c>
      <c r="AA1822" s="13">
        <f t="shared" si="293"/>
        <v>-3</v>
      </c>
    </row>
    <row r="1823" spans="1:27" x14ac:dyDescent="0.25">
      <c r="A1823" s="60">
        <v>45922.304513888892</v>
      </c>
      <c r="B1823" s="61">
        <v>444175303</v>
      </c>
      <c r="C1823" s="37" t="s">
        <v>36</v>
      </c>
      <c r="D1823" s="37" t="s">
        <v>38</v>
      </c>
      <c r="E1823" s="37" t="s">
        <v>120</v>
      </c>
      <c r="F1823" s="36">
        <v>3692.13</v>
      </c>
      <c r="G1823" s="36">
        <v>3693.69</v>
      </c>
      <c r="H1823" s="36">
        <v>3690.69</v>
      </c>
      <c r="I1823" s="37" t="s">
        <v>2198</v>
      </c>
      <c r="J1823" s="36">
        <v>3690.65</v>
      </c>
      <c r="K1823" s="36">
        <v>0</v>
      </c>
      <c r="L1823" s="36">
        <v>0</v>
      </c>
      <c r="M1823" s="36">
        <v>1.48</v>
      </c>
      <c r="N1823" s="10" t="str">
        <f t="shared" si="288"/>
        <v>W</v>
      </c>
      <c r="O1823" s="11">
        <f t="shared" si="289"/>
        <v>45922</v>
      </c>
      <c r="P1823" s="12" t="str">
        <f t="shared" si="290"/>
        <v>07</v>
      </c>
      <c r="Q1823" s="13" t="str">
        <f>VLOOKUP($B1823,Deals_Demo!$H:$N,7,0)</f>
        <v>strategy_15_demo</v>
      </c>
      <c r="R1823" s="13" t="str">
        <f t="shared" si="291"/>
        <v>Mon</v>
      </c>
      <c r="S1823" s="14">
        <f>VLOOKUP($B1823,Deals_Demo!$H:$S,8,0)</f>
        <v>45922.304513888892</v>
      </c>
      <c r="T1823" s="14">
        <f>VLOOKUP($B1823,Deals_Demo!$H:$S,9,0)</f>
        <v>45922.512847222228</v>
      </c>
      <c r="U1823" s="15" t="str">
        <f t="shared" si="292"/>
        <v>2025-09-22</v>
      </c>
      <c r="V1823" s="13" t="str">
        <f>VLOOKUP($B1823,Deals_Demo!$H:$S,11,0)</f>
        <v>12</v>
      </c>
      <c r="W1823" s="13" t="str">
        <f>VLOOKUP($B1823,Deals_Demo!$H:$S,12,0)</f>
        <v>Mon</v>
      </c>
      <c r="X1823" s="13">
        <f t="shared" si="294"/>
        <v>0.14799999999999999</v>
      </c>
      <c r="Y1823" s="13">
        <f t="shared" si="295"/>
        <v>0.29599999999999999</v>
      </c>
      <c r="Z1823" s="13">
        <f t="shared" si="296"/>
        <v>0.44400000000000001</v>
      </c>
      <c r="AA1823" s="13">
        <f t="shared" si="293"/>
        <v>-3</v>
      </c>
    </row>
    <row r="1824" spans="1:27" x14ac:dyDescent="0.25">
      <c r="A1824" s="58">
        <v>45922.304513888892</v>
      </c>
      <c r="B1824" s="59">
        <v>444175304</v>
      </c>
      <c r="C1824" s="38" t="s">
        <v>36</v>
      </c>
      <c r="D1824" s="38" t="s">
        <v>38</v>
      </c>
      <c r="E1824" s="38" t="s">
        <v>120</v>
      </c>
      <c r="F1824" s="35">
        <v>3692.13</v>
      </c>
      <c r="G1824" s="35">
        <v>3695.19</v>
      </c>
      <c r="H1824" s="35">
        <v>3690.69</v>
      </c>
      <c r="I1824" s="38" t="s">
        <v>2198</v>
      </c>
      <c r="J1824" s="35">
        <v>3690.65</v>
      </c>
      <c r="K1824" s="35">
        <v>0</v>
      </c>
      <c r="L1824" s="35">
        <v>0</v>
      </c>
      <c r="M1824" s="35">
        <v>1.48</v>
      </c>
      <c r="N1824" s="10" t="str">
        <f t="shared" si="288"/>
        <v>W</v>
      </c>
      <c r="O1824" s="11">
        <f t="shared" si="289"/>
        <v>45922</v>
      </c>
      <c r="P1824" s="12" t="str">
        <f t="shared" si="290"/>
        <v>07</v>
      </c>
      <c r="Q1824" s="13" t="str">
        <f>VLOOKUP($B1824,Deals_Demo!$H:$N,7,0)</f>
        <v>strategy_14_demo</v>
      </c>
      <c r="R1824" s="13" t="str">
        <f t="shared" si="291"/>
        <v>Mon</v>
      </c>
      <c r="S1824" s="14">
        <f>VLOOKUP($B1824,Deals_Demo!$H:$S,8,0)</f>
        <v>45922.304513888892</v>
      </c>
      <c r="T1824" s="14">
        <f>VLOOKUP($B1824,Deals_Demo!$H:$S,9,0)</f>
        <v>45922.512847222228</v>
      </c>
      <c r="U1824" s="15" t="str">
        <f t="shared" si="292"/>
        <v>2025-09-22</v>
      </c>
      <c r="V1824" s="13" t="str">
        <f>VLOOKUP($B1824,Deals_Demo!$H:$S,11,0)</f>
        <v>12</v>
      </c>
      <c r="W1824" s="13" t="str">
        <f>VLOOKUP($B1824,Deals_Demo!$H:$S,12,0)</f>
        <v>Mon</v>
      </c>
      <c r="X1824" s="13">
        <f t="shared" si="294"/>
        <v>0.14799999999999999</v>
      </c>
      <c r="Y1824" s="13">
        <f t="shared" si="295"/>
        <v>0.29599999999999999</v>
      </c>
      <c r="Z1824" s="13">
        <f t="shared" si="296"/>
        <v>0.44400000000000001</v>
      </c>
      <c r="AA1824" s="13">
        <f t="shared" si="293"/>
        <v>-3</v>
      </c>
    </row>
    <row r="1825" spans="1:27" x14ac:dyDescent="0.25">
      <c r="A1825" s="60">
        <v>45922.304513888892</v>
      </c>
      <c r="B1825" s="61">
        <v>444175305</v>
      </c>
      <c r="C1825" s="37" t="s">
        <v>36</v>
      </c>
      <c r="D1825" s="37" t="s">
        <v>38</v>
      </c>
      <c r="E1825" s="37" t="s">
        <v>120</v>
      </c>
      <c r="F1825" s="36">
        <v>3692.13</v>
      </c>
      <c r="G1825" s="36">
        <v>3695.19</v>
      </c>
      <c r="H1825" s="36">
        <v>3690.69</v>
      </c>
      <c r="I1825" s="37" t="s">
        <v>2198</v>
      </c>
      <c r="J1825" s="36">
        <v>3690.65</v>
      </c>
      <c r="K1825" s="36">
        <v>0</v>
      </c>
      <c r="L1825" s="36">
        <v>0</v>
      </c>
      <c r="M1825" s="36">
        <v>1.48</v>
      </c>
      <c r="N1825" s="10" t="str">
        <f t="shared" si="288"/>
        <v>W</v>
      </c>
      <c r="O1825" s="11">
        <f t="shared" si="289"/>
        <v>45922</v>
      </c>
      <c r="P1825" s="12" t="str">
        <f t="shared" si="290"/>
        <v>07</v>
      </c>
      <c r="Q1825" s="13" t="str">
        <f>VLOOKUP($B1825,Deals_Demo!$H:$N,7,0)</f>
        <v>strategy_12_demo</v>
      </c>
      <c r="R1825" s="13" t="str">
        <f t="shared" si="291"/>
        <v>Mon</v>
      </c>
      <c r="S1825" s="14">
        <f>VLOOKUP($B1825,Deals_Demo!$H:$S,8,0)</f>
        <v>45922.304513888892</v>
      </c>
      <c r="T1825" s="14">
        <f>VLOOKUP($B1825,Deals_Demo!$H:$S,9,0)</f>
        <v>45922.512847222228</v>
      </c>
      <c r="U1825" s="15" t="str">
        <f t="shared" si="292"/>
        <v>2025-09-22</v>
      </c>
      <c r="V1825" s="13" t="str">
        <f>VLOOKUP($B1825,Deals_Demo!$H:$S,11,0)</f>
        <v>12</v>
      </c>
      <c r="W1825" s="13" t="str">
        <f>VLOOKUP($B1825,Deals_Demo!$H:$S,12,0)</f>
        <v>Mon</v>
      </c>
      <c r="X1825" s="13">
        <f t="shared" si="294"/>
        <v>0.14799999999999999</v>
      </c>
      <c r="Y1825" s="13">
        <f t="shared" si="295"/>
        <v>0.29599999999999999</v>
      </c>
      <c r="Z1825" s="13">
        <f t="shared" si="296"/>
        <v>0.44400000000000001</v>
      </c>
      <c r="AA1825" s="13">
        <f t="shared" si="293"/>
        <v>-3</v>
      </c>
    </row>
    <row r="1826" spans="1:27" x14ac:dyDescent="0.25">
      <c r="A1826" s="58">
        <v>45922.304513888892</v>
      </c>
      <c r="B1826" s="59">
        <v>444175306</v>
      </c>
      <c r="C1826" s="38" t="s">
        <v>36</v>
      </c>
      <c r="D1826" s="38" t="s">
        <v>38</v>
      </c>
      <c r="E1826" s="38" t="s">
        <v>120</v>
      </c>
      <c r="F1826" s="35">
        <v>3692.07</v>
      </c>
      <c r="G1826" s="35">
        <v>3694.39</v>
      </c>
      <c r="H1826" s="35">
        <v>3689.19</v>
      </c>
      <c r="I1826" s="38" t="s">
        <v>2199</v>
      </c>
      <c r="J1826" s="35">
        <v>3694.39</v>
      </c>
      <c r="K1826" s="35">
        <v>0</v>
      </c>
      <c r="L1826" s="35">
        <v>0</v>
      </c>
      <c r="M1826" s="35">
        <v>-2.3199999999999998</v>
      </c>
      <c r="N1826" s="10" t="str">
        <f t="shared" si="288"/>
        <v>L</v>
      </c>
      <c r="O1826" s="11">
        <f t="shared" si="289"/>
        <v>45922</v>
      </c>
      <c r="P1826" s="12" t="str">
        <f t="shared" si="290"/>
        <v>07</v>
      </c>
      <c r="Q1826" s="13" t="str">
        <f>VLOOKUP($B1826,Deals_Demo!$H:$N,7,0)</f>
        <v>strategy_23_demo</v>
      </c>
      <c r="R1826" s="13" t="str">
        <f t="shared" si="291"/>
        <v>Mon</v>
      </c>
      <c r="S1826" s="14">
        <f>VLOOKUP($B1826,Deals_Demo!$H:$S,8,0)</f>
        <v>45922.304513888892</v>
      </c>
      <c r="T1826" s="14">
        <f>VLOOKUP($B1826,Deals_Demo!$H:$S,9,0)</f>
        <v>45922.512847222228</v>
      </c>
      <c r="U1826" s="15" t="str">
        <f t="shared" si="292"/>
        <v>2025-09-22</v>
      </c>
      <c r="V1826" s="13" t="str">
        <f>VLOOKUP($B1826,Deals_Demo!$H:$S,11,0)</f>
        <v>12</v>
      </c>
      <c r="W1826" s="13" t="str">
        <f>VLOOKUP($B1826,Deals_Demo!$H:$S,12,0)</f>
        <v>Mon</v>
      </c>
      <c r="X1826" s="13">
        <f t="shared" si="294"/>
        <v>-0.23199999999999998</v>
      </c>
      <c r="Y1826" s="13">
        <f t="shared" si="295"/>
        <v>-0.46399999999999997</v>
      </c>
      <c r="Z1826" s="13">
        <f t="shared" si="296"/>
        <v>-0.69599999999999995</v>
      </c>
      <c r="AA1826" s="13">
        <f t="shared" si="293"/>
        <v>-3</v>
      </c>
    </row>
    <row r="1827" spans="1:27" x14ac:dyDescent="0.25">
      <c r="A1827" s="60">
        <v>45922.304525462961</v>
      </c>
      <c r="B1827" s="61">
        <v>444175308</v>
      </c>
      <c r="C1827" s="37" t="s">
        <v>36</v>
      </c>
      <c r="D1827" s="37" t="s">
        <v>38</v>
      </c>
      <c r="E1827" s="37" t="s">
        <v>120</v>
      </c>
      <c r="F1827" s="36">
        <v>3692.01</v>
      </c>
      <c r="G1827" s="36">
        <v>3691.29</v>
      </c>
      <c r="H1827" s="36">
        <v>3689.19</v>
      </c>
      <c r="I1827" s="37" t="s">
        <v>2200</v>
      </c>
      <c r="J1827" s="36">
        <v>3691.29</v>
      </c>
      <c r="K1827" s="36">
        <v>0</v>
      </c>
      <c r="L1827" s="36">
        <v>0</v>
      </c>
      <c r="M1827" s="36">
        <v>0.72</v>
      </c>
      <c r="N1827" s="10" t="str">
        <f t="shared" si="288"/>
        <v>W</v>
      </c>
      <c r="O1827" s="11">
        <f t="shared" si="289"/>
        <v>45922</v>
      </c>
      <c r="P1827" s="12" t="str">
        <f t="shared" si="290"/>
        <v>07</v>
      </c>
      <c r="Q1827" s="13" t="str">
        <f>VLOOKUP($B1827,Deals_Demo!$H:$N,7,0)</f>
        <v>strategy_09_demo</v>
      </c>
      <c r="R1827" s="13" t="str">
        <f t="shared" si="291"/>
        <v>Mon</v>
      </c>
      <c r="S1827" s="14">
        <f>VLOOKUP($B1827,Deals_Demo!$H:$S,8,0)</f>
        <v>45922.304525462961</v>
      </c>
      <c r="T1827" s="14">
        <f>VLOOKUP($B1827,Deals_Demo!$H:$S,9,0)</f>
        <v>45922.512858796297</v>
      </c>
      <c r="U1827" s="15" t="str">
        <f t="shared" si="292"/>
        <v>2025-09-22</v>
      </c>
      <c r="V1827" s="13" t="str">
        <f>VLOOKUP($B1827,Deals_Demo!$H:$S,11,0)</f>
        <v>12</v>
      </c>
      <c r="W1827" s="13" t="str">
        <f>VLOOKUP($B1827,Deals_Demo!$H:$S,12,0)</f>
        <v>Mon</v>
      </c>
      <c r="X1827" s="13">
        <f t="shared" si="294"/>
        <v>7.1999999999999995E-2</v>
      </c>
      <c r="Y1827" s="13">
        <f t="shared" si="295"/>
        <v>0.14399999999999999</v>
      </c>
      <c r="Z1827" s="13">
        <f t="shared" si="296"/>
        <v>0.216</v>
      </c>
      <c r="AA1827" s="13">
        <f t="shared" si="293"/>
        <v>-3</v>
      </c>
    </row>
    <row r="1828" spans="1:27" x14ac:dyDescent="0.25">
      <c r="A1828" s="58">
        <v>45922.304525462961</v>
      </c>
      <c r="B1828" s="59">
        <v>444175309</v>
      </c>
      <c r="C1828" s="38" t="s">
        <v>36</v>
      </c>
      <c r="D1828" s="38" t="s">
        <v>38</v>
      </c>
      <c r="E1828" s="38" t="s">
        <v>120</v>
      </c>
      <c r="F1828" s="35">
        <v>3692.13</v>
      </c>
      <c r="G1828" s="35">
        <v>3695.19</v>
      </c>
      <c r="H1828" s="35">
        <v>3688.69</v>
      </c>
      <c r="I1828" s="38" t="s">
        <v>2201</v>
      </c>
      <c r="J1828" s="35">
        <v>3695.38</v>
      </c>
      <c r="K1828" s="35">
        <v>0</v>
      </c>
      <c r="L1828" s="35">
        <v>0</v>
      </c>
      <c r="M1828" s="35">
        <v>-3.25</v>
      </c>
      <c r="N1828" s="10" t="str">
        <f t="shared" si="288"/>
        <v>L</v>
      </c>
      <c r="O1828" s="11">
        <f t="shared" si="289"/>
        <v>45922</v>
      </c>
      <c r="P1828" s="12" t="str">
        <f t="shared" si="290"/>
        <v>07</v>
      </c>
      <c r="Q1828" s="13" t="str">
        <f>VLOOKUP($B1828,Deals_Demo!$H:$N,7,0)</f>
        <v>strategy_16_demo</v>
      </c>
      <c r="R1828" s="13" t="str">
        <f t="shared" si="291"/>
        <v>Mon</v>
      </c>
      <c r="S1828" s="14">
        <f>VLOOKUP($B1828,Deals_Demo!$H:$S,8,0)</f>
        <v>45922.304525462961</v>
      </c>
      <c r="T1828" s="14">
        <f>VLOOKUP($B1828,Deals_Demo!$H:$S,9,0)</f>
        <v>45922.512858796297</v>
      </c>
      <c r="U1828" s="15" t="str">
        <f t="shared" si="292"/>
        <v>2025-09-22</v>
      </c>
      <c r="V1828" s="13" t="str">
        <f>VLOOKUP($B1828,Deals_Demo!$H:$S,11,0)</f>
        <v>12</v>
      </c>
      <c r="W1828" s="13" t="str">
        <f>VLOOKUP($B1828,Deals_Demo!$H:$S,12,0)</f>
        <v>Mon</v>
      </c>
      <c r="X1828" s="13">
        <f t="shared" si="294"/>
        <v>-0.32500000000000001</v>
      </c>
      <c r="Y1828" s="13">
        <f t="shared" si="295"/>
        <v>-0.65</v>
      </c>
      <c r="Z1828" s="13">
        <f t="shared" si="296"/>
        <v>-0.97499999999999998</v>
      </c>
      <c r="AA1828" s="13">
        <f t="shared" si="293"/>
        <v>-3</v>
      </c>
    </row>
    <row r="1829" spans="1:27" x14ac:dyDescent="0.25">
      <c r="A1829" s="60">
        <v>45922.304722222223</v>
      </c>
      <c r="B1829" s="61">
        <v>444175347</v>
      </c>
      <c r="C1829" s="37" t="s">
        <v>36</v>
      </c>
      <c r="D1829" s="37" t="s">
        <v>38</v>
      </c>
      <c r="E1829" s="37" t="s">
        <v>120</v>
      </c>
      <c r="F1829" s="36">
        <v>3692.04</v>
      </c>
      <c r="G1829" s="36">
        <v>3690.84</v>
      </c>
      <c r="H1829" s="37"/>
      <c r="I1829" s="37" t="s">
        <v>2196</v>
      </c>
      <c r="J1829" s="36">
        <v>3691</v>
      </c>
      <c r="K1829" s="36">
        <v>0</v>
      </c>
      <c r="L1829" s="36">
        <v>0</v>
      </c>
      <c r="M1829" s="36">
        <v>1.04</v>
      </c>
      <c r="N1829" s="10" t="str">
        <f t="shared" si="288"/>
        <v>W</v>
      </c>
      <c r="O1829" s="11">
        <f t="shared" si="289"/>
        <v>45922</v>
      </c>
      <c r="P1829" s="12" t="str">
        <f t="shared" si="290"/>
        <v>07</v>
      </c>
      <c r="Q1829" s="13" t="str">
        <f>VLOOKUP($B1829,Deals_Demo!$H:$N,7,0)</f>
        <v>strategy_18_demo</v>
      </c>
      <c r="R1829" s="13" t="str">
        <f t="shared" si="291"/>
        <v>Mon</v>
      </c>
      <c r="S1829" s="14">
        <f>VLOOKUP($B1829,Deals_Demo!$H:$S,8,0)</f>
        <v>45922.304722222223</v>
      </c>
      <c r="T1829" s="14">
        <f>VLOOKUP($B1829,Deals_Demo!$H:$S,9,0)</f>
        <v>45922.513055555559</v>
      </c>
      <c r="U1829" s="15" t="str">
        <f t="shared" si="292"/>
        <v>2025-09-22</v>
      </c>
      <c r="V1829" s="13" t="str">
        <f>VLOOKUP($B1829,Deals_Demo!$H:$S,11,0)</f>
        <v>12</v>
      </c>
      <c r="W1829" s="13" t="str">
        <f>VLOOKUP($B1829,Deals_Demo!$H:$S,12,0)</f>
        <v>Mon</v>
      </c>
      <c r="X1829" s="13">
        <f t="shared" si="294"/>
        <v>0.10400000000000001</v>
      </c>
      <c r="Y1829" s="13">
        <f t="shared" si="295"/>
        <v>0.20800000000000002</v>
      </c>
      <c r="Z1829" s="13">
        <f t="shared" si="296"/>
        <v>0.312</v>
      </c>
      <c r="AA1829" s="13">
        <f t="shared" si="293"/>
        <v>-3</v>
      </c>
    </row>
    <row r="1830" spans="1:27" x14ac:dyDescent="0.25">
      <c r="A1830" s="58">
        <v>45922.318611111114</v>
      </c>
      <c r="B1830" s="59">
        <v>444179566</v>
      </c>
      <c r="C1830" s="38" t="s">
        <v>36</v>
      </c>
      <c r="D1830" s="38" t="s">
        <v>38</v>
      </c>
      <c r="E1830" s="38" t="s">
        <v>120</v>
      </c>
      <c r="F1830" s="35">
        <v>3690.88</v>
      </c>
      <c r="G1830" s="35">
        <v>3693.87</v>
      </c>
      <c r="H1830" s="38"/>
      <c r="I1830" s="38" t="s">
        <v>2202</v>
      </c>
      <c r="J1830" s="35">
        <v>3693.87</v>
      </c>
      <c r="K1830" s="35">
        <v>0</v>
      </c>
      <c r="L1830" s="35">
        <v>0</v>
      </c>
      <c r="M1830" s="35">
        <v>-2.99</v>
      </c>
      <c r="N1830" s="10" t="str">
        <f t="shared" si="288"/>
        <v>L</v>
      </c>
      <c r="O1830" s="11">
        <f t="shared" si="289"/>
        <v>45922</v>
      </c>
      <c r="P1830" s="12" t="str">
        <f t="shared" si="290"/>
        <v>07</v>
      </c>
      <c r="Q1830" s="13" t="str">
        <f>VLOOKUP($B1830,Deals_Demo!$H:$N,7,0)</f>
        <v>strategy_19_demo</v>
      </c>
      <c r="R1830" s="13" t="str">
        <f t="shared" si="291"/>
        <v>Mon</v>
      </c>
      <c r="S1830" s="14">
        <f>VLOOKUP($B1830,Deals_Demo!$H:$S,8,0)</f>
        <v>45922.318611111114</v>
      </c>
      <c r="T1830" s="14">
        <f>VLOOKUP($B1830,Deals_Demo!$H:$S,9,0)</f>
        <v>45922.526944444449</v>
      </c>
      <c r="U1830" s="15" t="str">
        <f t="shared" si="292"/>
        <v>2025-09-22</v>
      </c>
      <c r="V1830" s="13" t="str">
        <f>VLOOKUP($B1830,Deals_Demo!$H:$S,11,0)</f>
        <v>12</v>
      </c>
      <c r="W1830" s="13" t="str">
        <f>VLOOKUP($B1830,Deals_Demo!$H:$S,12,0)</f>
        <v>Mon</v>
      </c>
      <c r="X1830" s="13">
        <f t="shared" si="294"/>
        <v>-0.29900000000000004</v>
      </c>
      <c r="Y1830" s="13">
        <f t="shared" si="295"/>
        <v>-0.59800000000000009</v>
      </c>
      <c r="Z1830" s="13">
        <f t="shared" si="296"/>
        <v>-0.89700000000000002</v>
      </c>
      <c r="AA1830" s="13">
        <f t="shared" si="293"/>
        <v>-3</v>
      </c>
    </row>
    <row r="1831" spans="1:27" x14ac:dyDescent="0.25">
      <c r="A1831" s="60">
        <v>45922.318611111114</v>
      </c>
      <c r="B1831" s="61">
        <v>444179567</v>
      </c>
      <c r="C1831" s="37" t="s">
        <v>36</v>
      </c>
      <c r="D1831" s="37" t="s">
        <v>38</v>
      </c>
      <c r="E1831" s="37" t="s">
        <v>120</v>
      </c>
      <c r="F1831" s="36">
        <v>3690.89</v>
      </c>
      <c r="G1831" s="36">
        <v>3693.88</v>
      </c>
      <c r="H1831" s="37"/>
      <c r="I1831" s="37" t="s">
        <v>2203</v>
      </c>
      <c r="J1831" s="36">
        <v>3693.89</v>
      </c>
      <c r="K1831" s="36">
        <v>0</v>
      </c>
      <c r="L1831" s="36">
        <v>0</v>
      </c>
      <c r="M1831" s="36">
        <v>-3</v>
      </c>
      <c r="N1831" s="10" t="str">
        <f t="shared" si="288"/>
        <v>L</v>
      </c>
      <c r="O1831" s="11">
        <f t="shared" si="289"/>
        <v>45922</v>
      </c>
      <c r="P1831" s="12" t="str">
        <f t="shared" si="290"/>
        <v>07</v>
      </c>
      <c r="Q1831" s="13" t="str">
        <f>VLOOKUP($B1831,Deals_Demo!$H:$N,7,0)</f>
        <v>strategy_18_demo</v>
      </c>
      <c r="R1831" s="13" t="str">
        <f t="shared" si="291"/>
        <v>Mon</v>
      </c>
      <c r="S1831" s="14">
        <f>VLOOKUP($B1831,Deals_Demo!$H:$S,8,0)</f>
        <v>45922.318611111114</v>
      </c>
      <c r="T1831" s="14">
        <f>VLOOKUP($B1831,Deals_Demo!$H:$S,9,0)</f>
        <v>45922.526944444449</v>
      </c>
      <c r="U1831" s="15" t="str">
        <f t="shared" si="292"/>
        <v>2025-09-22</v>
      </c>
      <c r="V1831" s="13" t="str">
        <f>VLOOKUP($B1831,Deals_Demo!$H:$S,11,0)</f>
        <v>12</v>
      </c>
      <c r="W1831" s="13" t="str">
        <f>VLOOKUP($B1831,Deals_Demo!$H:$S,12,0)</f>
        <v>Mon</v>
      </c>
      <c r="X1831" s="13">
        <f t="shared" si="294"/>
        <v>-0.30000000000000004</v>
      </c>
      <c r="Y1831" s="13">
        <f t="shared" si="295"/>
        <v>-0.60000000000000009</v>
      </c>
      <c r="Z1831" s="13">
        <f t="shared" si="296"/>
        <v>-0.89999999999999991</v>
      </c>
      <c r="AA1831" s="13">
        <f t="shared" si="293"/>
        <v>-3</v>
      </c>
    </row>
    <row r="1832" spans="1:27" x14ac:dyDescent="0.25">
      <c r="A1832" s="58">
        <v>45922.318622685183</v>
      </c>
      <c r="B1832" s="59">
        <v>444179568</v>
      </c>
      <c r="C1832" s="38" t="s">
        <v>36</v>
      </c>
      <c r="D1832" s="38" t="s">
        <v>38</v>
      </c>
      <c r="E1832" s="38" t="s">
        <v>120</v>
      </c>
      <c r="F1832" s="35">
        <v>3690.89</v>
      </c>
      <c r="G1832" s="35">
        <v>3693.88</v>
      </c>
      <c r="H1832" s="38"/>
      <c r="I1832" s="38" t="s">
        <v>2203</v>
      </c>
      <c r="J1832" s="35">
        <v>3693.89</v>
      </c>
      <c r="K1832" s="35">
        <v>0</v>
      </c>
      <c r="L1832" s="35">
        <v>0</v>
      </c>
      <c r="M1832" s="35">
        <v>-3</v>
      </c>
      <c r="N1832" s="10" t="str">
        <f t="shared" si="288"/>
        <v>L</v>
      </c>
      <c r="O1832" s="11">
        <f t="shared" si="289"/>
        <v>45922</v>
      </c>
      <c r="P1832" s="12" t="str">
        <f t="shared" si="290"/>
        <v>07</v>
      </c>
      <c r="Q1832" s="13" t="str">
        <f>VLOOKUP($B1832,Deals_Demo!$H:$N,7,0)</f>
        <v>strategy_20_demo</v>
      </c>
      <c r="R1832" s="13" t="str">
        <f t="shared" si="291"/>
        <v>Mon</v>
      </c>
      <c r="S1832" s="14">
        <f>VLOOKUP($B1832,Deals_Demo!$H:$S,8,0)</f>
        <v>45922.318622685183</v>
      </c>
      <c r="T1832" s="14">
        <f>VLOOKUP($B1832,Deals_Demo!$H:$S,9,0)</f>
        <v>45922.526956018519</v>
      </c>
      <c r="U1832" s="15" t="str">
        <f t="shared" si="292"/>
        <v>2025-09-22</v>
      </c>
      <c r="V1832" s="13" t="str">
        <f>VLOOKUP($B1832,Deals_Demo!$H:$S,11,0)</f>
        <v>12</v>
      </c>
      <c r="W1832" s="13" t="str">
        <f>VLOOKUP($B1832,Deals_Demo!$H:$S,12,0)</f>
        <v>Mon</v>
      </c>
      <c r="X1832" s="13">
        <f t="shared" si="294"/>
        <v>-0.30000000000000004</v>
      </c>
      <c r="Y1832" s="13">
        <f t="shared" si="295"/>
        <v>-0.60000000000000009</v>
      </c>
      <c r="Z1832" s="13">
        <f t="shared" si="296"/>
        <v>-0.89999999999999991</v>
      </c>
      <c r="AA1832" s="13">
        <f t="shared" si="293"/>
        <v>-3</v>
      </c>
    </row>
    <row r="1833" spans="1:27" x14ac:dyDescent="0.25">
      <c r="A1833" s="60">
        <v>45922.318842592591</v>
      </c>
      <c r="B1833" s="61">
        <v>444179617</v>
      </c>
      <c r="C1833" s="37" t="s">
        <v>36</v>
      </c>
      <c r="D1833" s="37" t="s">
        <v>38</v>
      </c>
      <c r="E1833" s="37" t="s">
        <v>120</v>
      </c>
      <c r="F1833" s="36">
        <v>3690.85</v>
      </c>
      <c r="G1833" s="36">
        <v>3693.85</v>
      </c>
      <c r="H1833" s="36">
        <v>3689.35</v>
      </c>
      <c r="I1833" s="37" t="s">
        <v>2202</v>
      </c>
      <c r="J1833" s="36">
        <v>3693.86</v>
      </c>
      <c r="K1833" s="36">
        <v>0</v>
      </c>
      <c r="L1833" s="36">
        <v>0</v>
      </c>
      <c r="M1833" s="36">
        <v>-3.01</v>
      </c>
      <c r="N1833" s="10" t="str">
        <f t="shared" si="288"/>
        <v>L</v>
      </c>
      <c r="O1833" s="11">
        <f t="shared" si="289"/>
        <v>45922</v>
      </c>
      <c r="P1833" s="12" t="str">
        <f t="shared" si="290"/>
        <v>07</v>
      </c>
      <c r="Q1833" s="13" t="str">
        <f>VLOOKUP($B1833,Deals_Demo!$H:$N,7,0)</f>
        <v>strategy_24_demo</v>
      </c>
      <c r="R1833" s="13" t="str">
        <f t="shared" si="291"/>
        <v>Mon</v>
      </c>
      <c r="S1833" s="14">
        <f>VLOOKUP($B1833,Deals_Demo!$H:$S,8,0)</f>
        <v>45922.318842592591</v>
      </c>
      <c r="T1833" s="14">
        <f>VLOOKUP($B1833,Deals_Demo!$H:$S,9,0)</f>
        <v>45922.527175925927</v>
      </c>
      <c r="U1833" s="15" t="str">
        <f t="shared" si="292"/>
        <v>2025-09-22</v>
      </c>
      <c r="V1833" s="13" t="str">
        <f>VLOOKUP($B1833,Deals_Demo!$H:$S,11,0)</f>
        <v>12</v>
      </c>
      <c r="W1833" s="13" t="str">
        <f>VLOOKUP($B1833,Deals_Demo!$H:$S,12,0)</f>
        <v>Mon</v>
      </c>
      <c r="X1833" s="13">
        <f t="shared" si="294"/>
        <v>-0.30099999999999999</v>
      </c>
      <c r="Y1833" s="13">
        <f t="shared" si="295"/>
        <v>-0.60199999999999998</v>
      </c>
      <c r="Z1833" s="13">
        <f t="shared" si="296"/>
        <v>-0.90299999999999991</v>
      </c>
      <c r="AA1833" s="13">
        <f t="shared" si="293"/>
        <v>-3</v>
      </c>
    </row>
    <row r="1834" spans="1:27" x14ac:dyDescent="0.25">
      <c r="A1834" s="58">
        <v>45922.318842592591</v>
      </c>
      <c r="B1834" s="59">
        <v>444179619</v>
      </c>
      <c r="C1834" s="38" t="s">
        <v>36</v>
      </c>
      <c r="D1834" s="38" t="s">
        <v>38</v>
      </c>
      <c r="E1834" s="38" t="s">
        <v>120</v>
      </c>
      <c r="F1834" s="35">
        <v>3690.85</v>
      </c>
      <c r="G1834" s="35">
        <v>3693.05</v>
      </c>
      <c r="H1834" s="35">
        <v>3689.35</v>
      </c>
      <c r="I1834" s="38" t="s">
        <v>2204</v>
      </c>
      <c r="J1834" s="35">
        <v>3693.1</v>
      </c>
      <c r="K1834" s="35">
        <v>0</v>
      </c>
      <c r="L1834" s="35">
        <v>0</v>
      </c>
      <c r="M1834" s="35">
        <v>-2.25</v>
      </c>
      <c r="N1834" s="10" t="str">
        <f t="shared" si="288"/>
        <v>L</v>
      </c>
      <c r="O1834" s="11">
        <f t="shared" si="289"/>
        <v>45922</v>
      </c>
      <c r="P1834" s="12" t="str">
        <f t="shared" si="290"/>
        <v>07</v>
      </c>
      <c r="Q1834" s="13" t="str">
        <f>VLOOKUP($B1834,Deals_Demo!$H:$N,7,0)</f>
        <v>strategy_22_demo</v>
      </c>
      <c r="R1834" s="13" t="str">
        <f t="shared" si="291"/>
        <v>Mon</v>
      </c>
      <c r="S1834" s="14">
        <f>VLOOKUP($B1834,Deals_Demo!$H:$S,8,0)</f>
        <v>45922.318842592591</v>
      </c>
      <c r="T1834" s="14">
        <f>VLOOKUP($B1834,Deals_Demo!$H:$S,9,0)</f>
        <v>45922.527175925927</v>
      </c>
      <c r="U1834" s="15" t="str">
        <f t="shared" si="292"/>
        <v>2025-09-22</v>
      </c>
      <c r="V1834" s="13" t="str">
        <f>VLOOKUP($B1834,Deals_Demo!$H:$S,11,0)</f>
        <v>12</v>
      </c>
      <c r="W1834" s="13" t="str">
        <f>VLOOKUP($B1834,Deals_Demo!$H:$S,12,0)</f>
        <v>Mon</v>
      </c>
      <c r="X1834" s="13">
        <f t="shared" si="294"/>
        <v>-0.22500000000000001</v>
      </c>
      <c r="Y1834" s="13">
        <f t="shared" si="295"/>
        <v>-0.45</v>
      </c>
      <c r="Z1834" s="13">
        <f t="shared" si="296"/>
        <v>-0.67499999999999993</v>
      </c>
      <c r="AA1834" s="13">
        <f t="shared" si="293"/>
        <v>-3</v>
      </c>
    </row>
    <row r="1835" spans="1:27" x14ac:dyDescent="0.25">
      <c r="A1835" s="60">
        <v>45922.318854166668</v>
      </c>
      <c r="B1835" s="61">
        <v>444179620</v>
      </c>
      <c r="C1835" s="37" t="s">
        <v>36</v>
      </c>
      <c r="D1835" s="37" t="s">
        <v>38</v>
      </c>
      <c r="E1835" s="37" t="s">
        <v>120</v>
      </c>
      <c r="F1835" s="36">
        <v>3690.85</v>
      </c>
      <c r="G1835" s="36">
        <v>3693.85</v>
      </c>
      <c r="H1835" s="36">
        <v>3689.35</v>
      </c>
      <c r="I1835" s="37" t="s">
        <v>2202</v>
      </c>
      <c r="J1835" s="36">
        <v>3693.86</v>
      </c>
      <c r="K1835" s="36">
        <v>0</v>
      </c>
      <c r="L1835" s="36">
        <v>0</v>
      </c>
      <c r="M1835" s="36">
        <v>-3.01</v>
      </c>
      <c r="N1835" s="10" t="str">
        <f t="shared" si="288"/>
        <v>L</v>
      </c>
      <c r="O1835" s="11">
        <f t="shared" si="289"/>
        <v>45922</v>
      </c>
      <c r="P1835" s="12" t="str">
        <f t="shared" si="290"/>
        <v>07</v>
      </c>
      <c r="Q1835" s="13" t="str">
        <f>VLOOKUP($B1835,Deals_Demo!$H:$N,7,0)</f>
        <v>strategy_12_demo</v>
      </c>
      <c r="R1835" s="13" t="str">
        <f t="shared" si="291"/>
        <v>Mon</v>
      </c>
      <c r="S1835" s="14">
        <f>VLOOKUP($B1835,Deals_Demo!$H:$S,8,0)</f>
        <v>45922.318854166668</v>
      </c>
      <c r="T1835" s="14">
        <f>VLOOKUP($B1835,Deals_Demo!$H:$S,9,0)</f>
        <v>45922.527187500003</v>
      </c>
      <c r="U1835" s="15" t="str">
        <f t="shared" si="292"/>
        <v>2025-09-22</v>
      </c>
      <c r="V1835" s="13" t="str">
        <f>VLOOKUP($B1835,Deals_Demo!$H:$S,11,0)</f>
        <v>12</v>
      </c>
      <c r="W1835" s="13" t="str">
        <f>VLOOKUP($B1835,Deals_Demo!$H:$S,12,0)</f>
        <v>Mon</v>
      </c>
      <c r="X1835" s="13">
        <f t="shared" si="294"/>
        <v>-0.30099999999999999</v>
      </c>
      <c r="Y1835" s="13">
        <f t="shared" si="295"/>
        <v>-0.60199999999999998</v>
      </c>
      <c r="Z1835" s="13">
        <f t="shared" si="296"/>
        <v>-0.90299999999999991</v>
      </c>
      <c r="AA1835" s="13">
        <f t="shared" si="293"/>
        <v>-3</v>
      </c>
    </row>
    <row r="1836" spans="1:27" x14ac:dyDescent="0.25">
      <c r="A1836" s="58">
        <v>45922.318958333337</v>
      </c>
      <c r="B1836" s="59">
        <v>444179663</v>
      </c>
      <c r="C1836" s="38" t="s">
        <v>36</v>
      </c>
      <c r="D1836" s="38" t="s">
        <v>38</v>
      </c>
      <c r="E1836" s="38" t="s">
        <v>120</v>
      </c>
      <c r="F1836" s="35">
        <v>3690.87</v>
      </c>
      <c r="G1836" s="35">
        <v>3693.87</v>
      </c>
      <c r="H1836" s="35">
        <v>3687.87</v>
      </c>
      <c r="I1836" s="38" t="s">
        <v>2202</v>
      </c>
      <c r="J1836" s="35">
        <v>3693.87</v>
      </c>
      <c r="K1836" s="35">
        <v>0</v>
      </c>
      <c r="L1836" s="35">
        <v>0</v>
      </c>
      <c r="M1836" s="35">
        <v>-3</v>
      </c>
      <c r="N1836" s="10" t="str">
        <f t="shared" si="288"/>
        <v>L</v>
      </c>
      <c r="O1836" s="11">
        <f t="shared" si="289"/>
        <v>45922</v>
      </c>
      <c r="P1836" s="12" t="str">
        <f t="shared" si="290"/>
        <v>07</v>
      </c>
      <c r="Q1836" s="13" t="str">
        <f>VLOOKUP($B1836,Deals_Demo!$H:$N,7,0)</f>
        <v>strategy_09_demo</v>
      </c>
      <c r="R1836" s="13" t="str">
        <f t="shared" si="291"/>
        <v>Mon</v>
      </c>
      <c r="S1836" s="14">
        <f>VLOOKUP($B1836,Deals_Demo!$H:$S,8,0)</f>
        <v>45922.318958333337</v>
      </c>
      <c r="T1836" s="14">
        <f>VLOOKUP($B1836,Deals_Demo!$H:$S,9,0)</f>
        <v>45922.527291666673</v>
      </c>
      <c r="U1836" s="15" t="str">
        <f t="shared" si="292"/>
        <v>2025-09-22</v>
      </c>
      <c r="V1836" s="13" t="str">
        <f>VLOOKUP($B1836,Deals_Demo!$H:$S,11,0)</f>
        <v>12</v>
      </c>
      <c r="W1836" s="13" t="str">
        <f>VLOOKUP($B1836,Deals_Demo!$H:$S,12,0)</f>
        <v>Mon</v>
      </c>
      <c r="X1836" s="13">
        <f t="shared" si="294"/>
        <v>-0.30000000000000004</v>
      </c>
      <c r="Y1836" s="13">
        <f t="shared" si="295"/>
        <v>-0.60000000000000009</v>
      </c>
      <c r="Z1836" s="13">
        <f t="shared" si="296"/>
        <v>-0.89999999999999991</v>
      </c>
      <c r="AA1836" s="13">
        <f t="shared" si="293"/>
        <v>-3</v>
      </c>
    </row>
    <row r="1837" spans="1:27" x14ac:dyDescent="0.25">
      <c r="A1837" s="60">
        <v>45922.319768518515</v>
      </c>
      <c r="B1837" s="61">
        <v>444180211</v>
      </c>
      <c r="C1837" s="37" t="s">
        <v>36</v>
      </c>
      <c r="D1837" s="37" t="s">
        <v>38</v>
      </c>
      <c r="E1837" s="37" t="s">
        <v>120</v>
      </c>
      <c r="F1837" s="36">
        <v>3691.1</v>
      </c>
      <c r="G1837" s="36">
        <v>3694.1</v>
      </c>
      <c r="H1837" s="36">
        <v>3688.9</v>
      </c>
      <c r="I1837" s="37" t="s">
        <v>2205</v>
      </c>
      <c r="J1837" s="36">
        <v>3694.12</v>
      </c>
      <c r="K1837" s="36">
        <v>0</v>
      </c>
      <c r="L1837" s="36">
        <v>0</v>
      </c>
      <c r="M1837" s="36">
        <v>-3.02</v>
      </c>
      <c r="N1837" s="10" t="str">
        <f t="shared" si="288"/>
        <v>L</v>
      </c>
      <c r="O1837" s="11">
        <f t="shared" si="289"/>
        <v>45922</v>
      </c>
      <c r="P1837" s="12" t="str">
        <f t="shared" si="290"/>
        <v>07</v>
      </c>
      <c r="Q1837" s="13" t="str">
        <f>VLOOKUP($B1837,Deals_Demo!$H:$N,7,0)</f>
        <v>strategy_21_demo</v>
      </c>
      <c r="R1837" s="13" t="str">
        <f t="shared" si="291"/>
        <v>Mon</v>
      </c>
      <c r="S1837" s="14">
        <f>VLOOKUP($B1837,Deals_Demo!$H:$S,8,0)</f>
        <v>45922.319768518515</v>
      </c>
      <c r="T1837" s="14">
        <f>VLOOKUP($B1837,Deals_Demo!$H:$S,9,0)</f>
        <v>45922.528101851851</v>
      </c>
      <c r="U1837" s="15" t="str">
        <f t="shared" si="292"/>
        <v>2025-09-22</v>
      </c>
      <c r="V1837" s="13" t="str">
        <f>VLOOKUP($B1837,Deals_Demo!$H:$S,11,0)</f>
        <v>12</v>
      </c>
      <c r="W1837" s="13" t="str">
        <f>VLOOKUP($B1837,Deals_Demo!$H:$S,12,0)</f>
        <v>Mon</v>
      </c>
      <c r="X1837" s="13">
        <f t="shared" si="294"/>
        <v>-0.30200000000000005</v>
      </c>
      <c r="Y1837" s="13">
        <f t="shared" si="295"/>
        <v>-0.60400000000000009</v>
      </c>
      <c r="Z1837" s="13">
        <f t="shared" si="296"/>
        <v>-0.90599999999999992</v>
      </c>
      <c r="AA1837" s="13">
        <f t="shared" si="293"/>
        <v>-3</v>
      </c>
    </row>
    <row r="1838" spans="1:27" x14ac:dyDescent="0.25">
      <c r="A1838" s="58">
        <v>45922.319768518515</v>
      </c>
      <c r="B1838" s="59">
        <v>444180212</v>
      </c>
      <c r="C1838" s="38" t="s">
        <v>36</v>
      </c>
      <c r="D1838" s="38" t="s">
        <v>38</v>
      </c>
      <c r="E1838" s="38" t="s">
        <v>120</v>
      </c>
      <c r="F1838" s="35">
        <v>3691.1</v>
      </c>
      <c r="G1838" s="35">
        <v>3694.1</v>
      </c>
      <c r="H1838" s="35">
        <v>3687.6</v>
      </c>
      <c r="I1838" s="38" t="s">
        <v>2205</v>
      </c>
      <c r="J1838" s="35">
        <v>3694.12</v>
      </c>
      <c r="K1838" s="35">
        <v>0</v>
      </c>
      <c r="L1838" s="35">
        <v>0</v>
      </c>
      <c r="M1838" s="35">
        <v>-3.02</v>
      </c>
      <c r="N1838" s="10" t="str">
        <f t="shared" si="288"/>
        <v>L</v>
      </c>
      <c r="O1838" s="11">
        <f t="shared" si="289"/>
        <v>45922</v>
      </c>
      <c r="P1838" s="12" t="str">
        <f t="shared" si="290"/>
        <v>07</v>
      </c>
      <c r="Q1838" s="13" t="str">
        <f>VLOOKUP($B1838,Deals_Demo!$H:$N,7,0)</f>
        <v>strategy_11_demo</v>
      </c>
      <c r="R1838" s="13" t="str">
        <f t="shared" si="291"/>
        <v>Mon</v>
      </c>
      <c r="S1838" s="14">
        <f>VLOOKUP($B1838,Deals_Demo!$H:$S,8,0)</f>
        <v>45922.319768518515</v>
      </c>
      <c r="T1838" s="14">
        <f>VLOOKUP($B1838,Deals_Demo!$H:$S,9,0)</f>
        <v>45922.528101851851</v>
      </c>
      <c r="U1838" s="15" t="str">
        <f t="shared" si="292"/>
        <v>2025-09-22</v>
      </c>
      <c r="V1838" s="13" t="str">
        <f>VLOOKUP($B1838,Deals_Demo!$H:$S,11,0)</f>
        <v>12</v>
      </c>
      <c r="W1838" s="13" t="str">
        <f>VLOOKUP($B1838,Deals_Demo!$H:$S,12,0)</f>
        <v>Mon</v>
      </c>
      <c r="X1838" s="13">
        <f t="shared" si="294"/>
        <v>-0.30200000000000005</v>
      </c>
      <c r="Y1838" s="13">
        <f t="shared" si="295"/>
        <v>-0.60400000000000009</v>
      </c>
      <c r="Z1838" s="13">
        <f t="shared" si="296"/>
        <v>-0.90599999999999992</v>
      </c>
      <c r="AA1838" s="13">
        <f t="shared" si="293"/>
        <v>-3</v>
      </c>
    </row>
    <row r="1839" spans="1:27" x14ac:dyDescent="0.25">
      <c r="A1839" s="60">
        <v>45922.319780092592</v>
      </c>
      <c r="B1839" s="61">
        <v>444180213</v>
      </c>
      <c r="C1839" s="37" t="s">
        <v>36</v>
      </c>
      <c r="D1839" s="37" t="s">
        <v>38</v>
      </c>
      <c r="E1839" s="37" t="s">
        <v>120</v>
      </c>
      <c r="F1839" s="36">
        <v>3691.09</v>
      </c>
      <c r="G1839" s="36">
        <v>3693.6</v>
      </c>
      <c r="H1839" s="36">
        <v>3688.1</v>
      </c>
      <c r="I1839" s="37" t="s">
        <v>2206</v>
      </c>
      <c r="J1839" s="36">
        <v>3693.64</v>
      </c>
      <c r="K1839" s="36">
        <v>0</v>
      </c>
      <c r="L1839" s="36">
        <v>0</v>
      </c>
      <c r="M1839" s="36">
        <v>-2.5499999999999998</v>
      </c>
      <c r="N1839" s="10" t="str">
        <f t="shared" ref="N1839:N1902" si="297">IF(M1839&gt;0,"W",IF(M1839&lt;0,"L","BE"))</f>
        <v>L</v>
      </c>
      <c r="O1839" s="11">
        <f t="shared" ref="O1839:O1902" si="298">INT(LEFT(A1839,10))</f>
        <v>45922</v>
      </c>
      <c r="P1839" s="12" t="str">
        <f t="shared" ref="P1839:P1902" si="299">TEXT(A1839,"hh")</f>
        <v>07</v>
      </c>
      <c r="Q1839" s="13" t="str">
        <f>VLOOKUP($B1839,Deals_Demo!$H:$N,7,0)</f>
        <v>strategy_10_demo</v>
      </c>
      <c r="R1839" s="13" t="str">
        <f t="shared" ref="R1839:R1902" si="300">TEXT(O1839,"ddd")</f>
        <v>Mon</v>
      </c>
      <c r="S1839" s="14">
        <f>VLOOKUP($B1839,Deals_Demo!$H:$S,8,0)</f>
        <v>45922.319780092592</v>
      </c>
      <c r="T1839" s="14">
        <f>VLOOKUP($B1839,Deals_Demo!$H:$S,9,0)</f>
        <v>45922.528113425928</v>
      </c>
      <c r="U1839" s="15" t="str">
        <f t="shared" ref="U1839:U1902" si="301">TEXT(T1839,"yyyy-mm-dd")</f>
        <v>2025-09-22</v>
      </c>
      <c r="V1839" s="13" t="str">
        <f>VLOOKUP($B1839,Deals_Demo!$H:$S,11,0)</f>
        <v>12</v>
      </c>
      <c r="W1839" s="13" t="str">
        <f>VLOOKUP($B1839,Deals_Demo!$H:$S,12,0)</f>
        <v>Mon</v>
      </c>
      <c r="X1839" s="13">
        <f t="shared" si="294"/>
        <v>-0.255</v>
      </c>
      <c r="Y1839" s="13">
        <f t="shared" si="295"/>
        <v>-0.51</v>
      </c>
      <c r="Z1839" s="13">
        <f t="shared" si="296"/>
        <v>-0.7649999999999999</v>
      </c>
      <c r="AA1839" s="13">
        <f t="shared" ref="AA1839:AA1902" si="302">IF(M1839&lt;2.9,-3,M1839)</f>
        <v>-3</v>
      </c>
    </row>
    <row r="1840" spans="1:27" x14ac:dyDescent="0.25">
      <c r="A1840" s="58">
        <v>45922.323599537034</v>
      </c>
      <c r="B1840" s="59">
        <v>444181609</v>
      </c>
      <c r="C1840" s="38" t="s">
        <v>36</v>
      </c>
      <c r="D1840" s="38" t="s">
        <v>37</v>
      </c>
      <c r="E1840" s="38" t="s">
        <v>120</v>
      </c>
      <c r="F1840" s="35">
        <v>3692.26</v>
      </c>
      <c r="G1840" s="35">
        <v>3696.2</v>
      </c>
      <c r="H1840" s="38"/>
      <c r="I1840" s="38" t="s">
        <v>2207</v>
      </c>
      <c r="J1840" s="35">
        <v>3696.09</v>
      </c>
      <c r="K1840" s="35">
        <v>0</v>
      </c>
      <c r="L1840" s="35">
        <v>0</v>
      </c>
      <c r="M1840" s="35">
        <v>3.83</v>
      </c>
      <c r="N1840" s="10" t="str">
        <f t="shared" si="297"/>
        <v>W</v>
      </c>
      <c r="O1840" s="11">
        <f t="shared" si="298"/>
        <v>45922</v>
      </c>
      <c r="P1840" s="12" t="str">
        <f t="shared" si="299"/>
        <v>07</v>
      </c>
      <c r="Q1840" s="13" t="str">
        <f>VLOOKUP($B1840,Deals_Demo!$H:$N,7,0)</f>
        <v>DEMO_strategy_01</v>
      </c>
      <c r="R1840" s="13" t="str">
        <f t="shared" si="300"/>
        <v>Mon</v>
      </c>
      <c r="S1840" s="14">
        <f>VLOOKUP($B1840,Deals_Demo!$H:$S,8,0)</f>
        <v>45922.323599537034</v>
      </c>
      <c r="T1840" s="14">
        <f>VLOOKUP($B1840,Deals_Demo!$H:$S,9,0)</f>
        <v>45922.53193287037</v>
      </c>
      <c r="U1840" s="15" t="str">
        <f t="shared" si="301"/>
        <v>2025-09-22</v>
      </c>
      <c r="V1840" s="13" t="str">
        <f>VLOOKUP($B1840,Deals_Demo!$H:$S,11,0)</f>
        <v>12</v>
      </c>
      <c r="W1840" s="13" t="str">
        <f>VLOOKUP($B1840,Deals_Demo!$H:$S,12,0)</f>
        <v>Mon</v>
      </c>
      <c r="X1840" s="13">
        <f t="shared" si="294"/>
        <v>0.38300000000000001</v>
      </c>
      <c r="Y1840" s="13">
        <f t="shared" si="295"/>
        <v>0.76600000000000001</v>
      </c>
      <c r="Z1840" s="13">
        <f t="shared" si="296"/>
        <v>1.149</v>
      </c>
      <c r="AA1840" s="13">
        <f t="shared" si="302"/>
        <v>3.83</v>
      </c>
    </row>
    <row r="1841" spans="1:27" x14ac:dyDescent="0.25">
      <c r="A1841" s="60">
        <v>45922.323599537034</v>
      </c>
      <c r="B1841" s="61">
        <v>444181613</v>
      </c>
      <c r="C1841" s="37" t="s">
        <v>36</v>
      </c>
      <c r="D1841" s="37" t="s">
        <v>37</v>
      </c>
      <c r="E1841" s="37" t="s">
        <v>120</v>
      </c>
      <c r="F1841" s="36">
        <v>3692.26</v>
      </c>
      <c r="G1841" s="36">
        <v>3696.2</v>
      </c>
      <c r="H1841" s="36">
        <v>3698.26</v>
      </c>
      <c r="I1841" s="37" t="s">
        <v>2207</v>
      </c>
      <c r="J1841" s="36">
        <v>3696.09</v>
      </c>
      <c r="K1841" s="36">
        <v>0</v>
      </c>
      <c r="L1841" s="36">
        <v>0</v>
      </c>
      <c r="M1841" s="36">
        <v>3.83</v>
      </c>
      <c r="N1841" s="10" t="str">
        <f t="shared" si="297"/>
        <v>W</v>
      </c>
      <c r="O1841" s="11">
        <f t="shared" si="298"/>
        <v>45922</v>
      </c>
      <c r="P1841" s="12" t="str">
        <f t="shared" si="299"/>
        <v>07</v>
      </c>
      <c r="Q1841" s="13" t="str">
        <f>VLOOKUP($B1841,Deals_Demo!$H:$N,7,0)</f>
        <v>DEMO_strategy_02</v>
      </c>
      <c r="R1841" s="13" t="str">
        <f t="shared" si="300"/>
        <v>Mon</v>
      </c>
      <c r="S1841" s="14">
        <f>VLOOKUP($B1841,Deals_Demo!$H:$S,8,0)</f>
        <v>45922.323599537034</v>
      </c>
      <c r="T1841" s="14">
        <f>VLOOKUP($B1841,Deals_Demo!$H:$S,9,0)</f>
        <v>45922.53193287037</v>
      </c>
      <c r="U1841" s="15" t="str">
        <f t="shared" si="301"/>
        <v>2025-09-22</v>
      </c>
      <c r="V1841" s="13" t="str">
        <f>VLOOKUP($B1841,Deals_Demo!$H:$S,11,0)</f>
        <v>12</v>
      </c>
      <c r="W1841" s="13" t="str">
        <f>VLOOKUP($B1841,Deals_Demo!$H:$S,12,0)</f>
        <v>Mon</v>
      </c>
      <c r="X1841" s="13">
        <f t="shared" si="294"/>
        <v>0.38300000000000001</v>
      </c>
      <c r="Y1841" s="13">
        <f t="shared" si="295"/>
        <v>0.76600000000000001</v>
      </c>
      <c r="Z1841" s="13">
        <f t="shared" si="296"/>
        <v>1.149</v>
      </c>
      <c r="AA1841" s="13">
        <f t="shared" si="302"/>
        <v>3.83</v>
      </c>
    </row>
    <row r="1842" spans="1:27" x14ac:dyDescent="0.25">
      <c r="A1842" s="58">
        <v>45922.337592592594</v>
      </c>
      <c r="B1842" s="59">
        <v>444184722</v>
      </c>
      <c r="C1842" s="38" t="s">
        <v>36</v>
      </c>
      <c r="D1842" s="38" t="s">
        <v>37</v>
      </c>
      <c r="E1842" s="38" t="s">
        <v>120</v>
      </c>
      <c r="F1842" s="35">
        <v>3693.06</v>
      </c>
      <c r="G1842" s="35">
        <v>3690.86</v>
      </c>
      <c r="H1842" s="35">
        <v>3694.56</v>
      </c>
      <c r="I1842" s="38" t="s">
        <v>2208</v>
      </c>
      <c r="J1842" s="35">
        <v>3694.65</v>
      </c>
      <c r="K1842" s="35">
        <v>0</v>
      </c>
      <c r="L1842" s="35">
        <v>0</v>
      </c>
      <c r="M1842" s="35">
        <v>1.59</v>
      </c>
      <c r="N1842" s="10" t="str">
        <f t="shared" si="297"/>
        <v>W</v>
      </c>
      <c r="O1842" s="11">
        <f t="shared" si="298"/>
        <v>45922</v>
      </c>
      <c r="P1842" s="12" t="str">
        <f t="shared" si="299"/>
        <v>08</v>
      </c>
      <c r="Q1842" s="13" t="str">
        <f>VLOOKUP($B1842,Deals_Demo!$H:$N,7,0)</f>
        <v>strategy_22_demo</v>
      </c>
      <c r="R1842" s="13" t="str">
        <f t="shared" si="300"/>
        <v>Mon</v>
      </c>
      <c r="S1842" s="14">
        <f>VLOOKUP($B1842,Deals_Demo!$H:$S,8,0)</f>
        <v>45922.337592592594</v>
      </c>
      <c r="T1842" s="14">
        <f>VLOOKUP($B1842,Deals_Demo!$H:$S,9,0)</f>
        <v>45922.54592592593</v>
      </c>
      <c r="U1842" s="15" t="str">
        <f t="shared" si="301"/>
        <v>2025-09-22</v>
      </c>
      <c r="V1842" s="13" t="str">
        <f>VLOOKUP($B1842,Deals_Demo!$H:$S,11,0)</f>
        <v>13</v>
      </c>
      <c r="W1842" s="13" t="str">
        <f>VLOOKUP($B1842,Deals_Demo!$H:$S,12,0)</f>
        <v>Mon</v>
      </c>
      <c r="X1842" s="13">
        <f t="shared" si="294"/>
        <v>0.15900000000000003</v>
      </c>
      <c r="Y1842" s="13">
        <f t="shared" si="295"/>
        <v>0.31800000000000006</v>
      </c>
      <c r="Z1842" s="13">
        <f t="shared" si="296"/>
        <v>0.47699999999999998</v>
      </c>
      <c r="AA1842" s="13">
        <f t="shared" si="302"/>
        <v>-3</v>
      </c>
    </row>
    <row r="1843" spans="1:27" x14ac:dyDescent="0.25">
      <c r="A1843" s="60">
        <v>45922.337592592594</v>
      </c>
      <c r="B1843" s="61">
        <v>444184726</v>
      </c>
      <c r="C1843" s="37" t="s">
        <v>36</v>
      </c>
      <c r="D1843" s="37" t="s">
        <v>37</v>
      </c>
      <c r="E1843" s="37" t="s">
        <v>120</v>
      </c>
      <c r="F1843" s="36">
        <v>3693.06</v>
      </c>
      <c r="G1843" s="36">
        <v>3693.54</v>
      </c>
      <c r="H1843" s="36">
        <v>3694.56</v>
      </c>
      <c r="I1843" s="37" t="s">
        <v>2208</v>
      </c>
      <c r="J1843" s="36">
        <v>3694.65</v>
      </c>
      <c r="K1843" s="36">
        <v>0</v>
      </c>
      <c r="L1843" s="36">
        <v>0</v>
      </c>
      <c r="M1843" s="36">
        <v>1.59</v>
      </c>
      <c r="N1843" s="10" t="str">
        <f t="shared" si="297"/>
        <v>W</v>
      </c>
      <c r="O1843" s="11">
        <f t="shared" si="298"/>
        <v>45922</v>
      </c>
      <c r="P1843" s="12" t="str">
        <f t="shared" si="299"/>
        <v>08</v>
      </c>
      <c r="Q1843" s="13" t="str">
        <f>VLOOKUP($B1843,Deals_Demo!$H:$N,7,0)</f>
        <v>strategy_15_demo</v>
      </c>
      <c r="R1843" s="13" t="str">
        <f t="shared" si="300"/>
        <v>Mon</v>
      </c>
      <c r="S1843" s="14">
        <f>VLOOKUP($B1843,Deals_Demo!$H:$S,8,0)</f>
        <v>45922.337592592594</v>
      </c>
      <c r="T1843" s="14">
        <f>VLOOKUP($B1843,Deals_Demo!$H:$S,9,0)</f>
        <v>45922.54592592593</v>
      </c>
      <c r="U1843" s="15" t="str">
        <f t="shared" si="301"/>
        <v>2025-09-22</v>
      </c>
      <c r="V1843" s="13" t="str">
        <f>VLOOKUP($B1843,Deals_Demo!$H:$S,11,0)</f>
        <v>13</v>
      </c>
      <c r="W1843" s="13" t="str">
        <f>VLOOKUP($B1843,Deals_Demo!$H:$S,12,0)</f>
        <v>Mon</v>
      </c>
      <c r="X1843" s="13">
        <f t="shared" si="294"/>
        <v>0.15900000000000003</v>
      </c>
      <c r="Y1843" s="13">
        <f t="shared" si="295"/>
        <v>0.31800000000000006</v>
      </c>
      <c r="Z1843" s="13">
        <f t="shared" si="296"/>
        <v>0.47699999999999998</v>
      </c>
      <c r="AA1843" s="13">
        <f t="shared" si="302"/>
        <v>-3</v>
      </c>
    </row>
    <row r="1844" spans="1:27" x14ac:dyDescent="0.25">
      <c r="A1844" s="58">
        <v>45922.337604166663</v>
      </c>
      <c r="B1844" s="59">
        <v>444184727</v>
      </c>
      <c r="C1844" s="38" t="s">
        <v>36</v>
      </c>
      <c r="D1844" s="38" t="s">
        <v>37</v>
      </c>
      <c r="E1844" s="38" t="s">
        <v>120</v>
      </c>
      <c r="F1844" s="35">
        <v>3693.06</v>
      </c>
      <c r="G1844" s="35">
        <v>3693.54</v>
      </c>
      <c r="H1844" s="35">
        <v>3694.56</v>
      </c>
      <c r="I1844" s="38" t="s">
        <v>2208</v>
      </c>
      <c r="J1844" s="35">
        <v>3694.65</v>
      </c>
      <c r="K1844" s="35">
        <v>0</v>
      </c>
      <c r="L1844" s="35">
        <v>0</v>
      </c>
      <c r="M1844" s="35">
        <v>1.59</v>
      </c>
      <c r="N1844" s="10" t="str">
        <f t="shared" si="297"/>
        <v>W</v>
      </c>
      <c r="O1844" s="11">
        <f t="shared" si="298"/>
        <v>45922</v>
      </c>
      <c r="P1844" s="12" t="str">
        <f t="shared" si="299"/>
        <v>08</v>
      </c>
      <c r="Q1844" s="13" t="str">
        <f>VLOOKUP($B1844,Deals_Demo!$H:$N,7,0)</f>
        <v>strategy_14_demo</v>
      </c>
      <c r="R1844" s="13" t="str">
        <f t="shared" si="300"/>
        <v>Mon</v>
      </c>
      <c r="S1844" s="14">
        <f>VLOOKUP($B1844,Deals_Demo!$H:$S,8,0)</f>
        <v>45922.337604166663</v>
      </c>
      <c r="T1844" s="14">
        <f>VLOOKUP($B1844,Deals_Demo!$H:$S,9,0)</f>
        <v>45922.545937499999</v>
      </c>
      <c r="U1844" s="15" t="str">
        <f t="shared" si="301"/>
        <v>2025-09-22</v>
      </c>
      <c r="V1844" s="13" t="str">
        <f>VLOOKUP($B1844,Deals_Demo!$H:$S,11,0)</f>
        <v>13</v>
      </c>
      <c r="W1844" s="13" t="str">
        <f>VLOOKUP($B1844,Deals_Demo!$H:$S,12,0)</f>
        <v>Mon</v>
      </c>
      <c r="X1844" s="13">
        <f t="shared" si="294"/>
        <v>0.15900000000000003</v>
      </c>
      <c r="Y1844" s="13">
        <f t="shared" si="295"/>
        <v>0.31800000000000006</v>
      </c>
      <c r="Z1844" s="13">
        <f t="shared" si="296"/>
        <v>0.47699999999999998</v>
      </c>
      <c r="AA1844" s="13">
        <f t="shared" si="302"/>
        <v>-3</v>
      </c>
    </row>
    <row r="1845" spans="1:27" x14ac:dyDescent="0.25">
      <c r="A1845" s="60">
        <v>45922.338287037041</v>
      </c>
      <c r="B1845" s="61">
        <v>444185277</v>
      </c>
      <c r="C1845" s="37" t="s">
        <v>36</v>
      </c>
      <c r="D1845" s="37" t="s">
        <v>37</v>
      </c>
      <c r="E1845" s="37" t="s">
        <v>120</v>
      </c>
      <c r="F1845" s="36">
        <v>3694.01</v>
      </c>
      <c r="G1845" s="36">
        <v>3697.07</v>
      </c>
      <c r="H1845" s="37"/>
      <c r="I1845" s="37" t="s">
        <v>2209</v>
      </c>
      <c r="J1845" s="36">
        <v>3697.04</v>
      </c>
      <c r="K1845" s="36">
        <v>0</v>
      </c>
      <c r="L1845" s="36">
        <v>0</v>
      </c>
      <c r="M1845" s="36">
        <v>3.03</v>
      </c>
      <c r="N1845" s="10" t="str">
        <f t="shared" si="297"/>
        <v>W</v>
      </c>
      <c r="O1845" s="11">
        <f t="shared" si="298"/>
        <v>45922</v>
      </c>
      <c r="P1845" s="12" t="str">
        <f t="shared" si="299"/>
        <v>08</v>
      </c>
      <c r="Q1845" s="13" t="str">
        <f>VLOOKUP($B1845,Deals_Demo!$H:$N,7,0)</f>
        <v>strategy_19_demo</v>
      </c>
      <c r="R1845" s="13" t="str">
        <f t="shared" si="300"/>
        <v>Mon</v>
      </c>
      <c r="S1845" s="14">
        <f>VLOOKUP($B1845,Deals_Demo!$H:$S,8,0)</f>
        <v>45922.338287037041</v>
      </c>
      <c r="T1845" s="14">
        <f>VLOOKUP($B1845,Deals_Demo!$H:$S,9,0)</f>
        <v>45922.546620370376</v>
      </c>
      <c r="U1845" s="15" t="str">
        <f t="shared" si="301"/>
        <v>2025-09-22</v>
      </c>
      <c r="V1845" s="13" t="str">
        <f>VLOOKUP($B1845,Deals_Demo!$H:$S,11,0)</f>
        <v>13</v>
      </c>
      <c r="W1845" s="13" t="str">
        <f>VLOOKUP($B1845,Deals_Demo!$H:$S,12,0)</f>
        <v>Mon</v>
      </c>
      <c r="X1845" s="13">
        <f t="shared" si="294"/>
        <v>0.30299999999999999</v>
      </c>
      <c r="Y1845" s="13">
        <f t="shared" si="295"/>
        <v>0.60599999999999998</v>
      </c>
      <c r="Z1845" s="13">
        <f t="shared" si="296"/>
        <v>0.90899999999999992</v>
      </c>
      <c r="AA1845" s="13">
        <f t="shared" si="302"/>
        <v>3.03</v>
      </c>
    </row>
    <row r="1846" spans="1:27" x14ac:dyDescent="0.25">
      <c r="A1846" s="58">
        <v>45922.338287037041</v>
      </c>
      <c r="B1846" s="59">
        <v>444185280</v>
      </c>
      <c r="C1846" s="38" t="s">
        <v>36</v>
      </c>
      <c r="D1846" s="38" t="s">
        <v>37</v>
      </c>
      <c r="E1846" s="38" t="s">
        <v>120</v>
      </c>
      <c r="F1846" s="35">
        <v>3694.01</v>
      </c>
      <c r="G1846" s="35">
        <v>3695.98</v>
      </c>
      <c r="H1846" s="38"/>
      <c r="I1846" s="38" t="s">
        <v>2210</v>
      </c>
      <c r="J1846" s="35">
        <v>3695.97</v>
      </c>
      <c r="K1846" s="35">
        <v>0</v>
      </c>
      <c r="L1846" s="35">
        <v>0</v>
      </c>
      <c r="M1846" s="35">
        <v>1.96</v>
      </c>
      <c r="N1846" s="10" t="str">
        <f t="shared" si="297"/>
        <v>W</v>
      </c>
      <c r="O1846" s="11">
        <f t="shared" si="298"/>
        <v>45922</v>
      </c>
      <c r="P1846" s="12" t="str">
        <f t="shared" si="299"/>
        <v>08</v>
      </c>
      <c r="Q1846" s="13" t="str">
        <f>VLOOKUP($B1846,Deals_Demo!$H:$N,7,0)</f>
        <v>strategy_18_demo</v>
      </c>
      <c r="R1846" s="13" t="str">
        <f t="shared" si="300"/>
        <v>Mon</v>
      </c>
      <c r="S1846" s="14">
        <f>VLOOKUP($B1846,Deals_Demo!$H:$S,8,0)</f>
        <v>45922.338287037041</v>
      </c>
      <c r="T1846" s="14">
        <f>VLOOKUP($B1846,Deals_Demo!$H:$S,9,0)</f>
        <v>45922.546620370376</v>
      </c>
      <c r="U1846" s="15" t="str">
        <f t="shared" si="301"/>
        <v>2025-09-22</v>
      </c>
      <c r="V1846" s="13" t="str">
        <f>VLOOKUP($B1846,Deals_Demo!$H:$S,11,0)</f>
        <v>13</v>
      </c>
      <c r="W1846" s="13" t="str">
        <f>VLOOKUP($B1846,Deals_Demo!$H:$S,12,0)</f>
        <v>Mon</v>
      </c>
      <c r="X1846" s="13">
        <f t="shared" si="294"/>
        <v>0.19600000000000001</v>
      </c>
      <c r="Y1846" s="13">
        <f t="shared" si="295"/>
        <v>0.39200000000000002</v>
      </c>
      <c r="Z1846" s="13">
        <f t="shared" si="296"/>
        <v>0.58799999999999997</v>
      </c>
      <c r="AA1846" s="13">
        <f t="shared" si="302"/>
        <v>-3</v>
      </c>
    </row>
    <row r="1847" spans="1:27" x14ac:dyDescent="0.25">
      <c r="A1847" s="60">
        <v>45922.33829861111</v>
      </c>
      <c r="B1847" s="61">
        <v>444185282</v>
      </c>
      <c r="C1847" s="37" t="s">
        <v>36</v>
      </c>
      <c r="D1847" s="37" t="s">
        <v>37</v>
      </c>
      <c r="E1847" s="37" t="s">
        <v>120</v>
      </c>
      <c r="F1847" s="36">
        <v>3694.01</v>
      </c>
      <c r="G1847" s="36">
        <v>3695.98</v>
      </c>
      <c r="H1847" s="37"/>
      <c r="I1847" s="37" t="s">
        <v>2210</v>
      </c>
      <c r="J1847" s="36">
        <v>3695.97</v>
      </c>
      <c r="K1847" s="36">
        <v>0</v>
      </c>
      <c r="L1847" s="36">
        <v>0</v>
      </c>
      <c r="M1847" s="36">
        <v>1.96</v>
      </c>
      <c r="N1847" s="10" t="str">
        <f t="shared" si="297"/>
        <v>W</v>
      </c>
      <c r="O1847" s="11">
        <f t="shared" si="298"/>
        <v>45922</v>
      </c>
      <c r="P1847" s="12" t="str">
        <f t="shared" si="299"/>
        <v>08</v>
      </c>
      <c r="Q1847" s="13" t="str">
        <f>VLOOKUP($B1847,Deals_Demo!$H:$N,7,0)</f>
        <v>strategy_20_demo</v>
      </c>
      <c r="R1847" s="13" t="str">
        <f t="shared" si="300"/>
        <v>Mon</v>
      </c>
      <c r="S1847" s="14">
        <f>VLOOKUP($B1847,Deals_Demo!$H:$S,8,0)</f>
        <v>45922.33829861111</v>
      </c>
      <c r="T1847" s="14">
        <f>VLOOKUP($B1847,Deals_Demo!$H:$S,9,0)</f>
        <v>45922.546631944446</v>
      </c>
      <c r="U1847" s="15" t="str">
        <f t="shared" si="301"/>
        <v>2025-09-22</v>
      </c>
      <c r="V1847" s="13" t="str">
        <f>VLOOKUP($B1847,Deals_Demo!$H:$S,11,0)</f>
        <v>13</v>
      </c>
      <c r="W1847" s="13" t="str">
        <f>VLOOKUP($B1847,Deals_Demo!$H:$S,12,0)</f>
        <v>Mon</v>
      </c>
      <c r="X1847" s="13">
        <f t="shared" si="294"/>
        <v>0.19600000000000001</v>
      </c>
      <c r="Y1847" s="13">
        <f t="shared" si="295"/>
        <v>0.39200000000000002</v>
      </c>
      <c r="Z1847" s="13">
        <f t="shared" si="296"/>
        <v>0.58799999999999997</v>
      </c>
      <c r="AA1847" s="13">
        <f t="shared" si="302"/>
        <v>-3</v>
      </c>
    </row>
    <row r="1848" spans="1:27" x14ac:dyDescent="0.25">
      <c r="A1848" s="58">
        <v>45922.338518518518</v>
      </c>
      <c r="B1848" s="59">
        <v>444185394</v>
      </c>
      <c r="C1848" s="38" t="s">
        <v>36</v>
      </c>
      <c r="D1848" s="38" t="s">
        <v>37</v>
      </c>
      <c r="E1848" s="38" t="s">
        <v>120</v>
      </c>
      <c r="F1848" s="35">
        <v>3693.47</v>
      </c>
      <c r="G1848" s="35">
        <v>3694.13</v>
      </c>
      <c r="H1848" s="35">
        <v>3695.67</v>
      </c>
      <c r="I1848" s="38" t="s">
        <v>2211</v>
      </c>
      <c r="J1848" s="35">
        <v>3695.8</v>
      </c>
      <c r="K1848" s="35">
        <v>0</v>
      </c>
      <c r="L1848" s="35">
        <v>0</v>
      </c>
      <c r="M1848" s="35">
        <v>2.33</v>
      </c>
      <c r="N1848" s="10" t="str">
        <f t="shared" si="297"/>
        <v>W</v>
      </c>
      <c r="O1848" s="11">
        <f t="shared" si="298"/>
        <v>45922</v>
      </c>
      <c r="P1848" s="12" t="str">
        <f t="shared" si="299"/>
        <v>08</v>
      </c>
      <c r="Q1848" s="13" t="str">
        <f>VLOOKUP($B1848,Deals_Demo!$H:$N,7,0)</f>
        <v>strategy_21_demo</v>
      </c>
      <c r="R1848" s="13" t="str">
        <f t="shared" si="300"/>
        <v>Mon</v>
      </c>
      <c r="S1848" s="14">
        <f>VLOOKUP($B1848,Deals_Demo!$H:$S,8,0)</f>
        <v>45922.338518518518</v>
      </c>
      <c r="T1848" s="14">
        <f>VLOOKUP($B1848,Deals_Demo!$H:$S,9,0)</f>
        <v>45922.546851851854</v>
      </c>
      <c r="U1848" s="15" t="str">
        <f t="shared" si="301"/>
        <v>2025-09-22</v>
      </c>
      <c r="V1848" s="13" t="str">
        <f>VLOOKUP($B1848,Deals_Demo!$H:$S,11,0)</f>
        <v>13</v>
      </c>
      <c r="W1848" s="13" t="str">
        <f>VLOOKUP($B1848,Deals_Demo!$H:$S,12,0)</f>
        <v>Mon</v>
      </c>
      <c r="X1848" s="13">
        <f t="shared" si="294"/>
        <v>0.23300000000000001</v>
      </c>
      <c r="Y1848" s="13">
        <f t="shared" si="295"/>
        <v>0.46600000000000003</v>
      </c>
      <c r="Z1848" s="13">
        <f t="shared" si="296"/>
        <v>0.69899999999999995</v>
      </c>
      <c r="AA1848" s="13">
        <f t="shared" si="302"/>
        <v>-3</v>
      </c>
    </row>
    <row r="1849" spans="1:27" x14ac:dyDescent="0.25">
      <c r="A1849" s="60">
        <v>45922.338518518518</v>
      </c>
      <c r="B1849" s="61">
        <v>444185396</v>
      </c>
      <c r="C1849" s="37" t="s">
        <v>36</v>
      </c>
      <c r="D1849" s="37" t="s">
        <v>37</v>
      </c>
      <c r="E1849" s="37" t="s">
        <v>120</v>
      </c>
      <c r="F1849" s="36">
        <v>3693.42</v>
      </c>
      <c r="G1849" s="36">
        <v>3690.47</v>
      </c>
      <c r="H1849" s="36">
        <v>3694.97</v>
      </c>
      <c r="I1849" s="37" t="s">
        <v>2201</v>
      </c>
      <c r="J1849" s="36">
        <v>3695.16</v>
      </c>
      <c r="K1849" s="36">
        <v>0</v>
      </c>
      <c r="L1849" s="36">
        <v>0</v>
      </c>
      <c r="M1849" s="36">
        <v>1.74</v>
      </c>
      <c r="N1849" s="10" t="str">
        <f t="shared" si="297"/>
        <v>W</v>
      </c>
      <c r="O1849" s="11">
        <f t="shared" si="298"/>
        <v>45922</v>
      </c>
      <c r="P1849" s="12" t="str">
        <f t="shared" si="299"/>
        <v>08</v>
      </c>
      <c r="Q1849" s="13" t="str">
        <f>VLOOKUP($B1849,Deals_Demo!$H:$N,7,0)</f>
        <v>strategy_24_demo</v>
      </c>
      <c r="R1849" s="13" t="str">
        <f t="shared" si="300"/>
        <v>Mon</v>
      </c>
      <c r="S1849" s="14">
        <f>VLOOKUP($B1849,Deals_Demo!$H:$S,8,0)</f>
        <v>45922.338518518518</v>
      </c>
      <c r="T1849" s="14">
        <f>VLOOKUP($B1849,Deals_Demo!$H:$S,9,0)</f>
        <v>45922.546851851854</v>
      </c>
      <c r="U1849" s="15" t="str">
        <f t="shared" si="301"/>
        <v>2025-09-22</v>
      </c>
      <c r="V1849" s="13" t="str">
        <f>VLOOKUP($B1849,Deals_Demo!$H:$S,11,0)</f>
        <v>13</v>
      </c>
      <c r="W1849" s="13" t="str">
        <f>VLOOKUP($B1849,Deals_Demo!$H:$S,12,0)</f>
        <v>Mon</v>
      </c>
      <c r="X1849" s="13">
        <f t="shared" si="294"/>
        <v>0.17400000000000002</v>
      </c>
      <c r="Y1849" s="13">
        <f t="shared" si="295"/>
        <v>0.34800000000000003</v>
      </c>
      <c r="Z1849" s="13">
        <f t="shared" si="296"/>
        <v>0.52200000000000002</v>
      </c>
      <c r="AA1849" s="13">
        <f t="shared" si="302"/>
        <v>-3</v>
      </c>
    </row>
    <row r="1850" spans="1:27" x14ac:dyDescent="0.25">
      <c r="A1850" s="58">
        <v>45922.338530092595</v>
      </c>
      <c r="B1850" s="59">
        <v>444185397</v>
      </c>
      <c r="C1850" s="38" t="s">
        <v>36</v>
      </c>
      <c r="D1850" s="38" t="s">
        <v>37</v>
      </c>
      <c r="E1850" s="38" t="s">
        <v>120</v>
      </c>
      <c r="F1850" s="35">
        <v>3693.42</v>
      </c>
      <c r="G1850" s="35">
        <v>3690.47</v>
      </c>
      <c r="H1850" s="35">
        <v>3694.97</v>
      </c>
      <c r="I1850" s="38" t="s">
        <v>2201</v>
      </c>
      <c r="J1850" s="35">
        <v>3695.16</v>
      </c>
      <c r="K1850" s="35">
        <v>0</v>
      </c>
      <c r="L1850" s="35">
        <v>0</v>
      </c>
      <c r="M1850" s="35">
        <v>1.74</v>
      </c>
      <c r="N1850" s="10" t="str">
        <f t="shared" si="297"/>
        <v>W</v>
      </c>
      <c r="O1850" s="11">
        <f t="shared" si="298"/>
        <v>45922</v>
      </c>
      <c r="P1850" s="12" t="str">
        <f t="shared" si="299"/>
        <v>08</v>
      </c>
      <c r="Q1850" s="13" t="str">
        <f>VLOOKUP($B1850,Deals_Demo!$H:$N,7,0)</f>
        <v>strategy_12_demo</v>
      </c>
      <c r="R1850" s="13" t="str">
        <f t="shared" si="300"/>
        <v>Mon</v>
      </c>
      <c r="S1850" s="14">
        <f>VLOOKUP($B1850,Deals_Demo!$H:$S,8,0)</f>
        <v>45922.338530092595</v>
      </c>
      <c r="T1850" s="14">
        <f>VLOOKUP($B1850,Deals_Demo!$H:$S,9,0)</f>
        <v>45922.54686342593</v>
      </c>
      <c r="U1850" s="15" t="str">
        <f t="shared" si="301"/>
        <v>2025-09-22</v>
      </c>
      <c r="V1850" s="13" t="str">
        <f>VLOOKUP($B1850,Deals_Demo!$H:$S,11,0)</f>
        <v>13</v>
      </c>
      <c r="W1850" s="13" t="str">
        <f>VLOOKUP($B1850,Deals_Demo!$H:$S,12,0)</f>
        <v>Mon</v>
      </c>
      <c r="X1850" s="13">
        <f t="shared" si="294"/>
        <v>0.17400000000000002</v>
      </c>
      <c r="Y1850" s="13">
        <f t="shared" si="295"/>
        <v>0.34800000000000003</v>
      </c>
      <c r="Z1850" s="13">
        <f t="shared" si="296"/>
        <v>0.52200000000000002</v>
      </c>
      <c r="AA1850" s="13">
        <f t="shared" si="302"/>
        <v>-3</v>
      </c>
    </row>
    <row r="1851" spans="1:27" x14ac:dyDescent="0.25">
      <c r="A1851" s="60">
        <v>45922.338530092595</v>
      </c>
      <c r="B1851" s="61">
        <v>444185398</v>
      </c>
      <c r="C1851" s="37" t="s">
        <v>36</v>
      </c>
      <c r="D1851" s="37" t="s">
        <v>37</v>
      </c>
      <c r="E1851" s="37" t="s">
        <v>120</v>
      </c>
      <c r="F1851" s="36">
        <v>3693.42</v>
      </c>
      <c r="G1851" s="36">
        <v>3695.72</v>
      </c>
      <c r="H1851" s="36">
        <v>3696.97</v>
      </c>
      <c r="I1851" s="37" t="s">
        <v>2212</v>
      </c>
      <c r="J1851" s="36">
        <v>3696.97</v>
      </c>
      <c r="K1851" s="36">
        <v>0</v>
      </c>
      <c r="L1851" s="36">
        <v>0</v>
      </c>
      <c r="M1851" s="36">
        <v>3.55</v>
      </c>
      <c r="N1851" s="10" t="str">
        <f t="shared" si="297"/>
        <v>W</v>
      </c>
      <c r="O1851" s="11">
        <f t="shared" si="298"/>
        <v>45922</v>
      </c>
      <c r="P1851" s="12" t="str">
        <f t="shared" si="299"/>
        <v>08</v>
      </c>
      <c r="Q1851" s="13" t="str">
        <f>VLOOKUP($B1851,Deals_Demo!$H:$N,7,0)</f>
        <v>strategy_11_demo</v>
      </c>
      <c r="R1851" s="13" t="str">
        <f t="shared" si="300"/>
        <v>Mon</v>
      </c>
      <c r="S1851" s="14">
        <f>VLOOKUP($B1851,Deals_Demo!$H:$S,8,0)</f>
        <v>45922.338530092595</v>
      </c>
      <c r="T1851" s="14">
        <f>VLOOKUP($B1851,Deals_Demo!$H:$S,9,0)</f>
        <v>45922.54686342593</v>
      </c>
      <c r="U1851" s="15" t="str">
        <f t="shared" si="301"/>
        <v>2025-09-22</v>
      </c>
      <c r="V1851" s="13" t="str">
        <f>VLOOKUP($B1851,Deals_Demo!$H:$S,11,0)</f>
        <v>13</v>
      </c>
      <c r="W1851" s="13" t="str">
        <f>VLOOKUP($B1851,Deals_Demo!$H:$S,12,0)</f>
        <v>Mon</v>
      </c>
      <c r="X1851" s="13">
        <f t="shared" si="294"/>
        <v>0.35499999999999998</v>
      </c>
      <c r="Y1851" s="13">
        <f t="shared" si="295"/>
        <v>0.71</v>
      </c>
      <c r="Z1851" s="13">
        <f t="shared" si="296"/>
        <v>1.0649999999999999</v>
      </c>
      <c r="AA1851" s="13">
        <f t="shared" si="302"/>
        <v>3.55</v>
      </c>
    </row>
    <row r="1852" spans="1:27" x14ac:dyDescent="0.25">
      <c r="A1852" s="58">
        <v>45922.338530092595</v>
      </c>
      <c r="B1852" s="59">
        <v>444185399</v>
      </c>
      <c r="C1852" s="38" t="s">
        <v>36</v>
      </c>
      <c r="D1852" s="38" t="s">
        <v>37</v>
      </c>
      <c r="E1852" s="38" t="s">
        <v>120</v>
      </c>
      <c r="F1852" s="35">
        <v>3693.42</v>
      </c>
      <c r="G1852" s="35">
        <v>3694.7</v>
      </c>
      <c r="H1852" s="35">
        <v>3696.47</v>
      </c>
      <c r="I1852" s="38" t="s">
        <v>2213</v>
      </c>
      <c r="J1852" s="35">
        <v>3696.49</v>
      </c>
      <c r="K1852" s="35">
        <v>0</v>
      </c>
      <c r="L1852" s="35">
        <v>0</v>
      </c>
      <c r="M1852" s="35">
        <v>3.07</v>
      </c>
      <c r="N1852" s="10" t="str">
        <f t="shared" si="297"/>
        <v>W</v>
      </c>
      <c r="O1852" s="11">
        <f t="shared" si="298"/>
        <v>45922</v>
      </c>
      <c r="P1852" s="12" t="str">
        <f t="shared" si="299"/>
        <v>08</v>
      </c>
      <c r="Q1852" s="13" t="str">
        <f>VLOOKUP($B1852,Deals_Demo!$H:$N,7,0)</f>
        <v>strategy_10_demo</v>
      </c>
      <c r="R1852" s="13" t="str">
        <f t="shared" si="300"/>
        <v>Mon</v>
      </c>
      <c r="S1852" s="14">
        <f>VLOOKUP($B1852,Deals_Demo!$H:$S,8,0)</f>
        <v>45922.338530092595</v>
      </c>
      <c r="T1852" s="14">
        <f>VLOOKUP($B1852,Deals_Demo!$H:$S,9,0)</f>
        <v>45922.54686342593</v>
      </c>
      <c r="U1852" s="15" t="str">
        <f t="shared" si="301"/>
        <v>2025-09-22</v>
      </c>
      <c r="V1852" s="13" t="str">
        <f>VLOOKUP($B1852,Deals_Demo!$H:$S,11,0)</f>
        <v>13</v>
      </c>
      <c r="W1852" s="13" t="str">
        <f>VLOOKUP($B1852,Deals_Demo!$H:$S,12,0)</f>
        <v>Mon</v>
      </c>
      <c r="X1852" s="13">
        <f t="shared" si="294"/>
        <v>0.307</v>
      </c>
      <c r="Y1852" s="13">
        <f t="shared" si="295"/>
        <v>0.61399999999999999</v>
      </c>
      <c r="Z1852" s="13">
        <f t="shared" si="296"/>
        <v>0.92099999999999993</v>
      </c>
      <c r="AA1852" s="13">
        <f t="shared" si="302"/>
        <v>3.07</v>
      </c>
    </row>
    <row r="1853" spans="1:27" x14ac:dyDescent="0.25">
      <c r="A1853" s="60">
        <v>45922.338530092595</v>
      </c>
      <c r="B1853" s="61">
        <v>444185401</v>
      </c>
      <c r="C1853" s="37" t="s">
        <v>36</v>
      </c>
      <c r="D1853" s="37" t="s">
        <v>37</v>
      </c>
      <c r="E1853" s="37" t="s">
        <v>120</v>
      </c>
      <c r="F1853" s="36">
        <v>3693.42</v>
      </c>
      <c r="G1853" s="36">
        <v>3694.7</v>
      </c>
      <c r="H1853" s="36">
        <v>3696.47</v>
      </c>
      <c r="I1853" s="37" t="s">
        <v>2213</v>
      </c>
      <c r="J1853" s="36">
        <v>3696.49</v>
      </c>
      <c r="K1853" s="36">
        <v>0</v>
      </c>
      <c r="L1853" s="36">
        <v>0</v>
      </c>
      <c r="M1853" s="36">
        <v>3.07</v>
      </c>
      <c r="N1853" s="10" t="str">
        <f t="shared" si="297"/>
        <v>W</v>
      </c>
      <c r="O1853" s="11">
        <f t="shared" si="298"/>
        <v>45922</v>
      </c>
      <c r="P1853" s="12" t="str">
        <f t="shared" si="299"/>
        <v>08</v>
      </c>
      <c r="Q1853" s="13" t="str">
        <f>VLOOKUP($B1853,Deals_Demo!$H:$N,7,0)</f>
        <v>strategy_09_demo</v>
      </c>
      <c r="R1853" s="13" t="str">
        <f t="shared" si="300"/>
        <v>Mon</v>
      </c>
      <c r="S1853" s="14">
        <f>VLOOKUP($B1853,Deals_Demo!$H:$S,8,0)</f>
        <v>45922.338530092595</v>
      </c>
      <c r="T1853" s="14">
        <f>VLOOKUP($B1853,Deals_Demo!$H:$S,9,0)</f>
        <v>45922.54686342593</v>
      </c>
      <c r="U1853" s="15" t="str">
        <f t="shared" si="301"/>
        <v>2025-09-22</v>
      </c>
      <c r="V1853" s="13" t="str">
        <f>VLOOKUP($B1853,Deals_Demo!$H:$S,11,0)</f>
        <v>13</v>
      </c>
      <c r="W1853" s="13" t="str">
        <f>VLOOKUP($B1853,Deals_Demo!$H:$S,12,0)</f>
        <v>Mon</v>
      </c>
      <c r="X1853" s="13">
        <f t="shared" si="294"/>
        <v>0.307</v>
      </c>
      <c r="Y1853" s="13">
        <f t="shared" si="295"/>
        <v>0.61399999999999999</v>
      </c>
      <c r="Z1853" s="13">
        <f t="shared" si="296"/>
        <v>0.92099999999999993</v>
      </c>
      <c r="AA1853" s="13">
        <f t="shared" si="302"/>
        <v>3.07</v>
      </c>
    </row>
    <row r="1854" spans="1:27" x14ac:dyDescent="0.25">
      <c r="A1854" s="58">
        <v>45922.343148148146</v>
      </c>
      <c r="B1854" s="59">
        <v>444187142</v>
      </c>
      <c r="C1854" s="38" t="s">
        <v>36</v>
      </c>
      <c r="D1854" s="38" t="s">
        <v>37</v>
      </c>
      <c r="E1854" s="38" t="s">
        <v>120</v>
      </c>
      <c r="F1854" s="35">
        <v>3693.81</v>
      </c>
      <c r="G1854" s="35">
        <v>3694.76</v>
      </c>
      <c r="H1854" s="35">
        <v>3696.81</v>
      </c>
      <c r="I1854" s="38" t="s">
        <v>2214</v>
      </c>
      <c r="J1854" s="35">
        <v>3696.81</v>
      </c>
      <c r="K1854" s="35">
        <v>0</v>
      </c>
      <c r="L1854" s="35">
        <v>0</v>
      </c>
      <c r="M1854" s="35">
        <v>3</v>
      </c>
      <c r="N1854" s="10" t="str">
        <f t="shared" si="297"/>
        <v>W</v>
      </c>
      <c r="O1854" s="11">
        <f t="shared" si="298"/>
        <v>45922</v>
      </c>
      <c r="P1854" s="12" t="str">
        <f t="shared" si="299"/>
        <v>08</v>
      </c>
      <c r="Q1854" s="13" t="str">
        <f>VLOOKUP($B1854,Deals_Demo!$H:$N,7,0)</f>
        <v>strategy_23_demo</v>
      </c>
      <c r="R1854" s="13" t="str">
        <f t="shared" si="300"/>
        <v>Mon</v>
      </c>
      <c r="S1854" s="14">
        <f>VLOOKUP($B1854,Deals_Demo!$H:$S,8,0)</f>
        <v>45922.343148148146</v>
      </c>
      <c r="T1854" s="14">
        <f>VLOOKUP($B1854,Deals_Demo!$H:$S,9,0)</f>
        <v>45922.551481481481</v>
      </c>
      <c r="U1854" s="15" t="str">
        <f t="shared" si="301"/>
        <v>2025-09-22</v>
      </c>
      <c r="V1854" s="13" t="str">
        <f>VLOOKUP($B1854,Deals_Demo!$H:$S,11,0)</f>
        <v>13</v>
      </c>
      <c r="W1854" s="13" t="str">
        <f>VLOOKUP($B1854,Deals_Demo!$H:$S,12,0)</f>
        <v>Mon</v>
      </c>
      <c r="X1854" s="13">
        <f t="shared" si="294"/>
        <v>0.30000000000000004</v>
      </c>
      <c r="Y1854" s="13">
        <f t="shared" si="295"/>
        <v>0.60000000000000009</v>
      </c>
      <c r="Z1854" s="13">
        <f t="shared" si="296"/>
        <v>0.89999999999999991</v>
      </c>
      <c r="AA1854" s="13">
        <f t="shared" si="302"/>
        <v>3</v>
      </c>
    </row>
    <row r="1855" spans="1:27" x14ac:dyDescent="0.25">
      <c r="A1855" s="60">
        <v>45922.347314814811</v>
      </c>
      <c r="B1855" s="61">
        <v>444189952</v>
      </c>
      <c r="C1855" s="37" t="s">
        <v>36</v>
      </c>
      <c r="D1855" s="37" t="s">
        <v>37</v>
      </c>
      <c r="E1855" s="37" t="s">
        <v>120</v>
      </c>
      <c r="F1855" s="36">
        <v>3696.35</v>
      </c>
      <c r="G1855" s="36">
        <v>3697.05</v>
      </c>
      <c r="H1855" s="37"/>
      <c r="I1855" s="37" t="s">
        <v>2209</v>
      </c>
      <c r="J1855" s="36">
        <v>3697.04</v>
      </c>
      <c r="K1855" s="36">
        <v>0</v>
      </c>
      <c r="L1855" s="36">
        <v>0</v>
      </c>
      <c r="M1855" s="36">
        <v>0.69</v>
      </c>
      <c r="N1855" s="10" t="str">
        <f t="shared" si="297"/>
        <v>W</v>
      </c>
      <c r="O1855" s="11">
        <f t="shared" si="298"/>
        <v>45922</v>
      </c>
      <c r="P1855" s="12" t="str">
        <f t="shared" si="299"/>
        <v>08</v>
      </c>
      <c r="Q1855" s="13" t="str">
        <f>VLOOKUP($B1855,Deals_Demo!$H:$N,7,0)</f>
        <v>strategy_20_demo</v>
      </c>
      <c r="R1855" s="13" t="str">
        <f t="shared" si="300"/>
        <v>Mon</v>
      </c>
      <c r="S1855" s="14">
        <f>VLOOKUP($B1855,Deals_Demo!$H:$S,8,0)</f>
        <v>45922.347314814811</v>
      </c>
      <c r="T1855" s="14">
        <f>VLOOKUP($B1855,Deals_Demo!$H:$S,9,0)</f>
        <v>45922.555648148147</v>
      </c>
      <c r="U1855" s="15" t="str">
        <f t="shared" si="301"/>
        <v>2025-09-22</v>
      </c>
      <c r="V1855" s="13" t="str">
        <f>VLOOKUP($B1855,Deals_Demo!$H:$S,11,0)</f>
        <v>13</v>
      </c>
      <c r="W1855" s="13" t="str">
        <f>VLOOKUP($B1855,Deals_Demo!$H:$S,12,0)</f>
        <v>Mon</v>
      </c>
      <c r="X1855" s="13">
        <f t="shared" si="294"/>
        <v>6.8999999999999992E-2</v>
      </c>
      <c r="Y1855" s="13">
        <f t="shared" si="295"/>
        <v>0.13799999999999998</v>
      </c>
      <c r="Z1855" s="13">
        <f t="shared" si="296"/>
        <v>0.20699999999999999</v>
      </c>
      <c r="AA1855" s="13">
        <f t="shared" si="302"/>
        <v>-3</v>
      </c>
    </row>
    <row r="1856" spans="1:27" x14ac:dyDescent="0.25">
      <c r="A1856" s="58">
        <v>45922.347314814811</v>
      </c>
      <c r="B1856" s="59">
        <v>444189954</v>
      </c>
      <c r="C1856" s="38" t="s">
        <v>36</v>
      </c>
      <c r="D1856" s="38" t="s">
        <v>37</v>
      </c>
      <c r="E1856" s="38" t="s">
        <v>120</v>
      </c>
      <c r="F1856" s="35">
        <v>3696.35</v>
      </c>
      <c r="G1856" s="35">
        <v>3697.04</v>
      </c>
      <c r="H1856" s="38"/>
      <c r="I1856" s="38" t="s">
        <v>2209</v>
      </c>
      <c r="J1856" s="35">
        <v>3697.04</v>
      </c>
      <c r="K1856" s="35">
        <v>0</v>
      </c>
      <c r="L1856" s="35">
        <v>0</v>
      </c>
      <c r="M1856" s="35">
        <v>0.69</v>
      </c>
      <c r="N1856" s="10" t="str">
        <f t="shared" si="297"/>
        <v>W</v>
      </c>
      <c r="O1856" s="11">
        <f t="shared" si="298"/>
        <v>45922</v>
      </c>
      <c r="P1856" s="12" t="str">
        <f t="shared" si="299"/>
        <v>08</v>
      </c>
      <c r="Q1856" s="13" t="str">
        <f>VLOOKUP($B1856,Deals_Demo!$H:$N,7,0)</f>
        <v>strategy_18_demo</v>
      </c>
      <c r="R1856" s="13" t="str">
        <f t="shared" si="300"/>
        <v>Mon</v>
      </c>
      <c r="S1856" s="14">
        <f>VLOOKUP($B1856,Deals_Demo!$H:$S,8,0)</f>
        <v>45922.347314814811</v>
      </c>
      <c r="T1856" s="14">
        <f>VLOOKUP($B1856,Deals_Demo!$H:$S,9,0)</f>
        <v>45922.555648148147</v>
      </c>
      <c r="U1856" s="15" t="str">
        <f t="shared" si="301"/>
        <v>2025-09-22</v>
      </c>
      <c r="V1856" s="13" t="str">
        <f>VLOOKUP($B1856,Deals_Demo!$H:$S,11,0)</f>
        <v>13</v>
      </c>
      <c r="W1856" s="13" t="str">
        <f>VLOOKUP($B1856,Deals_Demo!$H:$S,12,0)</f>
        <v>Mon</v>
      </c>
      <c r="X1856" s="13">
        <f t="shared" si="294"/>
        <v>6.8999999999999992E-2</v>
      </c>
      <c r="Y1856" s="13">
        <f t="shared" si="295"/>
        <v>0.13799999999999998</v>
      </c>
      <c r="Z1856" s="13">
        <f t="shared" si="296"/>
        <v>0.20699999999999999</v>
      </c>
      <c r="AA1856" s="13">
        <f t="shared" si="302"/>
        <v>-3</v>
      </c>
    </row>
    <row r="1857" spans="1:27" x14ac:dyDescent="0.25">
      <c r="A1857" s="60">
        <v>45922.351944444446</v>
      </c>
      <c r="B1857" s="61">
        <v>444192063</v>
      </c>
      <c r="C1857" s="37" t="s">
        <v>36</v>
      </c>
      <c r="D1857" s="37" t="s">
        <v>37</v>
      </c>
      <c r="E1857" s="37" t="s">
        <v>120</v>
      </c>
      <c r="F1857" s="36">
        <v>3697.47</v>
      </c>
      <c r="G1857" s="36">
        <v>3698.12</v>
      </c>
      <c r="H1857" s="37"/>
      <c r="I1857" s="37" t="s">
        <v>2215</v>
      </c>
      <c r="J1857" s="36">
        <v>3698.1</v>
      </c>
      <c r="K1857" s="36">
        <v>0</v>
      </c>
      <c r="L1857" s="36">
        <v>0</v>
      </c>
      <c r="M1857" s="36">
        <v>0.63</v>
      </c>
      <c r="N1857" s="10" t="str">
        <f t="shared" si="297"/>
        <v>W</v>
      </c>
      <c r="O1857" s="11">
        <f t="shared" si="298"/>
        <v>45922</v>
      </c>
      <c r="P1857" s="12" t="str">
        <f t="shared" si="299"/>
        <v>08</v>
      </c>
      <c r="Q1857" s="13" t="str">
        <f>VLOOKUP($B1857,Deals_Demo!$H:$N,7,0)</f>
        <v>strategy_18_demo</v>
      </c>
      <c r="R1857" s="13" t="str">
        <f t="shared" si="300"/>
        <v>Mon</v>
      </c>
      <c r="S1857" s="14">
        <f>VLOOKUP($B1857,Deals_Demo!$H:$S,8,0)</f>
        <v>45922.351944444446</v>
      </c>
      <c r="T1857" s="14">
        <f>VLOOKUP($B1857,Deals_Demo!$H:$S,9,0)</f>
        <v>45922.560277777782</v>
      </c>
      <c r="U1857" s="15" t="str">
        <f t="shared" si="301"/>
        <v>2025-09-22</v>
      </c>
      <c r="V1857" s="13" t="str">
        <f>VLOOKUP($B1857,Deals_Demo!$H:$S,11,0)</f>
        <v>13</v>
      </c>
      <c r="W1857" s="13" t="str">
        <f>VLOOKUP($B1857,Deals_Demo!$H:$S,12,0)</f>
        <v>Mon</v>
      </c>
      <c r="X1857" s="13">
        <f t="shared" si="294"/>
        <v>6.3E-2</v>
      </c>
      <c r="Y1857" s="13">
        <f t="shared" si="295"/>
        <v>0.126</v>
      </c>
      <c r="Z1857" s="13">
        <f t="shared" si="296"/>
        <v>0.189</v>
      </c>
      <c r="AA1857" s="13">
        <f t="shared" si="302"/>
        <v>-3</v>
      </c>
    </row>
    <row r="1858" spans="1:27" x14ac:dyDescent="0.25">
      <c r="A1858" s="58">
        <v>45922.351944444446</v>
      </c>
      <c r="B1858" s="59">
        <v>444192065</v>
      </c>
      <c r="C1858" s="38" t="s">
        <v>36</v>
      </c>
      <c r="D1858" s="38" t="s">
        <v>37</v>
      </c>
      <c r="E1858" s="38" t="s">
        <v>120</v>
      </c>
      <c r="F1858" s="35">
        <v>3697.43</v>
      </c>
      <c r="G1858" s="35">
        <v>3699.84</v>
      </c>
      <c r="H1858" s="38"/>
      <c r="I1858" s="38" t="s">
        <v>2216</v>
      </c>
      <c r="J1858" s="35">
        <v>3699.8</v>
      </c>
      <c r="K1858" s="35">
        <v>0</v>
      </c>
      <c r="L1858" s="35">
        <v>0</v>
      </c>
      <c r="M1858" s="35">
        <v>2.37</v>
      </c>
      <c r="N1858" s="10" t="str">
        <f t="shared" si="297"/>
        <v>W</v>
      </c>
      <c r="O1858" s="11">
        <f t="shared" si="298"/>
        <v>45922</v>
      </c>
      <c r="P1858" s="12" t="str">
        <f t="shared" si="299"/>
        <v>08</v>
      </c>
      <c r="Q1858" s="13" t="str">
        <f>VLOOKUP($B1858,Deals_Demo!$H:$N,7,0)</f>
        <v>strategy_19_demo</v>
      </c>
      <c r="R1858" s="13" t="str">
        <f t="shared" si="300"/>
        <v>Mon</v>
      </c>
      <c r="S1858" s="14">
        <f>VLOOKUP($B1858,Deals_Demo!$H:$S,8,0)</f>
        <v>45922.351944444446</v>
      </c>
      <c r="T1858" s="14">
        <f>VLOOKUP($B1858,Deals_Demo!$H:$S,9,0)</f>
        <v>45922.560277777782</v>
      </c>
      <c r="U1858" s="15" t="str">
        <f t="shared" si="301"/>
        <v>2025-09-22</v>
      </c>
      <c r="V1858" s="13" t="str">
        <f>VLOOKUP($B1858,Deals_Demo!$H:$S,11,0)</f>
        <v>13</v>
      </c>
      <c r="W1858" s="13" t="str">
        <f>VLOOKUP($B1858,Deals_Demo!$H:$S,12,0)</f>
        <v>Mon</v>
      </c>
      <c r="X1858" s="13">
        <f t="shared" si="294"/>
        <v>0.23700000000000002</v>
      </c>
      <c r="Y1858" s="13">
        <f t="shared" si="295"/>
        <v>0.47400000000000003</v>
      </c>
      <c r="Z1858" s="13">
        <f t="shared" si="296"/>
        <v>0.71099999999999997</v>
      </c>
      <c r="AA1858" s="13">
        <f t="shared" si="302"/>
        <v>-3</v>
      </c>
    </row>
    <row r="1859" spans="1:27" x14ac:dyDescent="0.25">
      <c r="A1859" s="60">
        <v>45922.351956018516</v>
      </c>
      <c r="B1859" s="61">
        <v>444192067</v>
      </c>
      <c r="C1859" s="37" t="s">
        <v>36</v>
      </c>
      <c r="D1859" s="37" t="s">
        <v>37</v>
      </c>
      <c r="E1859" s="37" t="s">
        <v>120</v>
      </c>
      <c r="F1859" s="36">
        <v>3697.46</v>
      </c>
      <c r="G1859" s="36">
        <v>3698.12</v>
      </c>
      <c r="H1859" s="37"/>
      <c r="I1859" s="37" t="s">
        <v>2215</v>
      </c>
      <c r="J1859" s="36">
        <v>3698.1</v>
      </c>
      <c r="K1859" s="36">
        <v>0</v>
      </c>
      <c r="L1859" s="36">
        <v>0</v>
      </c>
      <c r="M1859" s="36">
        <v>0.64</v>
      </c>
      <c r="N1859" s="10" t="str">
        <f t="shared" si="297"/>
        <v>W</v>
      </c>
      <c r="O1859" s="11">
        <f t="shared" si="298"/>
        <v>45922</v>
      </c>
      <c r="P1859" s="12" t="str">
        <f t="shared" si="299"/>
        <v>08</v>
      </c>
      <c r="Q1859" s="13" t="str">
        <f>VLOOKUP($B1859,Deals_Demo!$H:$N,7,0)</f>
        <v>strategy_20_demo</v>
      </c>
      <c r="R1859" s="13" t="str">
        <f t="shared" si="300"/>
        <v>Mon</v>
      </c>
      <c r="S1859" s="14">
        <f>VLOOKUP($B1859,Deals_Demo!$H:$S,8,0)</f>
        <v>45922.351956018516</v>
      </c>
      <c r="T1859" s="14">
        <f>VLOOKUP($B1859,Deals_Demo!$H:$S,9,0)</f>
        <v>45922.560289351852</v>
      </c>
      <c r="U1859" s="15" t="str">
        <f t="shared" si="301"/>
        <v>2025-09-22</v>
      </c>
      <c r="V1859" s="13" t="str">
        <f>VLOOKUP($B1859,Deals_Demo!$H:$S,11,0)</f>
        <v>13</v>
      </c>
      <c r="W1859" s="13" t="str">
        <f>VLOOKUP($B1859,Deals_Demo!$H:$S,12,0)</f>
        <v>Mon</v>
      </c>
      <c r="X1859" s="13">
        <f t="shared" ref="X1859:X1922" si="303">$M1859*0.1</f>
        <v>6.4000000000000001E-2</v>
      </c>
      <c r="Y1859" s="13">
        <f t="shared" ref="Y1859:Y1922" si="304">$M1859*0.2</f>
        <v>0.128</v>
      </c>
      <c r="Z1859" s="13">
        <f t="shared" ref="Z1859:Z1922" si="305">$M1859*0.3</f>
        <v>0.192</v>
      </c>
      <c r="AA1859" s="13">
        <f t="shared" si="302"/>
        <v>-3</v>
      </c>
    </row>
    <row r="1860" spans="1:27" x14ac:dyDescent="0.25">
      <c r="A1860" s="58">
        <v>45922.352060185185</v>
      </c>
      <c r="B1860" s="59">
        <v>444192116</v>
      </c>
      <c r="C1860" s="38" t="s">
        <v>36</v>
      </c>
      <c r="D1860" s="38" t="s">
        <v>37</v>
      </c>
      <c r="E1860" s="38" t="s">
        <v>120</v>
      </c>
      <c r="F1860" s="35">
        <v>3697.16</v>
      </c>
      <c r="G1860" s="35">
        <v>3694.96</v>
      </c>
      <c r="H1860" s="35">
        <v>3698.66</v>
      </c>
      <c r="I1860" s="38" t="s">
        <v>2217</v>
      </c>
      <c r="J1860" s="35">
        <v>3698.66</v>
      </c>
      <c r="K1860" s="35">
        <v>0</v>
      </c>
      <c r="L1860" s="35">
        <v>0</v>
      </c>
      <c r="M1860" s="35">
        <v>1.5</v>
      </c>
      <c r="N1860" s="10" t="str">
        <f t="shared" si="297"/>
        <v>W</v>
      </c>
      <c r="O1860" s="11">
        <f t="shared" si="298"/>
        <v>45922</v>
      </c>
      <c r="P1860" s="12" t="str">
        <f t="shared" si="299"/>
        <v>08</v>
      </c>
      <c r="Q1860" s="13" t="str">
        <f>VLOOKUP($B1860,Deals_Demo!$H:$N,7,0)</f>
        <v>strategy_22_demo</v>
      </c>
      <c r="R1860" s="13" t="str">
        <f t="shared" si="300"/>
        <v>Mon</v>
      </c>
      <c r="S1860" s="14">
        <f>VLOOKUP($B1860,Deals_Demo!$H:$S,8,0)</f>
        <v>45922.352060185185</v>
      </c>
      <c r="T1860" s="14">
        <f>VLOOKUP($B1860,Deals_Demo!$H:$S,9,0)</f>
        <v>45922.560393518521</v>
      </c>
      <c r="U1860" s="15" t="str">
        <f t="shared" si="301"/>
        <v>2025-09-22</v>
      </c>
      <c r="V1860" s="13" t="str">
        <f>VLOOKUP($B1860,Deals_Demo!$H:$S,11,0)</f>
        <v>13</v>
      </c>
      <c r="W1860" s="13" t="str">
        <f>VLOOKUP($B1860,Deals_Demo!$H:$S,12,0)</f>
        <v>Mon</v>
      </c>
      <c r="X1860" s="13">
        <f t="shared" si="303"/>
        <v>0.15000000000000002</v>
      </c>
      <c r="Y1860" s="13">
        <f t="shared" si="304"/>
        <v>0.30000000000000004</v>
      </c>
      <c r="Z1860" s="13">
        <f t="shared" si="305"/>
        <v>0.44999999999999996</v>
      </c>
      <c r="AA1860" s="13">
        <f t="shared" si="302"/>
        <v>-3</v>
      </c>
    </row>
    <row r="1861" spans="1:27" x14ac:dyDescent="0.25">
      <c r="A1861" s="60">
        <v>45922.352060185185</v>
      </c>
      <c r="B1861" s="61">
        <v>444192118</v>
      </c>
      <c r="C1861" s="37" t="s">
        <v>36</v>
      </c>
      <c r="D1861" s="37" t="s">
        <v>37</v>
      </c>
      <c r="E1861" s="37" t="s">
        <v>120</v>
      </c>
      <c r="F1861" s="36">
        <v>3697.09</v>
      </c>
      <c r="G1861" s="36">
        <v>3698.48</v>
      </c>
      <c r="H1861" s="36">
        <v>3700.66</v>
      </c>
      <c r="I1861" s="37" t="s">
        <v>2218</v>
      </c>
      <c r="J1861" s="36">
        <v>3698.48</v>
      </c>
      <c r="K1861" s="36">
        <v>0</v>
      </c>
      <c r="L1861" s="36">
        <v>0</v>
      </c>
      <c r="M1861" s="36">
        <v>1.39</v>
      </c>
      <c r="N1861" s="10" t="str">
        <f t="shared" si="297"/>
        <v>W</v>
      </c>
      <c r="O1861" s="11">
        <f t="shared" si="298"/>
        <v>45922</v>
      </c>
      <c r="P1861" s="12" t="str">
        <f t="shared" si="299"/>
        <v>08</v>
      </c>
      <c r="Q1861" s="13" t="str">
        <f>VLOOKUP($B1861,Deals_Demo!$H:$N,7,0)</f>
        <v>strategy_16_demo</v>
      </c>
      <c r="R1861" s="13" t="str">
        <f t="shared" si="300"/>
        <v>Mon</v>
      </c>
      <c r="S1861" s="14">
        <f>VLOOKUP($B1861,Deals_Demo!$H:$S,8,0)</f>
        <v>45922.352060185185</v>
      </c>
      <c r="T1861" s="14">
        <f>VLOOKUP($B1861,Deals_Demo!$H:$S,9,0)</f>
        <v>45922.560393518521</v>
      </c>
      <c r="U1861" s="15" t="str">
        <f t="shared" si="301"/>
        <v>2025-09-22</v>
      </c>
      <c r="V1861" s="13" t="str">
        <f>VLOOKUP($B1861,Deals_Demo!$H:$S,11,0)</f>
        <v>13</v>
      </c>
      <c r="W1861" s="13" t="str">
        <f>VLOOKUP($B1861,Deals_Demo!$H:$S,12,0)</f>
        <v>Mon</v>
      </c>
      <c r="X1861" s="13">
        <f t="shared" si="303"/>
        <v>0.13899999999999998</v>
      </c>
      <c r="Y1861" s="13">
        <f t="shared" si="304"/>
        <v>0.27799999999999997</v>
      </c>
      <c r="Z1861" s="13">
        <f t="shared" si="305"/>
        <v>0.41699999999999998</v>
      </c>
      <c r="AA1861" s="13">
        <f t="shared" si="302"/>
        <v>-3</v>
      </c>
    </row>
    <row r="1862" spans="1:27" x14ac:dyDescent="0.25">
      <c r="A1862" s="58">
        <v>45922.352071759262</v>
      </c>
      <c r="B1862" s="59">
        <v>444192121</v>
      </c>
      <c r="C1862" s="38" t="s">
        <v>36</v>
      </c>
      <c r="D1862" s="38" t="s">
        <v>37</v>
      </c>
      <c r="E1862" s="38" t="s">
        <v>120</v>
      </c>
      <c r="F1862" s="35">
        <v>3697.13</v>
      </c>
      <c r="G1862" s="35">
        <v>3697.56</v>
      </c>
      <c r="H1862" s="35">
        <v>3700.16</v>
      </c>
      <c r="I1862" s="38" t="s">
        <v>2219</v>
      </c>
      <c r="J1862" s="35">
        <v>3697.56</v>
      </c>
      <c r="K1862" s="35">
        <v>0</v>
      </c>
      <c r="L1862" s="35">
        <v>0</v>
      </c>
      <c r="M1862" s="35">
        <v>0.43</v>
      </c>
      <c r="N1862" s="10" t="str">
        <f t="shared" si="297"/>
        <v>W</v>
      </c>
      <c r="O1862" s="11">
        <f t="shared" si="298"/>
        <v>45922</v>
      </c>
      <c r="P1862" s="12" t="str">
        <f t="shared" si="299"/>
        <v>08</v>
      </c>
      <c r="Q1862" s="13" t="str">
        <f>VLOOKUP($B1862,Deals_Demo!$H:$N,7,0)</f>
        <v>strategy_10_demo</v>
      </c>
      <c r="R1862" s="13" t="str">
        <f t="shared" si="300"/>
        <v>Mon</v>
      </c>
      <c r="S1862" s="14">
        <f>VLOOKUP($B1862,Deals_Demo!$H:$S,8,0)</f>
        <v>45922.352071759262</v>
      </c>
      <c r="T1862" s="14">
        <f>VLOOKUP($B1862,Deals_Demo!$H:$S,9,0)</f>
        <v>45922.560405092598</v>
      </c>
      <c r="U1862" s="15" t="str">
        <f t="shared" si="301"/>
        <v>2025-09-22</v>
      </c>
      <c r="V1862" s="13" t="str">
        <f>VLOOKUP($B1862,Deals_Demo!$H:$S,11,0)</f>
        <v>13</v>
      </c>
      <c r="W1862" s="13" t="str">
        <f>VLOOKUP($B1862,Deals_Demo!$H:$S,12,0)</f>
        <v>Mon</v>
      </c>
      <c r="X1862" s="13">
        <f t="shared" si="303"/>
        <v>4.3000000000000003E-2</v>
      </c>
      <c r="Y1862" s="13">
        <f t="shared" si="304"/>
        <v>8.6000000000000007E-2</v>
      </c>
      <c r="Z1862" s="13">
        <f t="shared" si="305"/>
        <v>0.129</v>
      </c>
      <c r="AA1862" s="13">
        <f t="shared" si="302"/>
        <v>-3</v>
      </c>
    </row>
    <row r="1863" spans="1:27" x14ac:dyDescent="0.25">
      <c r="A1863" s="60">
        <v>45922.352071759262</v>
      </c>
      <c r="B1863" s="61">
        <v>444192123</v>
      </c>
      <c r="C1863" s="37" t="s">
        <v>36</v>
      </c>
      <c r="D1863" s="37" t="s">
        <v>37</v>
      </c>
      <c r="E1863" s="37" t="s">
        <v>120</v>
      </c>
      <c r="F1863" s="36">
        <v>3697.12</v>
      </c>
      <c r="G1863" s="36">
        <v>3697.98</v>
      </c>
      <c r="H1863" s="36">
        <v>3699.36</v>
      </c>
      <c r="I1863" s="37" t="s">
        <v>2220</v>
      </c>
      <c r="J1863" s="36">
        <v>3699.36</v>
      </c>
      <c r="K1863" s="36">
        <v>0</v>
      </c>
      <c r="L1863" s="36">
        <v>0</v>
      </c>
      <c r="M1863" s="36">
        <v>2.2400000000000002</v>
      </c>
      <c r="N1863" s="10" t="str">
        <f t="shared" si="297"/>
        <v>W</v>
      </c>
      <c r="O1863" s="11">
        <f t="shared" si="298"/>
        <v>45922</v>
      </c>
      <c r="P1863" s="12" t="str">
        <f t="shared" si="299"/>
        <v>08</v>
      </c>
      <c r="Q1863" s="13" t="str">
        <f>VLOOKUP($B1863,Deals_Demo!$H:$N,7,0)</f>
        <v>strategy_21_demo</v>
      </c>
      <c r="R1863" s="13" t="str">
        <f t="shared" si="300"/>
        <v>Mon</v>
      </c>
      <c r="S1863" s="14">
        <f>VLOOKUP($B1863,Deals_Demo!$H:$S,8,0)</f>
        <v>45922.352071759262</v>
      </c>
      <c r="T1863" s="14">
        <f>VLOOKUP($B1863,Deals_Demo!$H:$S,9,0)</f>
        <v>45922.560405092598</v>
      </c>
      <c r="U1863" s="15" t="str">
        <f t="shared" si="301"/>
        <v>2025-09-22</v>
      </c>
      <c r="V1863" s="13" t="str">
        <f>VLOOKUP($B1863,Deals_Demo!$H:$S,11,0)</f>
        <v>13</v>
      </c>
      <c r="W1863" s="13" t="str">
        <f>VLOOKUP($B1863,Deals_Demo!$H:$S,12,0)</f>
        <v>Mon</v>
      </c>
      <c r="X1863" s="13">
        <f t="shared" si="303"/>
        <v>0.22400000000000003</v>
      </c>
      <c r="Y1863" s="13">
        <f t="shared" si="304"/>
        <v>0.44800000000000006</v>
      </c>
      <c r="Z1863" s="13">
        <f t="shared" si="305"/>
        <v>0.67200000000000004</v>
      </c>
      <c r="AA1863" s="13">
        <f t="shared" si="302"/>
        <v>-3</v>
      </c>
    </row>
    <row r="1864" spans="1:27" x14ac:dyDescent="0.25">
      <c r="A1864" s="58">
        <v>45922.352071759262</v>
      </c>
      <c r="B1864" s="59">
        <v>444192127</v>
      </c>
      <c r="C1864" s="38" t="s">
        <v>36</v>
      </c>
      <c r="D1864" s="38" t="s">
        <v>37</v>
      </c>
      <c r="E1864" s="38" t="s">
        <v>120</v>
      </c>
      <c r="F1864" s="35">
        <v>3697.14</v>
      </c>
      <c r="G1864" s="35">
        <v>3697.3</v>
      </c>
      <c r="H1864" s="35">
        <v>3698.66</v>
      </c>
      <c r="I1864" s="38" t="s">
        <v>2217</v>
      </c>
      <c r="J1864" s="35">
        <v>3698.66</v>
      </c>
      <c r="K1864" s="35">
        <v>0</v>
      </c>
      <c r="L1864" s="35">
        <v>0</v>
      </c>
      <c r="M1864" s="35">
        <v>1.52</v>
      </c>
      <c r="N1864" s="10" t="str">
        <f t="shared" si="297"/>
        <v>W</v>
      </c>
      <c r="O1864" s="11">
        <f t="shared" si="298"/>
        <v>45922</v>
      </c>
      <c r="P1864" s="12" t="str">
        <f t="shared" si="299"/>
        <v>08</v>
      </c>
      <c r="Q1864" s="13" t="str">
        <f>VLOOKUP($B1864,Deals_Demo!$H:$N,7,0)</f>
        <v>strategy_14_demo</v>
      </c>
      <c r="R1864" s="13" t="str">
        <f t="shared" si="300"/>
        <v>Mon</v>
      </c>
      <c r="S1864" s="14">
        <f>VLOOKUP($B1864,Deals_Demo!$H:$S,8,0)</f>
        <v>45922.352071759262</v>
      </c>
      <c r="T1864" s="14">
        <f>VLOOKUP($B1864,Deals_Demo!$H:$S,9,0)</f>
        <v>45922.560405092598</v>
      </c>
      <c r="U1864" s="15" t="str">
        <f t="shared" si="301"/>
        <v>2025-09-22</v>
      </c>
      <c r="V1864" s="13" t="str">
        <f>VLOOKUP($B1864,Deals_Demo!$H:$S,11,0)</f>
        <v>13</v>
      </c>
      <c r="W1864" s="13" t="str">
        <f>VLOOKUP($B1864,Deals_Demo!$H:$S,12,0)</f>
        <v>Mon</v>
      </c>
      <c r="X1864" s="13">
        <f t="shared" si="303"/>
        <v>0.15200000000000002</v>
      </c>
      <c r="Y1864" s="13">
        <f t="shared" si="304"/>
        <v>0.30400000000000005</v>
      </c>
      <c r="Z1864" s="13">
        <f t="shared" si="305"/>
        <v>0.45599999999999996</v>
      </c>
      <c r="AA1864" s="13">
        <f t="shared" si="302"/>
        <v>-3</v>
      </c>
    </row>
    <row r="1865" spans="1:27" x14ac:dyDescent="0.25">
      <c r="A1865" s="60">
        <v>45922.352071759262</v>
      </c>
      <c r="B1865" s="61">
        <v>444192129</v>
      </c>
      <c r="C1865" s="37" t="s">
        <v>36</v>
      </c>
      <c r="D1865" s="37" t="s">
        <v>37</v>
      </c>
      <c r="E1865" s="37" t="s">
        <v>120</v>
      </c>
      <c r="F1865" s="36">
        <v>3697.14</v>
      </c>
      <c r="G1865" s="36">
        <v>3697.56</v>
      </c>
      <c r="H1865" s="36">
        <v>3700.66</v>
      </c>
      <c r="I1865" s="37" t="s">
        <v>2219</v>
      </c>
      <c r="J1865" s="36">
        <v>3697.56</v>
      </c>
      <c r="K1865" s="36">
        <v>0</v>
      </c>
      <c r="L1865" s="36">
        <v>0</v>
      </c>
      <c r="M1865" s="36">
        <v>0.42</v>
      </c>
      <c r="N1865" s="10" t="str">
        <f t="shared" si="297"/>
        <v>W</v>
      </c>
      <c r="O1865" s="11">
        <f t="shared" si="298"/>
        <v>45922</v>
      </c>
      <c r="P1865" s="12" t="str">
        <f t="shared" si="299"/>
        <v>08</v>
      </c>
      <c r="Q1865" s="13" t="str">
        <f>VLOOKUP($B1865,Deals_Demo!$H:$N,7,0)</f>
        <v>strategy_11_demo</v>
      </c>
      <c r="R1865" s="13" t="str">
        <f t="shared" si="300"/>
        <v>Mon</v>
      </c>
      <c r="S1865" s="14">
        <f>VLOOKUP($B1865,Deals_Demo!$H:$S,8,0)</f>
        <v>45922.352071759262</v>
      </c>
      <c r="T1865" s="14">
        <f>VLOOKUP($B1865,Deals_Demo!$H:$S,9,0)</f>
        <v>45922.560405092598</v>
      </c>
      <c r="U1865" s="15" t="str">
        <f t="shared" si="301"/>
        <v>2025-09-22</v>
      </c>
      <c r="V1865" s="13" t="str">
        <f>VLOOKUP($B1865,Deals_Demo!$H:$S,11,0)</f>
        <v>13</v>
      </c>
      <c r="W1865" s="13" t="str">
        <f>VLOOKUP($B1865,Deals_Demo!$H:$S,12,0)</f>
        <v>Mon</v>
      </c>
      <c r="X1865" s="13">
        <f t="shared" si="303"/>
        <v>4.2000000000000003E-2</v>
      </c>
      <c r="Y1865" s="13">
        <f t="shared" si="304"/>
        <v>8.4000000000000005E-2</v>
      </c>
      <c r="Z1865" s="13">
        <f t="shared" si="305"/>
        <v>0.126</v>
      </c>
      <c r="AA1865" s="13">
        <f t="shared" si="302"/>
        <v>-3</v>
      </c>
    </row>
    <row r="1866" spans="1:27" x14ac:dyDescent="0.25">
      <c r="A1866" s="58">
        <v>45922.352071759262</v>
      </c>
      <c r="B1866" s="59">
        <v>444192132</v>
      </c>
      <c r="C1866" s="38" t="s">
        <v>36</v>
      </c>
      <c r="D1866" s="38" t="s">
        <v>37</v>
      </c>
      <c r="E1866" s="38" t="s">
        <v>120</v>
      </c>
      <c r="F1866" s="35">
        <v>3697.14</v>
      </c>
      <c r="G1866" s="35">
        <v>3697.56</v>
      </c>
      <c r="H1866" s="35">
        <v>3700.16</v>
      </c>
      <c r="I1866" s="38" t="s">
        <v>2219</v>
      </c>
      <c r="J1866" s="35">
        <v>3697.56</v>
      </c>
      <c r="K1866" s="35">
        <v>0</v>
      </c>
      <c r="L1866" s="35">
        <v>0</v>
      </c>
      <c r="M1866" s="35">
        <v>0.42</v>
      </c>
      <c r="N1866" s="10" t="str">
        <f t="shared" si="297"/>
        <v>W</v>
      </c>
      <c r="O1866" s="11">
        <f t="shared" si="298"/>
        <v>45922</v>
      </c>
      <c r="P1866" s="12" t="str">
        <f t="shared" si="299"/>
        <v>08</v>
      </c>
      <c r="Q1866" s="13" t="str">
        <f>VLOOKUP($B1866,Deals_Demo!$H:$N,7,0)</f>
        <v>strategy_09_demo</v>
      </c>
      <c r="R1866" s="13" t="str">
        <f t="shared" si="300"/>
        <v>Mon</v>
      </c>
      <c r="S1866" s="14">
        <f>VLOOKUP($B1866,Deals_Demo!$H:$S,8,0)</f>
        <v>45922.352071759262</v>
      </c>
      <c r="T1866" s="14">
        <f>VLOOKUP($B1866,Deals_Demo!$H:$S,9,0)</f>
        <v>45922.560405092598</v>
      </c>
      <c r="U1866" s="15" t="str">
        <f t="shared" si="301"/>
        <v>2025-09-22</v>
      </c>
      <c r="V1866" s="13" t="str">
        <f>VLOOKUP($B1866,Deals_Demo!$H:$S,11,0)</f>
        <v>13</v>
      </c>
      <c r="W1866" s="13" t="str">
        <f>VLOOKUP($B1866,Deals_Demo!$H:$S,12,0)</f>
        <v>Mon</v>
      </c>
      <c r="X1866" s="13">
        <f t="shared" si="303"/>
        <v>4.2000000000000003E-2</v>
      </c>
      <c r="Y1866" s="13">
        <f t="shared" si="304"/>
        <v>8.4000000000000005E-2</v>
      </c>
      <c r="Z1866" s="13">
        <f t="shared" si="305"/>
        <v>0.126</v>
      </c>
      <c r="AA1866" s="13">
        <f t="shared" si="302"/>
        <v>-3</v>
      </c>
    </row>
    <row r="1867" spans="1:27" x14ac:dyDescent="0.25">
      <c r="A1867" s="60">
        <v>45922.352083333331</v>
      </c>
      <c r="B1867" s="61">
        <v>444192135</v>
      </c>
      <c r="C1867" s="37" t="s">
        <v>36</v>
      </c>
      <c r="D1867" s="37" t="s">
        <v>37</v>
      </c>
      <c r="E1867" s="37" t="s">
        <v>120</v>
      </c>
      <c r="F1867" s="36">
        <v>3697.12</v>
      </c>
      <c r="G1867" s="36">
        <v>3697.3</v>
      </c>
      <c r="H1867" s="36">
        <v>3698.66</v>
      </c>
      <c r="I1867" s="37" t="s">
        <v>2217</v>
      </c>
      <c r="J1867" s="36">
        <v>3698.66</v>
      </c>
      <c r="K1867" s="36">
        <v>0</v>
      </c>
      <c r="L1867" s="36">
        <v>0</v>
      </c>
      <c r="M1867" s="36">
        <v>1.54</v>
      </c>
      <c r="N1867" s="10" t="str">
        <f t="shared" si="297"/>
        <v>W</v>
      </c>
      <c r="O1867" s="11">
        <f t="shared" si="298"/>
        <v>45922</v>
      </c>
      <c r="P1867" s="12" t="str">
        <f t="shared" si="299"/>
        <v>08</v>
      </c>
      <c r="Q1867" s="13" t="str">
        <f>VLOOKUP($B1867,Deals_Demo!$H:$N,7,0)</f>
        <v>strategy_12_demo</v>
      </c>
      <c r="R1867" s="13" t="str">
        <f t="shared" si="300"/>
        <v>Mon</v>
      </c>
      <c r="S1867" s="14">
        <f>VLOOKUP($B1867,Deals_Demo!$H:$S,8,0)</f>
        <v>45922.352083333331</v>
      </c>
      <c r="T1867" s="14">
        <f>VLOOKUP($B1867,Deals_Demo!$H:$S,9,0)</f>
        <v>45922.560416666667</v>
      </c>
      <c r="U1867" s="15" t="str">
        <f t="shared" si="301"/>
        <v>2025-09-22</v>
      </c>
      <c r="V1867" s="13" t="str">
        <f>VLOOKUP($B1867,Deals_Demo!$H:$S,11,0)</f>
        <v>13</v>
      </c>
      <c r="W1867" s="13" t="str">
        <f>VLOOKUP($B1867,Deals_Demo!$H:$S,12,0)</f>
        <v>Mon</v>
      </c>
      <c r="X1867" s="13">
        <f t="shared" si="303"/>
        <v>0.15400000000000003</v>
      </c>
      <c r="Y1867" s="13">
        <f t="shared" si="304"/>
        <v>0.30800000000000005</v>
      </c>
      <c r="Z1867" s="13">
        <f t="shared" si="305"/>
        <v>0.46199999999999997</v>
      </c>
      <c r="AA1867" s="13">
        <f t="shared" si="302"/>
        <v>-3</v>
      </c>
    </row>
    <row r="1868" spans="1:27" x14ac:dyDescent="0.25">
      <c r="A1868" s="58">
        <v>45922.352083333331</v>
      </c>
      <c r="B1868" s="59">
        <v>444192137</v>
      </c>
      <c r="C1868" s="38" t="s">
        <v>36</v>
      </c>
      <c r="D1868" s="38" t="s">
        <v>37</v>
      </c>
      <c r="E1868" s="38" t="s">
        <v>120</v>
      </c>
      <c r="F1868" s="35">
        <v>3697.12</v>
      </c>
      <c r="G1868" s="35">
        <v>3697.32</v>
      </c>
      <c r="H1868" s="35">
        <v>3698.66</v>
      </c>
      <c r="I1868" s="38" t="s">
        <v>2217</v>
      </c>
      <c r="J1868" s="35">
        <v>3698.66</v>
      </c>
      <c r="K1868" s="35">
        <v>0</v>
      </c>
      <c r="L1868" s="35">
        <v>0</v>
      </c>
      <c r="M1868" s="35">
        <v>1.54</v>
      </c>
      <c r="N1868" s="10" t="str">
        <f t="shared" si="297"/>
        <v>W</v>
      </c>
      <c r="O1868" s="11">
        <f t="shared" si="298"/>
        <v>45922</v>
      </c>
      <c r="P1868" s="12" t="str">
        <f t="shared" si="299"/>
        <v>08</v>
      </c>
      <c r="Q1868" s="13" t="str">
        <f>VLOOKUP($B1868,Deals_Demo!$H:$N,7,0)</f>
        <v>strategy_24_demo</v>
      </c>
      <c r="R1868" s="13" t="str">
        <f t="shared" si="300"/>
        <v>Mon</v>
      </c>
      <c r="S1868" s="14">
        <f>VLOOKUP($B1868,Deals_Demo!$H:$S,8,0)</f>
        <v>45922.352083333331</v>
      </c>
      <c r="T1868" s="14">
        <f>VLOOKUP($B1868,Deals_Demo!$H:$S,9,0)</f>
        <v>45922.560416666667</v>
      </c>
      <c r="U1868" s="15" t="str">
        <f t="shared" si="301"/>
        <v>2025-09-22</v>
      </c>
      <c r="V1868" s="13" t="str">
        <f>VLOOKUP($B1868,Deals_Demo!$H:$S,11,0)</f>
        <v>13</v>
      </c>
      <c r="W1868" s="13" t="str">
        <f>VLOOKUP($B1868,Deals_Demo!$H:$S,12,0)</f>
        <v>Mon</v>
      </c>
      <c r="X1868" s="13">
        <f t="shared" si="303"/>
        <v>0.15400000000000003</v>
      </c>
      <c r="Y1868" s="13">
        <f t="shared" si="304"/>
        <v>0.30800000000000005</v>
      </c>
      <c r="Z1868" s="13">
        <f t="shared" si="305"/>
        <v>0.46199999999999997</v>
      </c>
      <c r="AA1868" s="13">
        <f t="shared" si="302"/>
        <v>-3</v>
      </c>
    </row>
    <row r="1869" spans="1:27" x14ac:dyDescent="0.25">
      <c r="A1869" s="60">
        <v>45922.352083333331</v>
      </c>
      <c r="B1869" s="61">
        <v>444192140</v>
      </c>
      <c r="C1869" s="37" t="s">
        <v>36</v>
      </c>
      <c r="D1869" s="37" t="s">
        <v>37</v>
      </c>
      <c r="E1869" s="37" t="s">
        <v>120</v>
      </c>
      <c r="F1869" s="36">
        <v>3697.12</v>
      </c>
      <c r="G1869" s="36">
        <v>3697.3</v>
      </c>
      <c r="H1869" s="36">
        <v>3698.66</v>
      </c>
      <c r="I1869" s="37" t="s">
        <v>2217</v>
      </c>
      <c r="J1869" s="36">
        <v>3698.66</v>
      </c>
      <c r="K1869" s="36">
        <v>0</v>
      </c>
      <c r="L1869" s="36">
        <v>0</v>
      </c>
      <c r="M1869" s="36">
        <v>1.54</v>
      </c>
      <c r="N1869" s="10" t="str">
        <f t="shared" si="297"/>
        <v>W</v>
      </c>
      <c r="O1869" s="11">
        <f t="shared" si="298"/>
        <v>45922</v>
      </c>
      <c r="P1869" s="12" t="str">
        <f t="shared" si="299"/>
        <v>08</v>
      </c>
      <c r="Q1869" s="13" t="str">
        <f>VLOOKUP($B1869,Deals_Demo!$H:$N,7,0)</f>
        <v>strategy_15_demo</v>
      </c>
      <c r="R1869" s="13" t="str">
        <f t="shared" si="300"/>
        <v>Mon</v>
      </c>
      <c r="S1869" s="14">
        <f>VLOOKUP($B1869,Deals_Demo!$H:$S,8,0)</f>
        <v>45922.352083333331</v>
      </c>
      <c r="T1869" s="14">
        <f>VLOOKUP($B1869,Deals_Demo!$H:$S,9,0)</f>
        <v>45922.560416666667</v>
      </c>
      <c r="U1869" s="15" t="str">
        <f t="shared" si="301"/>
        <v>2025-09-22</v>
      </c>
      <c r="V1869" s="13" t="str">
        <f>VLOOKUP($B1869,Deals_Demo!$H:$S,11,0)</f>
        <v>13</v>
      </c>
      <c r="W1869" s="13" t="str">
        <f>VLOOKUP($B1869,Deals_Demo!$H:$S,12,0)</f>
        <v>Mon</v>
      </c>
      <c r="X1869" s="13">
        <f t="shared" si="303"/>
        <v>0.15400000000000003</v>
      </c>
      <c r="Y1869" s="13">
        <f t="shared" si="304"/>
        <v>0.30800000000000005</v>
      </c>
      <c r="Z1869" s="13">
        <f t="shared" si="305"/>
        <v>0.46199999999999997</v>
      </c>
      <c r="AA1869" s="13">
        <f t="shared" si="302"/>
        <v>-3</v>
      </c>
    </row>
    <row r="1870" spans="1:27" x14ac:dyDescent="0.25">
      <c r="A1870" s="58">
        <v>45922.352083333331</v>
      </c>
      <c r="B1870" s="59">
        <v>444192158</v>
      </c>
      <c r="C1870" s="38" t="s">
        <v>36</v>
      </c>
      <c r="D1870" s="38" t="s">
        <v>37</v>
      </c>
      <c r="E1870" s="38" t="s">
        <v>120</v>
      </c>
      <c r="F1870" s="35">
        <v>3697.15</v>
      </c>
      <c r="G1870" s="35">
        <v>3694.96</v>
      </c>
      <c r="H1870" s="35">
        <v>3700.16</v>
      </c>
      <c r="I1870" s="38" t="s">
        <v>2221</v>
      </c>
      <c r="J1870" s="35">
        <v>3700.16</v>
      </c>
      <c r="K1870" s="35">
        <v>0</v>
      </c>
      <c r="L1870" s="35">
        <v>0</v>
      </c>
      <c r="M1870" s="35">
        <v>3.01</v>
      </c>
      <c r="N1870" s="10" t="str">
        <f t="shared" si="297"/>
        <v>W</v>
      </c>
      <c r="O1870" s="11">
        <f t="shared" si="298"/>
        <v>45922</v>
      </c>
      <c r="P1870" s="12" t="str">
        <f t="shared" si="299"/>
        <v>08</v>
      </c>
      <c r="Q1870" s="13" t="str">
        <f>VLOOKUP($B1870,Deals_Demo!$H:$N,7,0)</f>
        <v>strategy_23_demo</v>
      </c>
      <c r="R1870" s="13" t="str">
        <f t="shared" si="300"/>
        <v>Mon</v>
      </c>
      <c r="S1870" s="14">
        <f>VLOOKUP($B1870,Deals_Demo!$H:$S,8,0)</f>
        <v>45922.352083333331</v>
      </c>
      <c r="T1870" s="14">
        <f>VLOOKUP($B1870,Deals_Demo!$H:$S,9,0)</f>
        <v>45922.560416666667</v>
      </c>
      <c r="U1870" s="15" t="str">
        <f t="shared" si="301"/>
        <v>2025-09-22</v>
      </c>
      <c r="V1870" s="13" t="str">
        <f>VLOOKUP($B1870,Deals_Demo!$H:$S,11,0)</f>
        <v>13</v>
      </c>
      <c r="W1870" s="13" t="str">
        <f>VLOOKUP($B1870,Deals_Demo!$H:$S,12,0)</f>
        <v>Mon</v>
      </c>
      <c r="X1870" s="13">
        <f t="shared" si="303"/>
        <v>0.30099999999999999</v>
      </c>
      <c r="Y1870" s="13">
        <f t="shared" si="304"/>
        <v>0.60199999999999998</v>
      </c>
      <c r="Z1870" s="13">
        <f t="shared" si="305"/>
        <v>0.90299999999999991</v>
      </c>
      <c r="AA1870" s="13">
        <f t="shared" si="302"/>
        <v>3.01</v>
      </c>
    </row>
    <row r="1871" spans="1:27" x14ac:dyDescent="0.25">
      <c r="A1871" s="60">
        <v>45922.353680555556</v>
      </c>
      <c r="B1871" s="61">
        <v>444193209</v>
      </c>
      <c r="C1871" s="37" t="s">
        <v>36</v>
      </c>
      <c r="D1871" s="37" t="s">
        <v>37</v>
      </c>
      <c r="E1871" s="37" t="s">
        <v>120</v>
      </c>
      <c r="F1871" s="36">
        <v>3696.85</v>
      </c>
      <c r="G1871" s="36">
        <v>3698.18</v>
      </c>
      <c r="H1871" s="36">
        <v>3700.35</v>
      </c>
      <c r="I1871" s="37" t="s">
        <v>2222</v>
      </c>
      <c r="J1871" s="36">
        <v>3698.13</v>
      </c>
      <c r="K1871" s="36">
        <v>0</v>
      </c>
      <c r="L1871" s="36">
        <v>0</v>
      </c>
      <c r="M1871" s="36">
        <v>1.28</v>
      </c>
      <c r="N1871" s="10" t="str">
        <f t="shared" si="297"/>
        <v>W</v>
      </c>
      <c r="O1871" s="11">
        <f t="shared" si="298"/>
        <v>45922</v>
      </c>
      <c r="P1871" s="12" t="str">
        <f t="shared" si="299"/>
        <v>08</v>
      </c>
      <c r="Q1871" s="13" t="str">
        <f>VLOOKUP($B1871,Deals_Demo!$H:$N,7,0)</f>
        <v>strategy_07_demo</v>
      </c>
      <c r="R1871" s="13" t="str">
        <f t="shared" si="300"/>
        <v>Mon</v>
      </c>
      <c r="S1871" s="14">
        <f>VLOOKUP($B1871,Deals_Demo!$H:$S,8,0)</f>
        <v>45922.353680555556</v>
      </c>
      <c r="T1871" s="14">
        <f>VLOOKUP($B1871,Deals_Demo!$H:$S,9,0)</f>
        <v>45922.562013888892</v>
      </c>
      <c r="U1871" s="15" t="str">
        <f t="shared" si="301"/>
        <v>2025-09-22</v>
      </c>
      <c r="V1871" s="13" t="str">
        <f>VLOOKUP($B1871,Deals_Demo!$H:$S,11,0)</f>
        <v>13</v>
      </c>
      <c r="W1871" s="13" t="str">
        <f>VLOOKUP($B1871,Deals_Demo!$H:$S,12,0)</f>
        <v>Mon</v>
      </c>
      <c r="X1871" s="13">
        <f t="shared" si="303"/>
        <v>0.128</v>
      </c>
      <c r="Y1871" s="13">
        <f t="shared" si="304"/>
        <v>0.25600000000000001</v>
      </c>
      <c r="Z1871" s="13">
        <f t="shared" si="305"/>
        <v>0.38400000000000001</v>
      </c>
      <c r="AA1871" s="13">
        <f t="shared" si="302"/>
        <v>-3</v>
      </c>
    </row>
    <row r="1872" spans="1:27" x14ac:dyDescent="0.25">
      <c r="A1872" s="58">
        <v>45922.353680555556</v>
      </c>
      <c r="B1872" s="59">
        <v>444193213</v>
      </c>
      <c r="C1872" s="38" t="s">
        <v>36</v>
      </c>
      <c r="D1872" s="38" t="s">
        <v>37</v>
      </c>
      <c r="E1872" s="38" t="s">
        <v>120</v>
      </c>
      <c r="F1872" s="35">
        <v>3696.83</v>
      </c>
      <c r="G1872" s="35">
        <v>3698.48</v>
      </c>
      <c r="H1872" s="35">
        <v>3700.35</v>
      </c>
      <c r="I1872" s="38" t="s">
        <v>2218</v>
      </c>
      <c r="J1872" s="35">
        <v>3698.48</v>
      </c>
      <c r="K1872" s="35">
        <v>0</v>
      </c>
      <c r="L1872" s="35">
        <v>0</v>
      </c>
      <c r="M1872" s="35">
        <v>1.65</v>
      </c>
      <c r="N1872" s="10" t="str">
        <f t="shared" si="297"/>
        <v>W</v>
      </c>
      <c r="O1872" s="11">
        <f t="shared" si="298"/>
        <v>45922</v>
      </c>
      <c r="P1872" s="12" t="str">
        <f t="shared" si="299"/>
        <v>08</v>
      </c>
      <c r="Q1872" s="13" t="str">
        <f>VLOOKUP($B1872,Deals_Demo!$H:$N,7,0)</f>
        <v>strategy_13_demo</v>
      </c>
      <c r="R1872" s="13" t="str">
        <f t="shared" si="300"/>
        <v>Mon</v>
      </c>
      <c r="S1872" s="14">
        <f>VLOOKUP($B1872,Deals_Demo!$H:$S,8,0)</f>
        <v>45922.353680555556</v>
      </c>
      <c r="T1872" s="14">
        <f>VLOOKUP($B1872,Deals_Demo!$H:$S,9,0)</f>
        <v>45922.562013888892</v>
      </c>
      <c r="U1872" s="15" t="str">
        <f t="shared" si="301"/>
        <v>2025-09-22</v>
      </c>
      <c r="V1872" s="13" t="str">
        <f>VLOOKUP($B1872,Deals_Demo!$H:$S,11,0)</f>
        <v>13</v>
      </c>
      <c r="W1872" s="13" t="str">
        <f>VLOOKUP($B1872,Deals_Demo!$H:$S,12,0)</f>
        <v>Mon</v>
      </c>
      <c r="X1872" s="13">
        <f t="shared" si="303"/>
        <v>0.16500000000000001</v>
      </c>
      <c r="Y1872" s="13">
        <f t="shared" si="304"/>
        <v>0.33</v>
      </c>
      <c r="Z1872" s="13">
        <f t="shared" si="305"/>
        <v>0.49499999999999994</v>
      </c>
      <c r="AA1872" s="13">
        <f t="shared" si="302"/>
        <v>-3</v>
      </c>
    </row>
    <row r="1873" spans="1:27" x14ac:dyDescent="0.25">
      <c r="A1873" s="60">
        <v>45922.358310185184</v>
      </c>
      <c r="B1873" s="61">
        <v>444197053</v>
      </c>
      <c r="C1873" s="37" t="s">
        <v>36</v>
      </c>
      <c r="D1873" s="37" t="s">
        <v>37</v>
      </c>
      <c r="E1873" s="37" t="s">
        <v>120</v>
      </c>
      <c r="F1873" s="36">
        <v>3698.29</v>
      </c>
      <c r="G1873" s="36">
        <v>3698.91</v>
      </c>
      <c r="H1873" s="37"/>
      <c r="I1873" s="37" t="s">
        <v>2223</v>
      </c>
      <c r="J1873" s="36">
        <v>3698.88</v>
      </c>
      <c r="K1873" s="36">
        <v>0</v>
      </c>
      <c r="L1873" s="36">
        <v>0</v>
      </c>
      <c r="M1873" s="36">
        <v>0.59</v>
      </c>
      <c r="N1873" s="10" t="str">
        <f t="shared" si="297"/>
        <v>W</v>
      </c>
      <c r="O1873" s="11">
        <f t="shared" si="298"/>
        <v>45922</v>
      </c>
      <c r="P1873" s="12" t="str">
        <f t="shared" si="299"/>
        <v>08</v>
      </c>
      <c r="Q1873" s="13" t="str">
        <f>VLOOKUP($B1873,Deals_Demo!$H:$N,7,0)</f>
        <v>strategy_20_demo</v>
      </c>
      <c r="R1873" s="13" t="str">
        <f t="shared" si="300"/>
        <v>Mon</v>
      </c>
      <c r="S1873" s="14">
        <f>VLOOKUP($B1873,Deals_Demo!$H:$S,8,0)</f>
        <v>45922.358310185184</v>
      </c>
      <c r="T1873" s="14">
        <f>VLOOKUP($B1873,Deals_Demo!$H:$S,9,0)</f>
        <v>45922.566643518519</v>
      </c>
      <c r="U1873" s="15" t="str">
        <f t="shared" si="301"/>
        <v>2025-09-22</v>
      </c>
      <c r="V1873" s="13" t="str">
        <f>VLOOKUP($B1873,Deals_Demo!$H:$S,11,0)</f>
        <v>13</v>
      </c>
      <c r="W1873" s="13" t="str">
        <f>VLOOKUP($B1873,Deals_Demo!$H:$S,12,0)</f>
        <v>Mon</v>
      </c>
      <c r="X1873" s="13">
        <f t="shared" si="303"/>
        <v>5.8999999999999997E-2</v>
      </c>
      <c r="Y1873" s="13">
        <f t="shared" si="304"/>
        <v>0.11799999999999999</v>
      </c>
      <c r="Z1873" s="13">
        <f t="shared" si="305"/>
        <v>0.17699999999999999</v>
      </c>
      <c r="AA1873" s="13">
        <f t="shared" si="302"/>
        <v>-3</v>
      </c>
    </row>
    <row r="1874" spans="1:27" x14ac:dyDescent="0.25">
      <c r="A1874" s="58">
        <v>45922.358310185184</v>
      </c>
      <c r="B1874" s="59">
        <v>444197054</v>
      </c>
      <c r="C1874" s="38" t="s">
        <v>36</v>
      </c>
      <c r="D1874" s="38" t="s">
        <v>37</v>
      </c>
      <c r="E1874" s="38" t="s">
        <v>120</v>
      </c>
      <c r="F1874" s="35">
        <v>3698.3</v>
      </c>
      <c r="G1874" s="35">
        <v>3698.91</v>
      </c>
      <c r="H1874" s="38"/>
      <c r="I1874" s="38" t="s">
        <v>2223</v>
      </c>
      <c r="J1874" s="35">
        <v>3698.88</v>
      </c>
      <c r="K1874" s="35">
        <v>0</v>
      </c>
      <c r="L1874" s="35">
        <v>0</v>
      </c>
      <c r="M1874" s="35">
        <v>0.57999999999999996</v>
      </c>
      <c r="N1874" s="10" t="str">
        <f t="shared" si="297"/>
        <v>W</v>
      </c>
      <c r="O1874" s="11">
        <f t="shared" si="298"/>
        <v>45922</v>
      </c>
      <c r="P1874" s="12" t="str">
        <f t="shared" si="299"/>
        <v>08</v>
      </c>
      <c r="Q1874" s="13" t="str">
        <f>VLOOKUP($B1874,Deals_Demo!$H:$N,7,0)</f>
        <v>strategy_18_demo</v>
      </c>
      <c r="R1874" s="13" t="str">
        <f t="shared" si="300"/>
        <v>Mon</v>
      </c>
      <c r="S1874" s="14">
        <f>VLOOKUP($B1874,Deals_Demo!$H:$S,8,0)</f>
        <v>45922.358310185184</v>
      </c>
      <c r="T1874" s="14">
        <f>VLOOKUP($B1874,Deals_Demo!$H:$S,9,0)</f>
        <v>45922.566643518519</v>
      </c>
      <c r="U1874" s="15" t="str">
        <f t="shared" si="301"/>
        <v>2025-09-22</v>
      </c>
      <c r="V1874" s="13" t="str">
        <f>VLOOKUP($B1874,Deals_Demo!$H:$S,11,0)</f>
        <v>13</v>
      </c>
      <c r="W1874" s="13" t="str">
        <f>VLOOKUP($B1874,Deals_Demo!$H:$S,12,0)</f>
        <v>Mon</v>
      </c>
      <c r="X1874" s="13">
        <f t="shared" si="303"/>
        <v>5.7999999999999996E-2</v>
      </c>
      <c r="Y1874" s="13">
        <f t="shared" si="304"/>
        <v>0.11599999999999999</v>
      </c>
      <c r="Z1874" s="13">
        <f t="shared" si="305"/>
        <v>0.17399999999999999</v>
      </c>
      <c r="AA1874" s="13">
        <f t="shared" si="302"/>
        <v>-3</v>
      </c>
    </row>
    <row r="1875" spans="1:27" x14ac:dyDescent="0.25">
      <c r="A1875" s="60">
        <v>45922.358425925922</v>
      </c>
      <c r="B1875" s="61">
        <v>444197159</v>
      </c>
      <c r="C1875" s="37" t="s">
        <v>36</v>
      </c>
      <c r="D1875" s="37" t="s">
        <v>37</v>
      </c>
      <c r="E1875" s="37" t="s">
        <v>120</v>
      </c>
      <c r="F1875" s="36">
        <v>3697.81</v>
      </c>
      <c r="G1875" s="36">
        <v>3694.81</v>
      </c>
      <c r="H1875" s="36">
        <v>3699.31</v>
      </c>
      <c r="I1875" s="37" t="s">
        <v>2224</v>
      </c>
      <c r="J1875" s="36">
        <v>3699.31</v>
      </c>
      <c r="K1875" s="36">
        <v>0</v>
      </c>
      <c r="L1875" s="36">
        <v>0</v>
      </c>
      <c r="M1875" s="36">
        <v>1.5</v>
      </c>
      <c r="N1875" s="10" t="str">
        <f t="shared" si="297"/>
        <v>W</v>
      </c>
      <c r="O1875" s="11">
        <f t="shared" si="298"/>
        <v>45922</v>
      </c>
      <c r="P1875" s="12" t="str">
        <f t="shared" si="299"/>
        <v>08</v>
      </c>
      <c r="Q1875" s="13" t="str">
        <f>VLOOKUP($B1875,Deals_Demo!$H:$N,7,0)</f>
        <v>strategy_24_demo</v>
      </c>
      <c r="R1875" s="13" t="str">
        <f t="shared" si="300"/>
        <v>Mon</v>
      </c>
      <c r="S1875" s="14">
        <f>VLOOKUP($B1875,Deals_Demo!$H:$S,8,0)</f>
        <v>45922.358425925922</v>
      </c>
      <c r="T1875" s="14">
        <f>VLOOKUP($B1875,Deals_Demo!$H:$S,9,0)</f>
        <v>45922.566759259258</v>
      </c>
      <c r="U1875" s="15" t="str">
        <f t="shared" si="301"/>
        <v>2025-09-22</v>
      </c>
      <c r="V1875" s="13" t="str">
        <f>VLOOKUP($B1875,Deals_Demo!$H:$S,11,0)</f>
        <v>13</v>
      </c>
      <c r="W1875" s="13" t="str">
        <f>VLOOKUP($B1875,Deals_Demo!$H:$S,12,0)</f>
        <v>Mon</v>
      </c>
      <c r="X1875" s="13">
        <f t="shared" si="303"/>
        <v>0.15000000000000002</v>
      </c>
      <c r="Y1875" s="13">
        <f t="shared" si="304"/>
        <v>0.30000000000000004</v>
      </c>
      <c r="Z1875" s="13">
        <f t="shared" si="305"/>
        <v>0.44999999999999996</v>
      </c>
      <c r="AA1875" s="13">
        <f t="shared" si="302"/>
        <v>-3</v>
      </c>
    </row>
    <row r="1876" spans="1:27" x14ac:dyDescent="0.25">
      <c r="A1876" s="58">
        <v>45922.358425925922</v>
      </c>
      <c r="B1876" s="59">
        <v>444197160</v>
      </c>
      <c r="C1876" s="38" t="s">
        <v>36</v>
      </c>
      <c r="D1876" s="38" t="s">
        <v>37</v>
      </c>
      <c r="E1876" s="38" t="s">
        <v>120</v>
      </c>
      <c r="F1876" s="35">
        <v>3697.8</v>
      </c>
      <c r="G1876" s="35">
        <v>3695.61</v>
      </c>
      <c r="H1876" s="35">
        <v>3699.31</v>
      </c>
      <c r="I1876" s="38" t="s">
        <v>2224</v>
      </c>
      <c r="J1876" s="35">
        <v>3699.31</v>
      </c>
      <c r="K1876" s="35">
        <v>0</v>
      </c>
      <c r="L1876" s="35">
        <v>0</v>
      </c>
      <c r="M1876" s="35">
        <v>1.51</v>
      </c>
      <c r="N1876" s="10" t="str">
        <f t="shared" si="297"/>
        <v>W</v>
      </c>
      <c r="O1876" s="11">
        <f t="shared" si="298"/>
        <v>45922</v>
      </c>
      <c r="P1876" s="12" t="str">
        <f t="shared" si="299"/>
        <v>08</v>
      </c>
      <c r="Q1876" s="13" t="str">
        <f>VLOOKUP($B1876,Deals_Demo!$H:$N,7,0)</f>
        <v>strategy_22_demo</v>
      </c>
      <c r="R1876" s="13" t="str">
        <f t="shared" si="300"/>
        <v>Mon</v>
      </c>
      <c r="S1876" s="14">
        <f>VLOOKUP($B1876,Deals_Demo!$H:$S,8,0)</f>
        <v>45922.358425925922</v>
      </c>
      <c r="T1876" s="14">
        <f>VLOOKUP($B1876,Deals_Demo!$H:$S,9,0)</f>
        <v>45922.566759259258</v>
      </c>
      <c r="U1876" s="15" t="str">
        <f t="shared" si="301"/>
        <v>2025-09-22</v>
      </c>
      <c r="V1876" s="13" t="str">
        <f>VLOOKUP($B1876,Deals_Demo!$H:$S,11,0)</f>
        <v>13</v>
      </c>
      <c r="W1876" s="13" t="str">
        <f>VLOOKUP($B1876,Deals_Demo!$H:$S,12,0)</f>
        <v>Mon</v>
      </c>
      <c r="X1876" s="13">
        <f t="shared" si="303"/>
        <v>0.15100000000000002</v>
      </c>
      <c r="Y1876" s="13">
        <f t="shared" si="304"/>
        <v>0.30200000000000005</v>
      </c>
      <c r="Z1876" s="13">
        <f t="shared" si="305"/>
        <v>0.45299999999999996</v>
      </c>
      <c r="AA1876" s="13">
        <f t="shared" si="302"/>
        <v>-3</v>
      </c>
    </row>
    <row r="1877" spans="1:27" x14ac:dyDescent="0.25">
      <c r="A1877" s="60">
        <v>45922.358425925922</v>
      </c>
      <c r="B1877" s="61">
        <v>444197161</v>
      </c>
      <c r="C1877" s="37" t="s">
        <v>36</v>
      </c>
      <c r="D1877" s="37" t="s">
        <v>37</v>
      </c>
      <c r="E1877" s="37" t="s">
        <v>120</v>
      </c>
      <c r="F1877" s="36">
        <v>3697.76</v>
      </c>
      <c r="G1877" s="36">
        <v>3698.01</v>
      </c>
      <c r="H1877" s="36">
        <v>3699.31</v>
      </c>
      <c r="I1877" s="37" t="s">
        <v>2224</v>
      </c>
      <c r="J1877" s="36">
        <v>3699.31</v>
      </c>
      <c r="K1877" s="36">
        <v>0</v>
      </c>
      <c r="L1877" s="36">
        <v>0</v>
      </c>
      <c r="M1877" s="36">
        <v>1.55</v>
      </c>
      <c r="N1877" s="10" t="str">
        <f t="shared" si="297"/>
        <v>W</v>
      </c>
      <c r="O1877" s="11">
        <f t="shared" si="298"/>
        <v>45922</v>
      </c>
      <c r="P1877" s="12" t="str">
        <f t="shared" si="299"/>
        <v>08</v>
      </c>
      <c r="Q1877" s="13" t="str">
        <f>VLOOKUP($B1877,Deals_Demo!$H:$N,7,0)</f>
        <v>strategy_14_demo</v>
      </c>
      <c r="R1877" s="13" t="str">
        <f t="shared" si="300"/>
        <v>Mon</v>
      </c>
      <c r="S1877" s="14">
        <f>VLOOKUP($B1877,Deals_Demo!$H:$S,8,0)</f>
        <v>45922.358425925922</v>
      </c>
      <c r="T1877" s="14">
        <f>VLOOKUP($B1877,Deals_Demo!$H:$S,9,0)</f>
        <v>45922.566759259258</v>
      </c>
      <c r="U1877" s="15" t="str">
        <f t="shared" si="301"/>
        <v>2025-09-22</v>
      </c>
      <c r="V1877" s="13" t="str">
        <f>VLOOKUP($B1877,Deals_Demo!$H:$S,11,0)</f>
        <v>13</v>
      </c>
      <c r="W1877" s="13" t="str">
        <f>VLOOKUP($B1877,Deals_Demo!$H:$S,12,0)</f>
        <v>Mon</v>
      </c>
      <c r="X1877" s="13">
        <f t="shared" si="303"/>
        <v>0.15500000000000003</v>
      </c>
      <c r="Y1877" s="13">
        <f t="shared" si="304"/>
        <v>0.31000000000000005</v>
      </c>
      <c r="Z1877" s="13">
        <f t="shared" si="305"/>
        <v>0.46499999999999997</v>
      </c>
      <c r="AA1877" s="13">
        <f t="shared" si="302"/>
        <v>-3</v>
      </c>
    </row>
    <row r="1878" spans="1:27" x14ac:dyDescent="0.25">
      <c r="A1878" s="58">
        <v>45922.358437499999</v>
      </c>
      <c r="B1878" s="59">
        <v>444197162</v>
      </c>
      <c r="C1878" s="38" t="s">
        <v>36</v>
      </c>
      <c r="D1878" s="38" t="s">
        <v>37</v>
      </c>
      <c r="E1878" s="38" t="s">
        <v>120</v>
      </c>
      <c r="F1878" s="35">
        <v>3697.76</v>
      </c>
      <c r="G1878" s="35">
        <v>3698.01</v>
      </c>
      <c r="H1878" s="35">
        <v>3701.31</v>
      </c>
      <c r="I1878" s="38" t="s">
        <v>2225</v>
      </c>
      <c r="J1878" s="35">
        <v>3698.01</v>
      </c>
      <c r="K1878" s="35">
        <v>0</v>
      </c>
      <c r="L1878" s="35">
        <v>0</v>
      </c>
      <c r="M1878" s="35">
        <v>0.25</v>
      </c>
      <c r="N1878" s="10" t="str">
        <f t="shared" si="297"/>
        <v>W</v>
      </c>
      <c r="O1878" s="11">
        <f t="shared" si="298"/>
        <v>45922</v>
      </c>
      <c r="P1878" s="12" t="str">
        <f t="shared" si="299"/>
        <v>08</v>
      </c>
      <c r="Q1878" s="13" t="str">
        <f>VLOOKUP($B1878,Deals_Demo!$H:$N,7,0)</f>
        <v>strategy_11_demo</v>
      </c>
      <c r="R1878" s="13" t="str">
        <f t="shared" si="300"/>
        <v>Mon</v>
      </c>
      <c r="S1878" s="14">
        <f>VLOOKUP($B1878,Deals_Demo!$H:$S,8,0)</f>
        <v>45922.358437499999</v>
      </c>
      <c r="T1878" s="14">
        <f>VLOOKUP($B1878,Deals_Demo!$H:$S,9,0)</f>
        <v>45922.566770833335</v>
      </c>
      <c r="U1878" s="15" t="str">
        <f t="shared" si="301"/>
        <v>2025-09-22</v>
      </c>
      <c r="V1878" s="13" t="str">
        <f>VLOOKUP($B1878,Deals_Demo!$H:$S,11,0)</f>
        <v>13</v>
      </c>
      <c r="W1878" s="13" t="str">
        <f>VLOOKUP($B1878,Deals_Demo!$H:$S,12,0)</f>
        <v>Mon</v>
      </c>
      <c r="X1878" s="13">
        <f t="shared" si="303"/>
        <v>2.5000000000000001E-2</v>
      </c>
      <c r="Y1878" s="13">
        <f t="shared" si="304"/>
        <v>0.05</v>
      </c>
      <c r="Z1878" s="13">
        <f t="shared" si="305"/>
        <v>7.4999999999999997E-2</v>
      </c>
      <c r="AA1878" s="13">
        <f t="shared" si="302"/>
        <v>-3</v>
      </c>
    </row>
    <row r="1879" spans="1:27" x14ac:dyDescent="0.25">
      <c r="A1879" s="60">
        <v>45922.358437499999</v>
      </c>
      <c r="B1879" s="61">
        <v>444197167</v>
      </c>
      <c r="C1879" s="37" t="s">
        <v>36</v>
      </c>
      <c r="D1879" s="37" t="s">
        <v>37</v>
      </c>
      <c r="E1879" s="37" t="s">
        <v>120</v>
      </c>
      <c r="F1879" s="36">
        <v>3697.72</v>
      </c>
      <c r="G1879" s="36">
        <v>3698.01</v>
      </c>
      <c r="H1879" s="36">
        <v>3700.81</v>
      </c>
      <c r="I1879" s="37" t="s">
        <v>2225</v>
      </c>
      <c r="J1879" s="36">
        <v>3698.01</v>
      </c>
      <c r="K1879" s="36">
        <v>0</v>
      </c>
      <c r="L1879" s="36">
        <v>0</v>
      </c>
      <c r="M1879" s="36">
        <v>0.28999999999999998</v>
      </c>
      <c r="N1879" s="10" t="str">
        <f t="shared" si="297"/>
        <v>W</v>
      </c>
      <c r="O1879" s="11">
        <f t="shared" si="298"/>
        <v>45922</v>
      </c>
      <c r="P1879" s="12" t="str">
        <f t="shared" si="299"/>
        <v>08</v>
      </c>
      <c r="Q1879" s="13" t="str">
        <f>VLOOKUP($B1879,Deals_Demo!$H:$N,7,0)</f>
        <v>strategy_10_demo</v>
      </c>
      <c r="R1879" s="13" t="str">
        <f t="shared" si="300"/>
        <v>Mon</v>
      </c>
      <c r="S1879" s="14">
        <f>VLOOKUP($B1879,Deals_Demo!$H:$S,8,0)</f>
        <v>45922.358437499999</v>
      </c>
      <c r="T1879" s="14">
        <f>VLOOKUP($B1879,Deals_Demo!$H:$S,9,0)</f>
        <v>45922.566770833335</v>
      </c>
      <c r="U1879" s="15" t="str">
        <f t="shared" si="301"/>
        <v>2025-09-22</v>
      </c>
      <c r="V1879" s="13" t="str">
        <f>VLOOKUP($B1879,Deals_Demo!$H:$S,11,0)</f>
        <v>13</v>
      </c>
      <c r="W1879" s="13" t="str">
        <f>VLOOKUP($B1879,Deals_Demo!$H:$S,12,0)</f>
        <v>Mon</v>
      </c>
      <c r="X1879" s="13">
        <f t="shared" si="303"/>
        <v>2.8999999999999998E-2</v>
      </c>
      <c r="Y1879" s="13">
        <f t="shared" si="304"/>
        <v>5.7999999999999996E-2</v>
      </c>
      <c r="Z1879" s="13">
        <f t="shared" si="305"/>
        <v>8.6999999999999994E-2</v>
      </c>
      <c r="AA1879" s="13">
        <f t="shared" si="302"/>
        <v>-3</v>
      </c>
    </row>
    <row r="1880" spans="1:27" x14ac:dyDescent="0.25">
      <c r="A1880" s="58">
        <v>45922.358437499999</v>
      </c>
      <c r="B1880" s="59">
        <v>444197168</v>
      </c>
      <c r="C1880" s="38" t="s">
        <v>36</v>
      </c>
      <c r="D1880" s="38" t="s">
        <v>37</v>
      </c>
      <c r="E1880" s="38" t="s">
        <v>120</v>
      </c>
      <c r="F1880" s="35">
        <v>3697.73</v>
      </c>
      <c r="G1880" s="35">
        <v>3698.01</v>
      </c>
      <c r="H1880" s="35">
        <v>3699.31</v>
      </c>
      <c r="I1880" s="38" t="s">
        <v>2224</v>
      </c>
      <c r="J1880" s="35">
        <v>3699.31</v>
      </c>
      <c r="K1880" s="35">
        <v>0</v>
      </c>
      <c r="L1880" s="35">
        <v>0</v>
      </c>
      <c r="M1880" s="35">
        <v>1.58</v>
      </c>
      <c r="N1880" s="10" t="str">
        <f t="shared" si="297"/>
        <v>W</v>
      </c>
      <c r="O1880" s="11">
        <f t="shared" si="298"/>
        <v>45922</v>
      </c>
      <c r="P1880" s="12" t="str">
        <f t="shared" si="299"/>
        <v>08</v>
      </c>
      <c r="Q1880" s="13" t="str">
        <f>VLOOKUP($B1880,Deals_Demo!$H:$N,7,0)</f>
        <v>strategy_12_demo</v>
      </c>
      <c r="R1880" s="13" t="str">
        <f t="shared" si="300"/>
        <v>Mon</v>
      </c>
      <c r="S1880" s="14">
        <f>VLOOKUP($B1880,Deals_Demo!$H:$S,8,0)</f>
        <v>45922.358437499999</v>
      </c>
      <c r="T1880" s="14">
        <f>VLOOKUP($B1880,Deals_Demo!$H:$S,9,0)</f>
        <v>45922.566770833335</v>
      </c>
      <c r="U1880" s="15" t="str">
        <f t="shared" si="301"/>
        <v>2025-09-22</v>
      </c>
      <c r="V1880" s="13" t="str">
        <f>VLOOKUP($B1880,Deals_Demo!$H:$S,11,0)</f>
        <v>13</v>
      </c>
      <c r="W1880" s="13" t="str">
        <f>VLOOKUP($B1880,Deals_Demo!$H:$S,12,0)</f>
        <v>Mon</v>
      </c>
      <c r="X1880" s="13">
        <f t="shared" si="303"/>
        <v>0.15800000000000003</v>
      </c>
      <c r="Y1880" s="13">
        <f t="shared" si="304"/>
        <v>0.31600000000000006</v>
      </c>
      <c r="Z1880" s="13">
        <f t="shared" si="305"/>
        <v>0.47399999999999998</v>
      </c>
      <c r="AA1880" s="13">
        <f t="shared" si="302"/>
        <v>-3</v>
      </c>
    </row>
    <row r="1881" spans="1:27" x14ac:dyDescent="0.25">
      <c r="A1881" s="60">
        <v>45922.358437499999</v>
      </c>
      <c r="B1881" s="61">
        <v>444197169</v>
      </c>
      <c r="C1881" s="37" t="s">
        <v>36</v>
      </c>
      <c r="D1881" s="37" t="s">
        <v>37</v>
      </c>
      <c r="E1881" s="37" t="s">
        <v>120</v>
      </c>
      <c r="F1881" s="36">
        <v>3697.72</v>
      </c>
      <c r="G1881" s="36">
        <v>3698.01</v>
      </c>
      <c r="H1881" s="36">
        <v>3699.31</v>
      </c>
      <c r="I1881" s="37" t="s">
        <v>2224</v>
      </c>
      <c r="J1881" s="36">
        <v>3699.31</v>
      </c>
      <c r="K1881" s="36">
        <v>0</v>
      </c>
      <c r="L1881" s="36">
        <v>0</v>
      </c>
      <c r="M1881" s="36">
        <v>1.59</v>
      </c>
      <c r="N1881" s="10" t="str">
        <f t="shared" si="297"/>
        <v>W</v>
      </c>
      <c r="O1881" s="11">
        <f t="shared" si="298"/>
        <v>45922</v>
      </c>
      <c r="P1881" s="12" t="str">
        <f t="shared" si="299"/>
        <v>08</v>
      </c>
      <c r="Q1881" s="13" t="str">
        <f>VLOOKUP($B1881,Deals_Demo!$H:$N,7,0)</f>
        <v>strategy_15_demo</v>
      </c>
      <c r="R1881" s="13" t="str">
        <f t="shared" si="300"/>
        <v>Mon</v>
      </c>
      <c r="S1881" s="14">
        <f>VLOOKUP($B1881,Deals_Demo!$H:$S,8,0)</f>
        <v>45922.358437499999</v>
      </c>
      <c r="T1881" s="14">
        <f>VLOOKUP($B1881,Deals_Demo!$H:$S,9,0)</f>
        <v>45922.566770833335</v>
      </c>
      <c r="U1881" s="15" t="str">
        <f t="shared" si="301"/>
        <v>2025-09-22</v>
      </c>
      <c r="V1881" s="13" t="str">
        <f>VLOOKUP($B1881,Deals_Demo!$H:$S,11,0)</f>
        <v>13</v>
      </c>
      <c r="W1881" s="13" t="str">
        <f>VLOOKUP($B1881,Deals_Demo!$H:$S,12,0)</f>
        <v>Mon</v>
      </c>
      <c r="X1881" s="13">
        <f t="shared" si="303"/>
        <v>0.15900000000000003</v>
      </c>
      <c r="Y1881" s="13">
        <f t="shared" si="304"/>
        <v>0.31800000000000006</v>
      </c>
      <c r="Z1881" s="13">
        <f t="shared" si="305"/>
        <v>0.47699999999999998</v>
      </c>
      <c r="AA1881" s="13">
        <f t="shared" si="302"/>
        <v>-3</v>
      </c>
    </row>
    <row r="1882" spans="1:27" x14ac:dyDescent="0.25">
      <c r="A1882" s="58">
        <v>45922.358449074076</v>
      </c>
      <c r="B1882" s="59">
        <v>444197170</v>
      </c>
      <c r="C1882" s="38" t="s">
        <v>36</v>
      </c>
      <c r="D1882" s="38" t="s">
        <v>37</v>
      </c>
      <c r="E1882" s="38" t="s">
        <v>120</v>
      </c>
      <c r="F1882" s="35">
        <v>3697.74</v>
      </c>
      <c r="G1882" s="35">
        <v>3698.01</v>
      </c>
      <c r="H1882" s="35">
        <v>3700.81</v>
      </c>
      <c r="I1882" s="38" t="s">
        <v>2225</v>
      </c>
      <c r="J1882" s="35">
        <v>3698.01</v>
      </c>
      <c r="K1882" s="35">
        <v>0</v>
      </c>
      <c r="L1882" s="35">
        <v>0</v>
      </c>
      <c r="M1882" s="35">
        <v>0.27</v>
      </c>
      <c r="N1882" s="10" t="str">
        <f t="shared" si="297"/>
        <v>W</v>
      </c>
      <c r="O1882" s="11">
        <f t="shared" si="298"/>
        <v>45922</v>
      </c>
      <c r="P1882" s="12" t="str">
        <f t="shared" si="299"/>
        <v>08</v>
      </c>
      <c r="Q1882" s="13" t="str">
        <f>VLOOKUP($B1882,Deals_Demo!$H:$N,7,0)</f>
        <v>strategy_09_demo</v>
      </c>
      <c r="R1882" s="13" t="str">
        <f t="shared" si="300"/>
        <v>Mon</v>
      </c>
      <c r="S1882" s="14">
        <f>VLOOKUP($B1882,Deals_Demo!$H:$S,8,0)</f>
        <v>45922.358449074076</v>
      </c>
      <c r="T1882" s="14">
        <f>VLOOKUP($B1882,Deals_Demo!$H:$S,9,0)</f>
        <v>45922.566782407412</v>
      </c>
      <c r="U1882" s="15" t="str">
        <f t="shared" si="301"/>
        <v>2025-09-22</v>
      </c>
      <c r="V1882" s="13" t="str">
        <f>VLOOKUP($B1882,Deals_Demo!$H:$S,11,0)</f>
        <v>13</v>
      </c>
      <c r="W1882" s="13" t="str">
        <f>VLOOKUP($B1882,Deals_Demo!$H:$S,12,0)</f>
        <v>Mon</v>
      </c>
      <c r="X1882" s="13">
        <f t="shared" si="303"/>
        <v>2.7000000000000003E-2</v>
      </c>
      <c r="Y1882" s="13">
        <f t="shared" si="304"/>
        <v>5.4000000000000006E-2</v>
      </c>
      <c r="Z1882" s="13">
        <f t="shared" si="305"/>
        <v>8.1000000000000003E-2</v>
      </c>
      <c r="AA1882" s="13">
        <f t="shared" si="302"/>
        <v>-3</v>
      </c>
    </row>
    <row r="1883" spans="1:27" x14ac:dyDescent="0.25">
      <c r="A1883" s="60">
        <v>45922.363518518519</v>
      </c>
      <c r="B1883" s="61">
        <v>444200140</v>
      </c>
      <c r="C1883" s="37" t="s">
        <v>36</v>
      </c>
      <c r="D1883" s="37" t="s">
        <v>37</v>
      </c>
      <c r="E1883" s="37" t="s">
        <v>120</v>
      </c>
      <c r="F1883" s="36">
        <v>3698.68</v>
      </c>
      <c r="G1883" s="36">
        <v>3695.82</v>
      </c>
      <c r="H1883" s="36">
        <v>3701.02</v>
      </c>
      <c r="I1883" s="37" t="s">
        <v>2226</v>
      </c>
      <c r="J1883" s="36">
        <v>3695.76</v>
      </c>
      <c r="K1883" s="36">
        <v>0</v>
      </c>
      <c r="L1883" s="36">
        <v>0</v>
      </c>
      <c r="M1883" s="36">
        <v>-2.92</v>
      </c>
      <c r="N1883" s="10" t="str">
        <f t="shared" si="297"/>
        <v>L</v>
      </c>
      <c r="O1883" s="11">
        <f t="shared" si="298"/>
        <v>45922</v>
      </c>
      <c r="P1883" s="12" t="str">
        <f t="shared" si="299"/>
        <v>08</v>
      </c>
      <c r="Q1883" s="13" t="str">
        <f>VLOOKUP($B1883,Deals_Demo!$H:$N,7,0)</f>
        <v>strategy_21_demo</v>
      </c>
      <c r="R1883" s="13" t="str">
        <f t="shared" si="300"/>
        <v>Mon</v>
      </c>
      <c r="S1883" s="14">
        <f>VLOOKUP($B1883,Deals_Demo!$H:$S,8,0)</f>
        <v>45922.363518518519</v>
      </c>
      <c r="T1883" s="14">
        <f>VLOOKUP($B1883,Deals_Demo!$H:$S,9,0)</f>
        <v>45922.571851851855</v>
      </c>
      <c r="U1883" s="15" t="str">
        <f t="shared" si="301"/>
        <v>2025-09-22</v>
      </c>
      <c r="V1883" s="13" t="str">
        <f>VLOOKUP($B1883,Deals_Demo!$H:$S,11,0)</f>
        <v>13</v>
      </c>
      <c r="W1883" s="13" t="str">
        <f>VLOOKUP($B1883,Deals_Demo!$H:$S,12,0)</f>
        <v>Mon</v>
      </c>
      <c r="X1883" s="13">
        <f t="shared" si="303"/>
        <v>-0.29199999999999998</v>
      </c>
      <c r="Y1883" s="13">
        <f t="shared" si="304"/>
        <v>-0.58399999999999996</v>
      </c>
      <c r="Z1883" s="13">
        <f t="shared" si="305"/>
        <v>-0.876</v>
      </c>
      <c r="AA1883" s="13">
        <f t="shared" si="302"/>
        <v>-3</v>
      </c>
    </row>
    <row r="1884" spans="1:27" x14ac:dyDescent="0.25">
      <c r="A1884" s="58">
        <v>45922.363518518519</v>
      </c>
      <c r="B1884" s="59">
        <v>444200144</v>
      </c>
      <c r="C1884" s="38" t="s">
        <v>36</v>
      </c>
      <c r="D1884" s="38" t="s">
        <v>37</v>
      </c>
      <c r="E1884" s="38" t="s">
        <v>120</v>
      </c>
      <c r="F1884" s="35">
        <v>3698.63</v>
      </c>
      <c r="G1884" s="35">
        <v>3695.68</v>
      </c>
      <c r="H1884" s="35">
        <v>3700.18</v>
      </c>
      <c r="I1884" s="38" t="s">
        <v>2227</v>
      </c>
      <c r="J1884" s="35">
        <v>3700.23</v>
      </c>
      <c r="K1884" s="35">
        <v>0</v>
      </c>
      <c r="L1884" s="35">
        <v>0</v>
      </c>
      <c r="M1884" s="35">
        <v>1.6</v>
      </c>
      <c r="N1884" s="10" t="str">
        <f t="shared" si="297"/>
        <v>W</v>
      </c>
      <c r="O1884" s="11">
        <f t="shared" si="298"/>
        <v>45922</v>
      </c>
      <c r="P1884" s="12" t="str">
        <f t="shared" si="299"/>
        <v>08</v>
      </c>
      <c r="Q1884" s="13" t="str">
        <f>VLOOKUP($B1884,Deals_Demo!$H:$N,7,0)</f>
        <v>strategy_12_demo</v>
      </c>
      <c r="R1884" s="13" t="str">
        <f t="shared" si="300"/>
        <v>Mon</v>
      </c>
      <c r="S1884" s="14">
        <f>VLOOKUP($B1884,Deals_Demo!$H:$S,8,0)</f>
        <v>45922.363518518519</v>
      </c>
      <c r="T1884" s="14">
        <f>VLOOKUP($B1884,Deals_Demo!$H:$S,9,0)</f>
        <v>45922.571851851855</v>
      </c>
      <c r="U1884" s="15" t="str">
        <f t="shared" si="301"/>
        <v>2025-09-22</v>
      </c>
      <c r="V1884" s="13" t="str">
        <f>VLOOKUP($B1884,Deals_Demo!$H:$S,11,0)</f>
        <v>13</v>
      </c>
      <c r="W1884" s="13" t="str">
        <f>VLOOKUP($B1884,Deals_Demo!$H:$S,12,0)</f>
        <v>Mon</v>
      </c>
      <c r="X1884" s="13">
        <f t="shared" si="303"/>
        <v>0.16000000000000003</v>
      </c>
      <c r="Y1884" s="13">
        <f t="shared" si="304"/>
        <v>0.32000000000000006</v>
      </c>
      <c r="Z1884" s="13">
        <f t="shared" si="305"/>
        <v>0.48</v>
      </c>
      <c r="AA1884" s="13">
        <f t="shared" si="302"/>
        <v>-3</v>
      </c>
    </row>
    <row r="1885" spans="1:27" x14ac:dyDescent="0.25">
      <c r="A1885" s="60">
        <v>45922.363518518519</v>
      </c>
      <c r="B1885" s="61">
        <v>444200145</v>
      </c>
      <c r="C1885" s="37" t="s">
        <v>36</v>
      </c>
      <c r="D1885" s="37" t="s">
        <v>37</v>
      </c>
      <c r="E1885" s="37" t="s">
        <v>120</v>
      </c>
      <c r="F1885" s="36">
        <v>3698.65</v>
      </c>
      <c r="G1885" s="36">
        <v>3696.48</v>
      </c>
      <c r="H1885" s="36">
        <v>3700.18</v>
      </c>
      <c r="I1885" s="37" t="s">
        <v>2227</v>
      </c>
      <c r="J1885" s="36">
        <v>3700.23</v>
      </c>
      <c r="K1885" s="36">
        <v>0</v>
      </c>
      <c r="L1885" s="36">
        <v>0</v>
      </c>
      <c r="M1885" s="36">
        <v>1.58</v>
      </c>
      <c r="N1885" s="10" t="str">
        <f t="shared" si="297"/>
        <v>W</v>
      </c>
      <c r="O1885" s="11">
        <f t="shared" si="298"/>
        <v>45922</v>
      </c>
      <c r="P1885" s="12" t="str">
        <f t="shared" si="299"/>
        <v>08</v>
      </c>
      <c r="Q1885" s="13" t="str">
        <f>VLOOKUP($B1885,Deals_Demo!$H:$N,7,0)</f>
        <v>strategy_22_demo</v>
      </c>
      <c r="R1885" s="13" t="str">
        <f t="shared" si="300"/>
        <v>Mon</v>
      </c>
      <c r="S1885" s="14">
        <f>VLOOKUP($B1885,Deals_Demo!$H:$S,8,0)</f>
        <v>45922.363518518519</v>
      </c>
      <c r="T1885" s="14">
        <f>VLOOKUP($B1885,Deals_Demo!$H:$S,9,0)</f>
        <v>45922.571851851855</v>
      </c>
      <c r="U1885" s="15" t="str">
        <f t="shared" si="301"/>
        <v>2025-09-22</v>
      </c>
      <c r="V1885" s="13" t="str">
        <f>VLOOKUP($B1885,Deals_Demo!$H:$S,11,0)</f>
        <v>13</v>
      </c>
      <c r="W1885" s="13" t="str">
        <f>VLOOKUP($B1885,Deals_Demo!$H:$S,12,0)</f>
        <v>Mon</v>
      </c>
      <c r="X1885" s="13">
        <f t="shared" si="303"/>
        <v>0.15800000000000003</v>
      </c>
      <c r="Y1885" s="13">
        <f t="shared" si="304"/>
        <v>0.31600000000000006</v>
      </c>
      <c r="Z1885" s="13">
        <f t="shared" si="305"/>
        <v>0.47399999999999998</v>
      </c>
      <c r="AA1885" s="13">
        <f t="shared" si="302"/>
        <v>-3</v>
      </c>
    </row>
    <row r="1886" spans="1:27" x14ac:dyDescent="0.25">
      <c r="A1886" s="58">
        <v>45922.363530092596</v>
      </c>
      <c r="B1886" s="59">
        <v>444200152</v>
      </c>
      <c r="C1886" s="38" t="s">
        <v>36</v>
      </c>
      <c r="D1886" s="38" t="s">
        <v>37</v>
      </c>
      <c r="E1886" s="38" t="s">
        <v>120</v>
      </c>
      <c r="F1886" s="35">
        <v>3698.59</v>
      </c>
      <c r="G1886" s="35">
        <v>3695.68</v>
      </c>
      <c r="H1886" s="35">
        <v>3700.18</v>
      </c>
      <c r="I1886" s="38" t="s">
        <v>2227</v>
      </c>
      <c r="J1886" s="35">
        <v>3700.23</v>
      </c>
      <c r="K1886" s="35">
        <v>0</v>
      </c>
      <c r="L1886" s="35">
        <v>0</v>
      </c>
      <c r="M1886" s="35">
        <v>1.64</v>
      </c>
      <c r="N1886" s="10" t="str">
        <f t="shared" si="297"/>
        <v>W</v>
      </c>
      <c r="O1886" s="11">
        <f t="shared" si="298"/>
        <v>45922</v>
      </c>
      <c r="P1886" s="12" t="str">
        <f t="shared" si="299"/>
        <v>08</v>
      </c>
      <c r="Q1886" s="13" t="str">
        <f>VLOOKUP($B1886,Deals_Demo!$H:$N,7,0)</f>
        <v>strategy_24_demo</v>
      </c>
      <c r="R1886" s="13" t="str">
        <f t="shared" si="300"/>
        <v>Mon</v>
      </c>
      <c r="S1886" s="14">
        <f>VLOOKUP($B1886,Deals_Demo!$H:$S,8,0)</f>
        <v>45922.363530092596</v>
      </c>
      <c r="T1886" s="14">
        <f>VLOOKUP($B1886,Deals_Demo!$H:$S,9,0)</f>
        <v>45922.571863425932</v>
      </c>
      <c r="U1886" s="15" t="str">
        <f t="shared" si="301"/>
        <v>2025-09-22</v>
      </c>
      <c r="V1886" s="13" t="str">
        <f>VLOOKUP($B1886,Deals_Demo!$H:$S,11,0)</f>
        <v>13</v>
      </c>
      <c r="W1886" s="13" t="str">
        <f>VLOOKUP($B1886,Deals_Demo!$H:$S,12,0)</f>
        <v>Mon</v>
      </c>
      <c r="X1886" s="13">
        <f t="shared" si="303"/>
        <v>0.16400000000000001</v>
      </c>
      <c r="Y1886" s="13">
        <f t="shared" si="304"/>
        <v>0.32800000000000001</v>
      </c>
      <c r="Z1886" s="13">
        <f t="shared" si="305"/>
        <v>0.49199999999999994</v>
      </c>
      <c r="AA1886" s="13">
        <f t="shared" si="302"/>
        <v>-3</v>
      </c>
    </row>
    <row r="1887" spans="1:27" x14ac:dyDescent="0.25">
      <c r="A1887" s="60">
        <v>45922.363749999997</v>
      </c>
      <c r="B1887" s="61">
        <v>444200623</v>
      </c>
      <c r="C1887" s="37" t="s">
        <v>36</v>
      </c>
      <c r="D1887" s="37" t="s">
        <v>37</v>
      </c>
      <c r="E1887" s="37" t="s">
        <v>120</v>
      </c>
      <c r="F1887" s="36">
        <v>3698.8</v>
      </c>
      <c r="G1887" s="36">
        <v>3695.82</v>
      </c>
      <c r="H1887" s="36">
        <v>3701.82</v>
      </c>
      <c r="I1887" s="37" t="s">
        <v>2226</v>
      </c>
      <c r="J1887" s="36">
        <v>3695.76</v>
      </c>
      <c r="K1887" s="36">
        <v>0</v>
      </c>
      <c r="L1887" s="36">
        <v>0</v>
      </c>
      <c r="M1887" s="36">
        <v>-3.04</v>
      </c>
      <c r="N1887" s="10" t="str">
        <f t="shared" si="297"/>
        <v>L</v>
      </c>
      <c r="O1887" s="11">
        <f t="shared" si="298"/>
        <v>45922</v>
      </c>
      <c r="P1887" s="12" t="str">
        <f t="shared" si="299"/>
        <v>08</v>
      </c>
      <c r="Q1887" s="13" t="str">
        <f>VLOOKUP($B1887,Deals_Demo!$H:$N,7,0)</f>
        <v>strategy_09_demo</v>
      </c>
      <c r="R1887" s="13" t="str">
        <f t="shared" si="300"/>
        <v>Mon</v>
      </c>
      <c r="S1887" s="14">
        <f>VLOOKUP($B1887,Deals_Demo!$H:$S,8,0)</f>
        <v>45922.363749999997</v>
      </c>
      <c r="T1887" s="14">
        <f>VLOOKUP($B1887,Deals_Demo!$H:$S,9,0)</f>
        <v>45922.572083333333</v>
      </c>
      <c r="U1887" s="15" t="str">
        <f t="shared" si="301"/>
        <v>2025-09-22</v>
      </c>
      <c r="V1887" s="13" t="str">
        <f>VLOOKUP($B1887,Deals_Demo!$H:$S,11,0)</f>
        <v>13</v>
      </c>
      <c r="W1887" s="13" t="str">
        <f>VLOOKUP($B1887,Deals_Demo!$H:$S,12,0)</f>
        <v>Mon</v>
      </c>
      <c r="X1887" s="13">
        <f t="shared" si="303"/>
        <v>-0.30400000000000005</v>
      </c>
      <c r="Y1887" s="13">
        <f t="shared" si="304"/>
        <v>-0.6080000000000001</v>
      </c>
      <c r="Z1887" s="13">
        <f t="shared" si="305"/>
        <v>-0.91199999999999992</v>
      </c>
      <c r="AA1887" s="13">
        <f t="shared" si="302"/>
        <v>-3</v>
      </c>
    </row>
    <row r="1888" spans="1:27" x14ac:dyDescent="0.25">
      <c r="A1888" s="58">
        <v>45922.363749999997</v>
      </c>
      <c r="B1888" s="59">
        <v>444200624</v>
      </c>
      <c r="C1888" s="38" t="s">
        <v>36</v>
      </c>
      <c r="D1888" s="38" t="s">
        <v>37</v>
      </c>
      <c r="E1888" s="38" t="s">
        <v>120</v>
      </c>
      <c r="F1888" s="35">
        <v>3698.75</v>
      </c>
      <c r="G1888" s="35">
        <v>3695.8</v>
      </c>
      <c r="H1888" s="35">
        <v>3702.3</v>
      </c>
      <c r="I1888" s="38" t="s">
        <v>2226</v>
      </c>
      <c r="J1888" s="35">
        <v>3695.76</v>
      </c>
      <c r="K1888" s="35">
        <v>0</v>
      </c>
      <c r="L1888" s="35">
        <v>0</v>
      </c>
      <c r="M1888" s="35">
        <v>-2.99</v>
      </c>
      <c r="N1888" s="10" t="str">
        <f t="shared" si="297"/>
        <v>L</v>
      </c>
      <c r="O1888" s="11">
        <f t="shared" si="298"/>
        <v>45922</v>
      </c>
      <c r="P1888" s="12" t="str">
        <f t="shared" si="299"/>
        <v>08</v>
      </c>
      <c r="Q1888" s="13" t="str">
        <f>VLOOKUP($B1888,Deals_Demo!$H:$N,7,0)</f>
        <v>strategy_11_demo</v>
      </c>
      <c r="R1888" s="13" t="str">
        <f t="shared" si="300"/>
        <v>Mon</v>
      </c>
      <c r="S1888" s="14">
        <f>VLOOKUP($B1888,Deals_Demo!$H:$S,8,0)</f>
        <v>45922.363749999997</v>
      </c>
      <c r="T1888" s="14">
        <f>VLOOKUP($B1888,Deals_Demo!$H:$S,9,0)</f>
        <v>45922.572083333333</v>
      </c>
      <c r="U1888" s="15" t="str">
        <f t="shared" si="301"/>
        <v>2025-09-22</v>
      </c>
      <c r="V1888" s="13" t="str">
        <f>VLOOKUP($B1888,Deals_Demo!$H:$S,11,0)</f>
        <v>13</v>
      </c>
      <c r="W1888" s="13" t="str">
        <f>VLOOKUP($B1888,Deals_Demo!$H:$S,12,0)</f>
        <v>Mon</v>
      </c>
      <c r="X1888" s="13">
        <f t="shared" si="303"/>
        <v>-0.29900000000000004</v>
      </c>
      <c r="Y1888" s="13">
        <f t="shared" si="304"/>
        <v>-0.59800000000000009</v>
      </c>
      <c r="Z1888" s="13">
        <f t="shared" si="305"/>
        <v>-0.89700000000000002</v>
      </c>
      <c r="AA1888" s="13">
        <f t="shared" si="302"/>
        <v>-3</v>
      </c>
    </row>
    <row r="1889" spans="1:27" x14ac:dyDescent="0.25">
      <c r="A1889" s="60">
        <v>45922.363749999997</v>
      </c>
      <c r="B1889" s="61">
        <v>444200625</v>
      </c>
      <c r="C1889" s="37" t="s">
        <v>36</v>
      </c>
      <c r="D1889" s="37" t="s">
        <v>37</v>
      </c>
      <c r="E1889" s="37" t="s">
        <v>120</v>
      </c>
      <c r="F1889" s="36">
        <v>3698.75</v>
      </c>
      <c r="G1889" s="36">
        <v>3696.3</v>
      </c>
      <c r="H1889" s="36">
        <v>3701.8</v>
      </c>
      <c r="I1889" s="37" t="s">
        <v>2228</v>
      </c>
      <c r="J1889" s="36">
        <v>3696.3</v>
      </c>
      <c r="K1889" s="36">
        <v>0</v>
      </c>
      <c r="L1889" s="36">
        <v>0</v>
      </c>
      <c r="M1889" s="36">
        <v>-2.4500000000000002</v>
      </c>
      <c r="N1889" s="10" t="str">
        <f t="shared" si="297"/>
        <v>L</v>
      </c>
      <c r="O1889" s="11">
        <f t="shared" si="298"/>
        <v>45922</v>
      </c>
      <c r="P1889" s="12" t="str">
        <f t="shared" si="299"/>
        <v>08</v>
      </c>
      <c r="Q1889" s="13" t="str">
        <f>VLOOKUP($B1889,Deals_Demo!$H:$N,7,0)</f>
        <v>strategy_10_demo</v>
      </c>
      <c r="R1889" s="13" t="str">
        <f t="shared" si="300"/>
        <v>Mon</v>
      </c>
      <c r="S1889" s="14">
        <f>VLOOKUP($B1889,Deals_Demo!$H:$S,8,0)</f>
        <v>45922.363749999997</v>
      </c>
      <c r="T1889" s="14">
        <f>VLOOKUP($B1889,Deals_Demo!$H:$S,9,0)</f>
        <v>45922.572083333333</v>
      </c>
      <c r="U1889" s="15" t="str">
        <f t="shared" si="301"/>
        <v>2025-09-22</v>
      </c>
      <c r="V1889" s="13" t="str">
        <f>VLOOKUP($B1889,Deals_Demo!$H:$S,11,0)</f>
        <v>13</v>
      </c>
      <c r="W1889" s="13" t="str">
        <f>VLOOKUP($B1889,Deals_Demo!$H:$S,12,0)</f>
        <v>Mon</v>
      </c>
      <c r="X1889" s="13">
        <f t="shared" si="303"/>
        <v>-0.24500000000000002</v>
      </c>
      <c r="Y1889" s="13">
        <f t="shared" si="304"/>
        <v>-0.49000000000000005</v>
      </c>
      <c r="Z1889" s="13">
        <f t="shared" si="305"/>
        <v>-0.73499999999999999</v>
      </c>
      <c r="AA1889" s="13">
        <f t="shared" si="302"/>
        <v>-3</v>
      </c>
    </row>
    <row r="1890" spans="1:27" x14ac:dyDescent="0.25">
      <c r="A1890" s="58">
        <v>45922.369421296295</v>
      </c>
      <c r="B1890" s="59">
        <v>444204320</v>
      </c>
      <c r="C1890" s="38" t="s">
        <v>36</v>
      </c>
      <c r="D1890" s="38" t="s">
        <v>37</v>
      </c>
      <c r="E1890" s="38" t="s">
        <v>120</v>
      </c>
      <c r="F1890" s="35">
        <v>3698.84</v>
      </c>
      <c r="G1890" s="35">
        <v>3695.84</v>
      </c>
      <c r="H1890" s="35">
        <v>3700.34</v>
      </c>
      <c r="I1890" s="38" t="s">
        <v>2226</v>
      </c>
      <c r="J1890" s="35">
        <v>3695.76</v>
      </c>
      <c r="K1890" s="35">
        <v>0</v>
      </c>
      <c r="L1890" s="35">
        <v>0</v>
      </c>
      <c r="M1890" s="35">
        <v>-3.08</v>
      </c>
      <c r="N1890" s="10" t="str">
        <f t="shared" si="297"/>
        <v>L</v>
      </c>
      <c r="O1890" s="11">
        <f t="shared" si="298"/>
        <v>45922</v>
      </c>
      <c r="P1890" s="12" t="str">
        <f t="shared" si="299"/>
        <v>08</v>
      </c>
      <c r="Q1890" s="13" t="str">
        <f>VLOOKUP($B1890,Deals_Demo!$H:$N,7,0)</f>
        <v>strategy_24_demo</v>
      </c>
      <c r="R1890" s="13" t="str">
        <f t="shared" si="300"/>
        <v>Mon</v>
      </c>
      <c r="S1890" s="14">
        <f>VLOOKUP($B1890,Deals_Demo!$H:$S,8,0)</f>
        <v>45922.369421296295</v>
      </c>
      <c r="T1890" s="14">
        <f>VLOOKUP($B1890,Deals_Demo!$H:$S,9,0)</f>
        <v>45922.57775462963</v>
      </c>
      <c r="U1890" s="15" t="str">
        <f t="shared" si="301"/>
        <v>2025-09-22</v>
      </c>
      <c r="V1890" s="13" t="str">
        <f>VLOOKUP($B1890,Deals_Demo!$H:$S,11,0)</f>
        <v>13</v>
      </c>
      <c r="W1890" s="13" t="str">
        <f>VLOOKUP($B1890,Deals_Demo!$H:$S,12,0)</f>
        <v>Mon</v>
      </c>
      <c r="X1890" s="13">
        <f t="shared" si="303"/>
        <v>-0.30800000000000005</v>
      </c>
      <c r="Y1890" s="13">
        <f t="shared" si="304"/>
        <v>-0.6160000000000001</v>
      </c>
      <c r="Z1890" s="13">
        <f t="shared" si="305"/>
        <v>-0.92399999999999993</v>
      </c>
      <c r="AA1890" s="13">
        <f t="shared" si="302"/>
        <v>-3</v>
      </c>
    </row>
    <row r="1891" spans="1:27" x14ac:dyDescent="0.25">
      <c r="A1891" s="60">
        <v>45922.369421296295</v>
      </c>
      <c r="B1891" s="61">
        <v>444204323</v>
      </c>
      <c r="C1891" s="37" t="s">
        <v>36</v>
      </c>
      <c r="D1891" s="37" t="s">
        <v>37</v>
      </c>
      <c r="E1891" s="37" t="s">
        <v>120</v>
      </c>
      <c r="F1891" s="36">
        <v>3698.84</v>
      </c>
      <c r="G1891" s="36">
        <v>3695.84</v>
      </c>
      <c r="H1891" s="36">
        <v>3700.34</v>
      </c>
      <c r="I1891" s="37" t="s">
        <v>2226</v>
      </c>
      <c r="J1891" s="36">
        <v>3695.76</v>
      </c>
      <c r="K1891" s="36">
        <v>0</v>
      </c>
      <c r="L1891" s="36">
        <v>0</v>
      </c>
      <c r="M1891" s="36">
        <v>-3.08</v>
      </c>
      <c r="N1891" s="10" t="str">
        <f t="shared" si="297"/>
        <v>L</v>
      </c>
      <c r="O1891" s="11">
        <f t="shared" si="298"/>
        <v>45922</v>
      </c>
      <c r="P1891" s="12" t="str">
        <f t="shared" si="299"/>
        <v>08</v>
      </c>
      <c r="Q1891" s="13" t="str">
        <f>VLOOKUP($B1891,Deals_Demo!$H:$N,7,0)</f>
        <v>strategy_12_demo</v>
      </c>
      <c r="R1891" s="13" t="str">
        <f t="shared" si="300"/>
        <v>Mon</v>
      </c>
      <c r="S1891" s="14">
        <f>VLOOKUP($B1891,Deals_Demo!$H:$S,8,0)</f>
        <v>45922.369421296295</v>
      </c>
      <c r="T1891" s="14">
        <f>VLOOKUP($B1891,Deals_Demo!$H:$S,9,0)</f>
        <v>45922.57775462963</v>
      </c>
      <c r="U1891" s="15" t="str">
        <f t="shared" si="301"/>
        <v>2025-09-22</v>
      </c>
      <c r="V1891" s="13" t="str">
        <f>VLOOKUP($B1891,Deals_Demo!$H:$S,11,0)</f>
        <v>13</v>
      </c>
      <c r="W1891" s="13" t="str">
        <f>VLOOKUP($B1891,Deals_Demo!$H:$S,12,0)</f>
        <v>Mon</v>
      </c>
      <c r="X1891" s="13">
        <f t="shared" si="303"/>
        <v>-0.30800000000000005</v>
      </c>
      <c r="Y1891" s="13">
        <f t="shared" si="304"/>
        <v>-0.6160000000000001</v>
      </c>
      <c r="Z1891" s="13">
        <f t="shared" si="305"/>
        <v>-0.92399999999999993</v>
      </c>
      <c r="AA1891" s="13">
        <f t="shared" si="302"/>
        <v>-3</v>
      </c>
    </row>
    <row r="1892" spans="1:27" x14ac:dyDescent="0.25">
      <c r="A1892" s="58">
        <v>45922.369421296295</v>
      </c>
      <c r="B1892" s="59">
        <v>444204325</v>
      </c>
      <c r="C1892" s="38" t="s">
        <v>36</v>
      </c>
      <c r="D1892" s="38" t="s">
        <v>37</v>
      </c>
      <c r="E1892" s="38" t="s">
        <v>120</v>
      </c>
      <c r="F1892" s="35">
        <v>3698.84</v>
      </c>
      <c r="G1892" s="35">
        <v>3696.64</v>
      </c>
      <c r="H1892" s="35">
        <v>3700.34</v>
      </c>
      <c r="I1892" s="38" t="s">
        <v>2229</v>
      </c>
      <c r="J1892" s="35">
        <v>3696.62</v>
      </c>
      <c r="K1892" s="35">
        <v>0</v>
      </c>
      <c r="L1892" s="35">
        <v>0</v>
      </c>
      <c r="M1892" s="35">
        <v>-2.2200000000000002</v>
      </c>
      <c r="N1892" s="10" t="str">
        <f t="shared" si="297"/>
        <v>L</v>
      </c>
      <c r="O1892" s="11">
        <f t="shared" si="298"/>
        <v>45922</v>
      </c>
      <c r="P1892" s="12" t="str">
        <f t="shared" si="299"/>
        <v>08</v>
      </c>
      <c r="Q1892" s="13" t="str">
        <f>VLOOKUP($B1892,Deals_Demo!$H:$N,7,0)</f>
        <v>strategy_22_demo</v>
      </c>
      <c r="R1892" s="13" t="str">
        <f t="shared" si="300"/>
        <v>Mon</v>
      </c>
      <c r="S1892" s="14">
        <f>VLOOKUP($B1892,Deals_Demo!$H:$S,8,0)</f>
        <v>45922.369421296295</v>
      </c>
      <c r="T1892" s="14">
        <f>VLOOKUP($B1892,Deals_Demo!$H:$S,9,0)</f>
        <v>45922.57775462963</v>
      </c>
      <c r="U1892" s="15" t="str">
        <f t="shared" si="301"/>
        <v>2025-09-22</v>
      </c>
      <c r="V1892" s="13" t="str">
        <f>VLOOKUP($B1892,Deals_Demo!$H:$S,11,0)</f>
        <v>13</v>
      </c>
      <c r="W1892" s="13" t="str">
        <f>VLOOKUP($B1892,Deals_Demo!$H:$S,12,0)</f>
        <v>Mon</v>
      </c>
      <c r="X1892" s="13">
        <f t="shared" si="303"/>
        <v>-0.22200000000000003</v>
      </c>
      <c r="Y1892" s="13">
        <f t="shared" si="304"/>
        <v>-0.44400000000000006</v>
      </c>
      <c r="Z1892" s="13">
        <f t="shared" si="305"/>
        <v>-0.66600000000000004</v>
      </c>
      <c r="AA1892" s="13">
        <f t="shared" si="302"/>
        <v>-3</v>
      </c>
    </row>
    <row r="1893" spans="1:27" x14ac:dyDescent="0.25">
      <c r="A1893" s="60">
        <v>45922.369432870371</v>
      </c>
      <c r="B1893" s="61">
        <v>444204327</v>
      </c>
      <c r="C1893" s="37" t="s">
        <v>36</v>
      </c>
      <c r="D1893" s="37" t="s">
        <v>37</v>
      </c>
      <c r="E1893" s="37" t="s">
        <v>120</v>
      </c>
      <c r="F1893" s="36">
        <v>3698.81</v>
      </c>
      <c r="G1893" s="36">
        <v>3696.64</v>
      </c>
      <c r="H1893" s="36">
        <v>3701.84</v>
      </c>
      <c r="I1893" s="37" t="s">
        <v>2229</v>
      </c>
      <c r="J1893" s="36">
        <v>3696.62</v>
      </c>
      <c r="K1893" s="36">
        <v>0</v>
      </c>
      <c r="L1893" s="36">
        <v>0</v>
      </c>
      <c r="M1893" s="36">
        <v>-2.19</v>
      </c>
      <c r="N1893" s="10" t="str">
        <f t="shared" si="297"/>
        <v>L</v>
      </c>
      <c r="O1893" s="11">
        <f t="shared" si="298"/>
        <v>45922</v>
      </c>
      <c r="P1893" s="12" t="str">
        <f t="shared" si="299"/>
        <v>08</v>
      </c>
      <c r="Q1893" s="13" t="str">
        <f>VLOOKUP($B1893,Deals_Demo!$H:$N,7,0)</f>
        <v>strategy_23_demo</v>
      </c>
      <c r="R1893" s="13" t="str">
        <f t="shared" si="300"/>
        <v>Mon</v>
      </c>
      <c r="S1893" s="14">
        <f>VLOOKUP($B1893,Deals_Demo!$H:$S,8,0)</f>
        <v>45922.369432870371</v>
      </c>
      <c r="T1893" s="14">
        <f>VLOOKUP($B1893,Deals_Demo!$H:$S,9,0)</f>
        <v>45922.577766203707</v>
      </c>
      <c r="U1893" s="15" t="str">
        <f t="shared" si="301"/>
        <v>2025-09-22</v>
      </c>
      <c r="V1893" s="13" t="str">
        <f>VLOOKUP($B1893,Deals_Demo!$H:$S,11,0)</f>
        <v>13</v>
      </c>
      <c r="W1893" s="13" t="str">
        <f>VLOOKUP($B1893,Deals_Demo!$H:$S,12,0)</f>
        <v>Mon</v>
      </c>
      <c r="X1893" s="13">
        <f t="shared" si="303"/>
        <v>-0.219</v>
      </c>
      <c r="Y1893" s="13">
        <f t="shared" si="304"/>
        <v>-0.438</v>
      </c>
      <c r="Z1893" s="13">
        <f t="shared" si="305"/>
        <v>-0.65699999999999992</v>
      </c>
      <c r="AA1893" s="13">
        <f t="shared" si="302"/>
        <v>-3</v>
      </c>
    </row>
    <row r="1894" spans="1:27" x14ac:dyDescent="0.25">
      <c r="A1894" s="58">
        <v>45922.369768518518</v>
      </c>
      <c r="B1894" s="59">
        <v>444204523</v>
      </c>
      <c r="C1894" s="38" t="s">
        <v>36</v>
      </c>
      <c r="D1894" s="38" t="s">
        <v>37</v>
      </c>
      <c r="E1894" s="38" t="s">
        <v>120</v>
      </c>
      <c r="F1894" s="35">
        <v>3698.39</v>
      </c>
      <c r="G1894" s="35">
        <v>3700.38</v>
      </c>
      <c r="H1894" s="35">
        <v>3701.89</v>
      </c>
      <c r="I1894" s="38" t="s">
        <v>2230</v>
      </c>
      <c r="J1894" s="35">
        <v>3701.93</v>
      </c>
      <c r="K1894" s="35">
        <v>0</v>
      </c>
      <c r="L1894" s="35">
        <v>0</v>
      </c>
      <c r="M1894" s="35">
        <v>3.54</v>
      </c>
      <c r="N1894" s="10" t="str">
        <f t="shared" si="297"/>
        <v>W</v>
      </c>
      <c r="O1894" s="11">
        <f t="shared" si="298"/>
        <v>45922</v>
      </c>
      <c r="P1894" s="12" t="str">
        <f t="shared" si="299"/>
        <v>08</v>
      </c>
      <c r="Q1894" s="13" t="str">
        <f>VLOOKUP($B1894,Deals_Demo!$H:$N,7,0)</f>
        <v>strategy_13_demo</v>
      </c>
      <c r="R1894" s="13" t="str">
        <f t="shared" si="300"/>
        <v>Mon</v>
      </c>
      <c r="S1894" s="14">
        <f>VLOOKUP($B1894,Deals_Demo!$H:$S,8,0)</f>
        <v>45922.369768518518</v>
      </c>
      <c r="T1894" s="14">
        <f>VLOOKUP($B1894,Deals_Demo!$H:$S,9,0)</f>
        <v>45922.578101851854</v>
      </c>
      <c r="U1894" s="15" t="str">
        <f t="shared" si="301"/>
        <v>2025-09-22</v>
      </c>
      <c r="V1894" s="13" t="str">
        <f>VLOOKUP($B1894,Deals_Demo!$H:$S,11,0)</f>
        <v>13</v>
      </c>
      <c r="W1894" s="13" t="str">
        <f>VLOOKUP($B1894,Deals_Demo!$H:$S,12,0)</f>
        <v>Mon</v>
      </c>
      <c r="X1894" s="13">
        <f t="shared" si="303"/>
        <v>0.35400000000000004</v>
      </c>
      <c r="Y1894" s="13">
        <f t="shared" si="304"/>
        <v>0.70800000000000007</v>
      </c>
      <c r="Z1894" s="13">
        <f t="shared" si="305"/>
        <v>1.0620000000000001</v>
      </c>
      <c r="AA1894" s="13">
        <f t="shared" si="302"/>
        <v>3.54</v>
      </c>
    </row>
    <row r="1895" spans="1:27" x14ac:dyDescent="0.25">
      <c r="A1895" s="60">
        <v>45922.369768518518</v>
      </c>
      <c r="B1895" s="61">
        <v>444204524</v>
      </c>
      <c r="C1895" s="37" t="s">
        <v>36</v>
      </c>
      <c r="D1895" s="37" t="s">
        <v>37</v>
      </c>
      <c r="E1895" s="37" t="s">
        <v>120</v>
      </c>
      <c r="F1895" s="36">
        <v>3698.39</v>
      </c>
      <c r="G1895" s="36">
        <v>3700.3</v>
      </c>
      <c r="H1895" s="36">
        <v>3701.89</v>
      </c>
      <c r="I1895" s="37" t="s">
        <v>2230</v>
      </c>
      <c r="J1895" s="36">
        <v>3701.93</v>
      </c>
      <c r="K1895" s="36">
        <v>0</v>
      </c>
      <c r="L1895" s="36">
        <v>0</v>
      </c>
      <c r="M1895" s="36">
        <v>3.54</v>
      </c>
      <c r="N1895" s="10" t="str">
        <f t="shared" si="297"/>
        <v>W</v>
      </c>
      <c r="O1895" s="11">
        <f t="shared" si="298"/>
        <v>45922</v>
      </c>
      <c r="P1895" s="12" t="str">
        <f t="shared" si="299"/>
        <v>08</v>
      </c>
      <c r="Q1895" s="13" t="str">
        <f>VLOOKUP($B1895,Deals_Demo!$H:$N,7,0)</f>
        <v>strategy_07_demo</v>
      </c>
      <c r="R1895" s="13" t="str">
        <f t="shared" si="300"/>
        <v>Mon</v>
      </c>
      <c r="S1895" s="14">
        <f>VLOOKUP($B1895,Deals_Demo!$H:$S,8,0)</f>
        <v>45922.369768518518</v>
      </c>
      <c r="T1895" s="14">
        <f>VLOOKUP($B1895,Deals_Demo!$H:$S,9,0)</f>
        <v>45922.578101851854</v>
      </c>
      <c r="U1895" s="15" t="str">
        <f t="shared" si="301"/>
        <v>2025-09-22</v>
      </c>
      <c r="V1895" s="13" t="str">
        <f>VLOOKUP($B1895,Deals_Demo!$H:$S,11,0)</f>
        <v>13</v>
      </c>
      <c r="W1895" s="13" t="str">
        <f>VLOOKUP($B1895,Deals_Demo!$H:$S,12,0)</f>
        <v>Mon</v>
      </c>
      <c r="X1895" s="13">
        <f t="shared" si="303"/>
        <v>0.35400000000000004</v>
      </c>
      <c r="Y1895" s="13">
        <f t="shared" si="304"/>
        <v>0.70800000000000007</v>
      </c>
      <c r="Z1895" s="13">
        <f t="shared" si="305"/>
        <v>1.0620000000000001</v>
      </c>
      <c r="AA1895" s="13">
        <f t="shared" si="302"/>
        <v>3.54</v>
      </c>
    </row>
    <row r="1896" spans="1:27" x14ac:dyDescent="0.25">
      <c r="A1896" s="58">
        <v>45922.374166666668</v>
      </c>
      <c r="B1896" s="59">
        <v>444206436</v>
      </c>
      <c r="C1896" s="38" t="s">
        <v>36</v>
      </c>
      <c r="D1896" s="38" t="s">
        <v>38</v>
      </c>
      <c r="E1896" s="38" t="s">
        <v>120</v>
      </c>
      <c r="F1896" s="35">
        <v>3697.18</v>
      </c>
      <c r="G1896" s="35">
        <v>3700.18</v>
      </c>
      <c r="H1896" s="38"/>
      <c r="I1896" s="38" t="s">
        <v>2231</v>
      </c>
      <c r="J1896" s="35">
        <v>3700.18</v>
      </c>
      <c r="K1896" s="35">
        <v>0</v>
      </c>
      <c r="L1896" s="35">
        <v>0</v>
      </c>
      <c r="M1896" s="35">
        <v>-3</v>
      </c>
      <c r="N1896" s="10" t="str">
        <f t="shared" si="297"/>
        <v>L</v>
      </c>
      <c r="O1896" s="11">
        <f t="shared" si="298"/>
        <v>45922</v>
      </c>
      <c r="P1896" s="12" t="str">
        <f t="shared" si="299"/>
        <v>08</v>
      </c>
      <c r="Q1896" s="13" t="str">
        <f>VLOOKUP($B1896,Deals_Demo!$H:$N,7,0)</f>
        <v>strategy_18_demo</v>
      </c>
      <c r="R1896" s="13" t="str">
        <f t="shared" si="300"/>
        <v>Mon</v>
      </c>
      <c r="S1896" s="14">
        <f>VLOOKUP($B1896,Deals_Demo!$H:$S,8,0)</f>
        <v>45922.374166666668</v>
      </c>
      <c r="T1896" s="14">
        <f>VLOOKUP($B1896,Deals_Demo!$H:$S,9,0)</f>
        <v>45922.582500000004</v>
      </c>
      <c r="U1896" s="15" t="str">
        <f t="shared" si="301"/>
        <v>2025-09-22</v>
      </c>
      <c r="V1896" s="13" t="str">
        <f>VLOOKUP($B1896,Deals_Demo!$H:$S,11,0)</f>
        <v>13</v>
      </c>
      <c r="W1896" s="13" t="str">
        <f>VLOOKUP($B1896,Deals_Demo!$H:$S,12,0)</f>
        <v>Mon</v>
      </c>
      <c r="X1896" s="13">
        <f t="shared" si="303"/>
        <v>-0.30000000000000004</v>
      </c>
      <c r="Y1896" s="13">
        <f t="shared" si="304"/>
        <v>-0.60000000000000009</v>
      </c>
      <c r="Z1896" s="13">
        <f t="shared" si="305"/>
        <v>-0.89999999999999991</v>
      </c>
      <c r="AA1896" s="13">
        <f t="shared" si="302"/>
        <v>-3</v>
      </c>
    </row>
    <row r="1897" spans="1:27" x14ac:dyDescent="0.25">
      <c r="A1897" s="60">
        <v>45922.381805555553</v>
      </c>
      <c r="B1897" s="61">
        <v>444213422</v>
      </c>
      <c r="C1897" s="37" t="s">
        <v>36</v>
      </c>
      <c r="D1897" s="37" t="s">
        <v>37</v>
      </c>
      <c r="E1897" s="37" t="s">
        <v>120</v>
      </c>
      <c r="F1897" s="36">
        <v>3699.93</v>
      </c>
      <c r="G1897" s="36">
        <v>3701.77</v>
      </c>
      <c r="H1897" s="37"/>
      <c r="I1897" s="37" t="s">
        <v>2232</v>
      </c>
      <c r="J1897" s="36">
        <v>3701.72</v>
      </c>
      <c r="K1897" s="36">
        <v>0</v>
      </c>
      <c r="L1897" s="36">
        <v>0</v>
      </c>
      <c r="M1897" s="36">
        <v>1.79</v>
      </c>
      <c r="N1897" s="10" t="str">
        <f t="shared" si="297"/>
        <v>W</v>
      </c>
      <c r="O1897" s="11">
        <f t="shared" si="298"/>
        <v>45922</v>
      </c>
      <c r="P1897" s="12" t="str">
        <f t="shared" si="299"/>
        <v>09</v>
      </c>
      <c r="Q1897" s="13" t="str">
        <f>VLOOKUP($B1897,Deals_Demo!$H:$N,7,0)</f>
        <v>strategy_20_demo</v>
      </c>
      <c r="R1897" s="13" t="str">
        <f t="shared" si="300"/>
        <v>Mon</v>
      </c>
      <c r="S1897" s="14">
        <f>VLOOKUP($B1897,Deals_Demo!$H:$S,8,0)</f>
        <v>45922.381805555553</v>
      </c>
      <c r="T1897" s="14">
        <f>VLOOKUP($B1897,Deals_Demo!$H:$S,9,0)</f>
        <v>45922.590138888889</v>
      </c>
      <c r="U1897" s="15" t="str">
        <f t="shared" si="301"/>
        <v>2025-09-22</v>
      </c>
      <c r="V1897" s="13" t="str">
        <f>VLOOKUP($B1897,Deals_Demo!$H:$S,11,0)</f>
        <v>14</v>
      </c>
      <c r="W1897" s="13" t="str">
        <f>VLOOKUP($B1897,Deals_Demo!$H:$S,12,0)</f>
        <v>Mon</v>
      </c>
      <c r="X1897" s="13">
        <f t="shared" si="303"/>
        <v>0.17900000000000002</v>
      </c>
      <c r="Y1897" s="13">
        <f t="shared" si="304"/>
        <v>0.35800000000000004</v>
      </c>
      <c r="Z1897" s="13">
        <f t="shared" si="305"/>
        <v>0.53700000000000003</v>
      </c>
      <c r="AA1897" s="13">
        <f t="shared" si="302"/>
        <v>-3</v>
      </c>
    </row>
    <row r="1898" spans="1:27" x14ac:dyDescent="0.25">
      <c r="A1898" s="58">
        <v>45922.381805555553</v>
      </c>
      <c r="B1898" s="59">
        <v>444213426</v>
      </c>
      <c r="C1898" s="38" t="s">
        <v>36</v>
      </c>
      <c r="D1898" s="38" t="s">
        <v>37</v>
      </c>
      <c r="E1898" s="38" t="s">
        <v>120</v>
      </c>
      <c r="F1898" s="35">
        <v>3699.86</v>
      </c>
      <c r="G1898" s="35">
        <v>3701.77</v>
      </c>
      <c r="H1898" s="38"/>
      <c r="I1898" s="38" t="s">
        <v>2232</v>
      </c>
      <c r="J1898" s="35">
        <v>3701.72</v>
      </c>
      <c r="K1898" s="35">
        <v>0</v>
      </c>
      <c r="L1898" s="35">
        <v>0</v>
      </c>
      <c r="M1898" s="35">
        <v>1.86</v>
      </c>
      <c r="N1898" s="10" t="str">
        <f t="shared" si="297"/>
        <v>W</v>
      </c>
      <c r="O1898" s="11">
        <f t="shared" si="298"/>
        <v>45922</v>
      </c>
      <c r="P1898" s="12" t="str">
        <f t="shared" si="299"/>
        <v>09</v>
      </c>
      <c r="Q1898" s="13" t="str">
        <f>VLOOKUP($B1898,Deals_Demo!$H:$N,7,0)</f>
        <v>strategy_18_demo</v>
      </c>
      <c r="R1898" s="13" t="str">
        <f t="shared" si="300"/>
        <v>Mon</v>
      </c>
      <c r="S1898" s="14">
        <f>VLOOKUP($B1898,Deals_Demo!$H:$S,8,0)</f>
        <v>45922.381805555553</v>
      </c>
      <c r="T1898" s="14">
        <f>VLOOKUP($B1898,Deals_Demo!$H:$S,9,0)</f>
        <v>45922.590138888889</v>
      </c>
      <c r="U1898" s="15" t="str">
        <f t="shared" si="301"/>
        <v>2025-09-22</v>
      </c>
      <c r="V1898" s="13" t="str">
        <f>VLOOKUP($B1898,Deals_Demo!$H:$S,11,0)</f>
        <v>14</v>
      </c>
      <c r="W1898" s="13" t="str">
        <f>VLOOKUP($B1898,Deals_Demo!$H:$S,12,0)</f>
        <v>Mon</v>
      </c>
      <c r="X1898" s="13">
        <f t="shared" si="303"/>
        <v>0.18600000000000003</v>
      </c>
      <c r="Y1898" s="13">
        <f t="shared" si="304"/>
        <v>0.37200000000000005</v>
      </c>
      <c r="Z1898" s="13">
        <f t="shared" si="305"/>
        <v>0.55800000000000005</v>
      </c>
      <c r="AA1898" s="13">
        <f t="shared" si="302"/>
        <v>-3</v>
      </c>
    </row>
    <row r="1899" spans="1:27" x14ac:dyDescent="0.25">
      <c r="A1899" s="60">
        <v>45922.383194444446</v>
      </c>
      <c r="B1899" s="61">
        <v>444214154</v>
      </c>
      <c r="C1899" s="37" t="s">
        <v>36</v>
      </c>
      <c r="D1899" s="37" t="s">
        <v>37</v>
      </c>
      <c r="E1899" s="37" t="s">
        <v>120</v>
      </c>
      <c r="F1899" s="36">
        <v>3699.72</v>
      </c>
      <c r="G1899" s="36">
        <v>3700.38</v>
      </c>
      <c r="H1899" s="36">
        <v>3701.88</v>
      </c>
      <c r="I1899" s="37" t="s">
        <v>2230</v>
      </c>
      <c r="J1899" s="36">
        <v>3701.93</v>
      </c>
      <c r="K1899" s="36">
        <v>0</v>
      </c>
      <c r="L1899" s="36">
        <v>0</v>
      </c>
      <c r="M1899" s="36">
        <v>2.21</v>
      </c>
      <c r="N1899" s="10" t="str">
        <f t="shared" si="297"/>
        <v>W</v>
      </c>
      <c r="O1899" s="11">
        <f t="shared" si="298"/>
        <v>45922</v>
      </c>
      <c r="P1899" s="12" t="str">
        <f t="shared" si="299"/>
        <v>09</v>
      </c>
      <c r="Q1899" s="13" t="str">
        <f>VLOOKUP($B1899,Deals_Demo!$H:$N,7,0)</f>
        <v>strategy_21_demo</v>
      </c>
      <c r="R1899" s="13" t="str">
        <f t="shared" si="300"/>
        <v>Mon</v>
      </c>
      <c r="S1899" s="14">
        <f>VLOOKUP($B1899,Deals_Demo!$H:$S,8,0)</f>
        <v>45922.383194444446</v>
      </c>
      <c r="T1899" s="14">
        <f>VLOOKUP($B1899,Deals_Demo!$H:$S,9,0)</f>
        <v>45922.591527777782</v>
      </c>
      <c r="U1899" s="15" t="str">
        <f t="shared" si="301"/>
        <v>2025-09-22</v>
      </c>
      <c r="V1899" s="13" t="str">
        <f>VLOOKUP($B1899,Deals_Demo!$H:$S,11,0)</f>
        <v>14</v>
      </c>
      <c r="W1899" s="13" t="str">
        <f>VLOOKUP($B1899,Deals_Demo!$H:$S,12,0)</f>
        <v>Mon</v>
      </c>
      <c r="X1899" s="13">
        <f t="shared" si="303"/>
        <v>0.221</v>
      </c>
      <c r="Y1899" s="13">
        <f t="shared" si="304"/>
        <v>0.442</v>
      </c>
      <c r="Z1899" s="13">
        <f t="shared" si="305"/>
        <v>0.66299999999999992</v>
      </c>
      <c r="AA1899" s="13">
        <f t="shared" si="302"/>
        <v>-3</v>
      </c>
    </row>
    <row r="1900" spans="1:27" x14ac:dyDescent="0.25">
      <c r="A1900" s="58">
        <v>45922.383194444446</v>
      </c>
      <c r="B1900" s="59">
        <v>444214156</v>
      </c>
      <c r="C1900" s="38" t="s">
        <v>36</v>
      </c>
      <c r="D1900" s="38" t="s">
        <v>37</v>
      </c>
      <c r="E1900" s="38" t="s">
        <v>120</v>
      </c>
      <c r="F1900" s="35">
        <v>3699.63</v>
      </c>
      <c r="G1900" s="35">
        <v>3701.57</v>
      </c>
      <c r="H1900" s="35">
        <v>3703.22</v>
      </c>
      <c r="I1900" s="38" t="s">
        <v>2233</v>
      </c>
      <c r="J1900" s="35">
        <v>3703.29</v>
      </c>
      <c r="K1900" s="35">
        <v>0</v>
      </c>
      <c r="L1900" s="35">
        <v>0</v>
      </c>
      <c r="M1900" s="35">
        <v>3.66</v>
      </c>
      <c r="N1900" s="10" t="str">
        <f t="shared" si="297"/>
        <v>W</v>
      </c>
      <c r="O1900" s="11">
        <f t="shared" si="298"/>
        <v>45922</v>
      </c>
      <c r="P1900" s="12" t="str">
        <f t="shared" si="299"/>
        <v>09</v>
      </c>
      <c r="Q1900" s="13" t="str">
        <f>VLOOKUP($B1900,Deals_Demo!$H:$N,7,0)</f>
        <v>strategy_11_demo</v>
      </c>
      <c r="R1900" s="13" t="str">
        <f t="shared" si="300"/>
        <v>Mon</v>
      </c>
      <c r="S1900" s="14">
        <f>VLOOKUP($B1900,Deals_Demo!$H:$S,8,0)</f>
        <v>45922.383194444446</v>
      </c>
      <c r="T1900" s="14">
        <f>VLOOKUP($B1900,Deals_Demo!$H:$S,9,0)</f>
        <v>45922.591527777782</v>
      </c>
      <c r="U1900" s="15" t="str">
        <f t="shared" si="301"/>
        <v>2025-09-22</v>
      </c>
      <c r="V1900" s="13" t="str">
        <f>VLOOKUP($B1900,Deals_Demo!$H:$S,11,0)</f>
        <v>14</v>
      </c>
      <c r="W1900" s="13" t="str">
        <f>VLOOKUP($B1900,Deals_Demo!$H:$S,12,0)</f>
        <v>Mon</v>
      </c>
      <c r="X1900" s="13">
        <f t="shared" si="303"/>
        <v>0.36600000000000005</v>
      </c>
      <c r="Y1900" s="13">
        <f t="shared" si="304"/>
        <v>0.7320000000000001</v>
      </c>
      <c r="Z1900" s="13">
        <f t="shared" si="305"/>
        <v>1.0980000000000001</v>
      </c>
      <c r="AA1900" s="13">
        <f t="shared" si="302"/>
        <v>3.66</v>
      </c>
    </row>
    <row r="1901" spans="1:27" x14ac:dyDescent="0.25">
      <c r="A1901" s="60">
        <v>45922.383194444446</v>
      </c>
      <c r="B1901" s="61">
        <v>444214159</v>
      </c>
      <c r="C1901" s="37" t="s">
        <v>36</v>
      </c>
      <c r="D1901" s="37" t="s">
        <v>37</v>
      </c>
      <c r="E1901" s="37" t="s">
        <v>120</v>
      </c>
      <c r="F1901" s="36">
        <v>3699.6</v>
      </c>
      <c r="G1901" s="36">
        <v>3701.44</v>
      </c>
      <c r="H1901" s="36">
        <v>3702.72</v>
      </c>
      <c r="I1901" s="37" t="s">
        <v>2234</v>
      </c>
      <c r="J1901" s="36">
        <v>3702.74</v>
      </c>
      <c r="K1901" s="36">
        <v>0</v>
      </c>
      <c r="L1901" s="36">
        <v>0</v>
      </c>
      <c r="M1901" s="36">
        <v>3.14</v>
      </c>
      <c r="N1901" s="10" t="str">
        <f t="shared" si="297"/>
        <v>W</v>
      </c>
      <c r="O1901" s="11">
        <f t="shared" si="298"/>
        <v>45922</v>
      </c>
      <c r="P1901" s="12" t="str">
        <f t="shared" si="299"/>
        <v>09</v>
      </c>
      <c r="Q1901" s="13" t="str">
        <f>VLOOKUP($B1901,Deals_Demo!$H:$N,7,0)</f>
        <v>strategy_10_demo</v>
      </c>
      <c r="R1901" s="13" t="str">
        <f t="shared" si="300"/>
        <v>Mon</v>
      </c>
      <c r="S1901" s="14">
        <f>VLOOKUP($B1901,Deals_Demo!$H:$S,8,0)</f>
        <v>45922.383194444446</v>
      </c>
      <c r="T1901" s="14">
        <f>VLOOKUP($B1901,Deals_Demo!$H:$S,9,0)</f>
        <v>45922.591527777782</v>
      </c>
      <c r="U1901" s="15" t="str">
        <f t="shared" si="301"/>
        <v>2025-09-22</v>
      </c>
      <c r="V1901" s="13" t="str">
        <f>VLOOKUP($B1901,Deals_Demo!$H:$S,11,0)</f>
        <v>14</v>
      </c>
      <c r="W1901" s="13" t="str">
        <f>VLOOKUP($B1901,Deals_Demo!$H:$S,12,0)</f>
        <v>Mon</v>
      </c>
      <c r="X1901" s="13">
        <f t="shared" si="303"/>
        <v>0.31400000000000006</v>
      </c>
      <c r="Y1901" s="13">
        <f t="shared" si="304"/>
        <v>0.62800000000000011</v>
      </c>
      <c r="Z1901" s="13">
        <f t="shared" si="305"/>
        <v>0.94199999999999995</v>
      </c>
      <c r="AA1901" s="13">
        <f t="shared" si="302"/>
        <v>3.14</v>
      </c>
    </row>
    <row r="1902" spans="1:27" x14ac:dyDescent="0.25">
      <c r="A1902" s="58">
        <v>45922.383206018516</v>
      </c>
      <c r="B1902" s="59">
        <v>444214161</v>
      </c>
      <c r="C1902" s="38" t="s">
        <v>36</v>
      </c>
      <c r="D1902" s="38" t="s">
        <v>37</v>
      </c>
      <c r="E1902" s="38" t="s">
        <v>120</v>
      </c>
      <c r="F1902" s="35">
        <v>3699.64</v>
      </c>
      <c r="G1902" s="35">
        <v>3701.54</v>
      </c>
      <c r="H1902" s="35">
        <v>3703.22</v>
      </c>
      <c r="I1902" s="38" t="s">
        <v>2233</v>
      </c>
      <c r="J1902" s="35">
        <v>3703.29</v>
      </c>
      <c r="K1902" s="35">
        <v>0</v>
      </c>
      <c r="L1902" s="35">
        <v>0</v>
      </c>
      <c r="M1902" s="35">
        <v>3.65</v>
      </c>
      <c r="N1902" s="10" t="str">
        <f t="shared" si="297"/>
        <v>W</v>
      </c>
      <c r="O1902" s="11">
        <f t="shared" si="298"/>
        <v>45922</v>
      </c>
      <c r="P1902" s="12" t="str">
        <f t="shared" si="299"/>
        <v>09</v>
      </c>
      <c r="Q1902" s="13" t="str">
        <f>VLOOKUP($B1902,Deals_Demo!$H:$N,7,0)</f>
        <v>strategy_16_demo</v>
      </c>
      <c r="R1902" s="13" t="str">
        <f t="shared" si="300"/>
        <v>Mon</v>
      </c>
      <c r="S1902" s="14">
        <f>VLOOKUP($B1902,Deals_Demo!$H:$S,8,0)</f>
        <v>45922.383206018516</v>
      </c>
      <c r="T1902" s="14">
        <f>VLOOKUP($B1902,Deals_Demo!$H:$S,9,0)</f>
        <v>45922.591539351852</v>
      </c>
      <c r="U1902" s="15" t="str">
        <f t="shared" si="301"/>
        <v>2025-09-22</v>
      </c>
      <c r="V1902" s="13" t="str">
        <f>VLOOKUP($B1902,Deals_Demo!$H:$S,11,0)</f>
        <v>14</v>
      </c>
      <c r="W1902" s="13" t="str">
        <f>VLOOKUP($B1902,Deals_Demo!$H:$S,12,0)</f>
        <v>Mon</v>
      </c>
      <c r="X1902" s="13">
        <f t="shared" si="303"/>
        <v>0.36499999999999999</v>
      </c>
      <c r="Y1902" s="13">
        <f t="shared" si="304"/>
        <v>0.73</v>
      </c>
      <c r="Z1902" s="13">
        <f t="shared" si="305"/>
        <v>1.095</v>
      </c>
      <c r="AA1902" s="13">
        <f t="shared" si="302"/>
        <v>3.65</v>
      </c>
    </row>
    <row r="1903" spans="1:27" x14ac:dyDescent="0.25">
      <c r="A1903" s="60">
        <v>45922.383206018516</v>
      </c>
      <c r="B1903" s="61">
        <v>444214164</v>
      </c>
      <c r="C1903" s="37" t="s">
        <v>36</v>
      </c>
      <c r="D1903" s="37" t="s">
        <v>37</v>
      </c>
      <c r="E1903" s="37" t="s">
        <v>120</v>
      </c>
      <c r="F1903" s="36">
        <v>3699.66</v>
      </c>
      <c r="G1903" s="36">
        <v>3697.52</v>
      </c>
      <c r="H1903" s="36">
        <v>3701.22</v>
      </c>
      <c r="I1903" s="37" t="s">
        <v>2235</v>
      </c>
      <c r="J1903" s="36">
        <v>3701.23</v>
      </c>
      <c r="K1903" s="36">
        <v>0</v>
      </c>
      <c r="L1903" s="36">
        <v>0</v>
      </c>
      <c r="M1903" s="36">
        <v>1.57</v>
      </c>
      <c r="N1903" s="10" t="str">
        <f t="shared" ref="N1903:N1966" si="306">IF(M1903&gt;0,"W",IF(M1903&lt;0,"L","BE"))</f>
        <v>W</v>
      </c>
      <c r="O1903" s="11">
        <f t="shared" ref="O1903:O1966" si="307">INT(LEFT(A1903,10))</f>
        <v>45922</v>
      </c>
      <c r="P1903" s="12" t="str">
        <f t="shared" ref="P1903:P1966" si="308">TEXT(A1903,"hh")</f>
        <v>09</v>
      </c>
      <c r="Q1903" s="13" t="str">
        <f>VLOOKUP($B1903,Deals_Demo!$H:$N,7,0)</f>
        <v>strategy_22_demo</v>
      </c>
      <c r="R1903" s="13" t="str">
        <f t="shared" ref="R1903:R1966" si="309">TEXT(O1903,"ddd")</f>
        <v>Mon</v>
      </c>
      <c r="S1903" s="14">
        <f>VLOOKUP($B1903,Deals_Demo!$H:$S,8,0)</f>
        <v>45922.383206018516</v>
      </c>
      <c r="T1903" s="14">
        <f>VLOOKUP($B1903,Deals_Demo!$H:$S,9,0)</f>
        <v>45922.591539351852</v>
      </c>
      <c r="U1903" s="15" t="str">
        <f t="shared" ref="U1903:U1966" si="310">TEXT(T1903,"yyyy-mm-dd")</f>
        <v>2025-09-22</v>
      </c>
      <c r="V1903" s="13" t="str">
        <f>VLOOKUP($B1903,Deals_Demo!$H:$S,11,0)</f>
        <v>14</v>
      </c>
      <c r="W1903" s="13" t="str">
        <f>VLOOKUP($B1903,Deals_Demo!$H:$S,12,0)</f>
        <v>Mon</v>
      </c>
      <c r="X1903" s="13">
        <f t="shared" si="303"/>
        <v>0.15700000000000003</v>
      </c>
      <c r="Y1903" s="13">
        <f t="shared" si="304"/>
        <v>0.31400000000000006</v>
      </c>
      <c r="Z1903" s="13">
        <f t="shared" si="305"/>
        <v>0.47099999999999997</v>
      </c>
      <c r="AA1903" s="13">
        <f t="shared" ref="AA1903:AA1966" si="311">IF(M1903&lt;2.9,-3,M1903)</f>
        <v>-3</v>
      </c>
    </row>
    <row r="1904" spans="1:27" x14ac:dyDescent="0.25">
      <c r="A1904" s="58">
        <v>45922.383206018516</v>
      </c>
      <c r="B1904" s="59">
        <v>444214166</v>
      </c>
      <c r="C1904" s="38" t="s">
        <v>36</v>
      </c>
      <c r="D1904" s="38" t="s">
        <v>37</v>
      </c>
      <c r="E1904" s="38" t="s">
        <v>120</v>
      </c>
      <c r="F1904" s="35">
        <v>3699.65</v>
      </c>
      <c r="G1904" s="35">
        <v>3700.23</v>
      </c>
      <c r="H1904" s="35">
        <v>3701.22</v>
      </c>
      <c r="I1904" s="38" t="s">
        <v>2235</v>
      </c>
      <c r="J1904" s="35">
        <v>3701.23</v>
      </c>
      <c r="K1904" s="35">
        <v>0</v>
      </c>
      <c r="L1904" s="35">
        <v>0</v>
      </c>
      <c r="M1904" s="35">
        <v>1.58</v>
      </c>
      <c r="N1904" s="10" t="str">
        <f t="shared" si="306"/>
        <v>W</v>
      </c>
      <c r="O1904" s="11">
        <f t="shared" si="307"/>
        <v>45922</v>
      </c>
      <c r="P1904" s="12" t="str">
        <f t="shared" si="308"/>
        <v>09</v>
      </c>
      <c r="Q1904" s="13" t="str">
        <f>VLOOKUP($B1904,Deals_Demo!$H:$N,7,0)</f>
        <v>strategy_24_demo</v>
      </c>
      <c r="R1904" s="13" t="str">
        <f t="shared" si="309"/>
        <v>Mon</v>
      </c>
      <c r="S1904" s="14">
        <f>VLOOKUP($B1904,Deals_Demo!$H:$S,8,0)</f>
        <v>45922.383206018516</v>
      </c>
      <c r="T1904" s="14">
        <f>VLOOKUP($B1904,Deals_Demo!$H:$S,9,0)</f>
        <v>45922.591539351852</v>
      </c>
      <c r="U1904" s="15" t="str">
        <f t="shared" si="310"/>
        <v>2025-09-22</v>
      </c>
      <c r="V1904" s="13" t="str">
        <f>VLOOKUP($B1904,Deals_Demo!$H:$S,11,0)</f>
        <v>14</v>
      </c>
      <c r="W1904" s="13" t="str">
        <f>VLOOKUP($B1904,Deals_Demo!$H:$S,12,0)</f>
        <v>Mon</v>
      </c>
      <c r="X1904" s="13">
        <f t="shared" si="303"/>
        <v>0.15800000000000003</v>
      </c>
      <c r="Y1904" s="13">
        <f t="shared" si="304"/>
        <v>0.31600000000000006</v>
      </c>
      <c r="Z1904" s="13">
        <f t="shared" si="305"/>
        <v>0.47399999999999998</v>
      </c>
      <c r="AA1904" s="13">
        <f t="shared" si="311"/>
        <v>-3</v>
      </c>
    </row>
    <row r="1905" spans="1:27" x14ac:dyDescent="0.25">
      <c r="A1905" s="60">
        <v>45922.383206018516</v>
      </c>
      <c r="B1905" s="61">
        <v>444214169</v>
      </c>
      <c r="C1905" s="37" t="s">
        <v>36</v>
      </c>
      <c r="D1905" s="37" t="s">
        <v>37</v>
      </c>
      <c r="E1905" s="37" t="s">
        <v>120</v>
      </c>
      <c r="F1905" s="36">
        <v>3699.65</v>
      </c>
      <c r="G1905" s="36">
        <v>3700.23</v>
      </c>
      <c r="H1905" s="36">
        <v>3701.22</v>
      </c>
      <c r="I1905" s="37" t="s">
        <v>2235</v>
      </c>
      <c r="J1905" s="36">
        <v>3701.23</v>
      </c>
      <c r="K1905" s="36">
        <v>0</v>
      </c>
      <c r="L1905" s="36">
        <v>0</v>
      </c>
      <c r="M1905" s="36">
        <v>1.58</v>
      </c>
      <c r="N1905" s="10" t="str">
        <f t="shared" si="306"/>
        <v>W</v>
      </c>
      <c r="O1905" s="11">
        <f t="shared" si="307"/>
        <v>45922</v>
      </c>
      <c r="P1905" s="12" t="str">
        <f t="shared" si="308"/>
        <v>09</v>
      </c>
      <c r="Q1905" s="13" t="str">
        <f>VLOOKUP($B1905,Deals_Demo!$H:$N,7,0)</f>
        <v>strategy_12_demo</v>
      </c>
      <c r="R1905" s="13" t="str">
        <f t="shared" si="309"/>
        <v>Mon</v>
      </c>
      <c r="S1905" s="14">
        <f>VLOOKUP($B1905,Deals_Demo!$H:$S,8,0)</f>
        <v>45922.383206018516</v>
      </c>
      <c r="T1905" s="14">
        <f>VLOOKUP($B1905,Deals_Demo!$H:$S,9,0)</f>
        <v>45922.591539351852</v>
      </c>
      <c r="U1905" s="15" t="str">
        <f t="shared" si="310"/>
        <v>2025-09-22</v>
      </c>
      <c r="V1905" s="13" t="str">
        <f>VLOOKUP($B1905,Deals_Demo!$H:$S,11,0)</f>
        <v>14</v>
      </c>
      <c r="W1905" s="13" t="str">
        <f>VLOOKUP($B1905,Deals_Demo!$H:$S,12,0)</f>
        <v>Mon</v>
      </c>
      <c r="X1905" s="13">
        <f t="shared" si="303"/>
        <v>0.15800000000000003</v>
      </c>
      <c r="Y1905" s="13">
        <f t="shared" si="304"/>
        <v>0.31600000000000006</v>
      </c>
      <c r="Z1905" s="13">
        <f t="shared" si="305"/>
        <v>0.47399999999999998</v>
      </c>
      <c r="AA1905" s="13">
        <f t="shared" si="311"/>
        <v>-3</v>
      </c>
    </row>
    <row r="1906" spans="1:27" x14ac:dyDescent="0.25">
      <c r="A1906" s="58">
        <v>45922.383217592593</v>
      </c>
      <c r="B1906" s="59">
        <v>444214172</v>
      </c>
      <c r="C1906" s="38" t="s">
        <v>36</v>
      </c>
      <c r="D1906" s="38" t="s">
        <v>37</v>
      </c>
      <c r="E1906" s="38" t="s">
        <v>120</v>
      </c>
      <c r="F1906" s="35">
        <v>3699.65</v>
      </c>
      <c r="G1906" s="35">
        <v>3701.37</v>
      </c>
      <c r="H1906" s="35">
        <v>3702.72</v>
      </c>
      <c r="I1906" s="38" t="s">
        <v>2234</v>
      </c>
      <c r="J1906" s="35">
        <v>3702.74</v>
      </c>
      <c r="K1906" s="35">
        <v>0</v>
      </c>
      <c r="L1906" s="35">
        <v>0</v>
      </c>
      <c r="M1906" s="35">
        <v>3.09</v>
      </c>
      <c r="N1906" s="10" t="str">
        <f t="shared" si="306"/>
        <v>W</v>
      </c>
      <c r="O1906" s="11">
        <f t="shared" si="307"/>
        <v>45922</v>
      </c>
      <c r="P1906" s="12" t="str">
        <f t="shared" si="308"/>
        <v>09</v>
      </c>
      <c r="Q1906" s="13" t="str">
        <f>VLOOKUP($B1906,Deals_Demo!$H:$N,7,0)</f>
        <v>strategy_23_demo</v>
      </c>
      <c r="R1906" s="13" t="str">
        <f t="shared" si="309"/>
        <v>Mon</v>
      </c>
      <c r="S1906" s="14">
        <f>VLOOKUP($B1906,Deals_Demo!$H:$S,8,0)</f>
        <v>45922.383217592593</v>
      </c>
      <c r="T1906" s="14">
        <f>VLOOKUP($B1906,Deals_Demo!$H:$S,9,0)</f>
        <v>45922.591550925928</v>
      </c>
      <c r="U1906" s="15" t="str">
        <f t="shared" si="310"/>
        <v>2025-09-22</v>
      </c>
      <c r="V1906" s="13" t="str">
        <f>VLOOKUP($B1906,Deals_Demo!$H:$S,11,0)</f>
        <v>14</v>
      </c>
      <c r="W1906" s="13" t="str">
        <f>VLOOKUP($B1906,Deals_Demo!$H:$S,12,0)</f>
        <v>Mon</v>
      </c>
      <c r="X1906" s="13">
        <f t="shared" si="303"/>
        <v>0.309</v>
      </c>
      <c r="Y1906" s="13">
        <f t="shared" si="304"/>
        <v>0.61799999999999999</v>
      </c>
      <c r="Z1906" s="13">
        <f t="shared" si="305"/>
        <v>0.92699999999999994</v>
      </c>
      <c r="AA1906" s="13">
        <f t="shared" si="311"/>
        <v>3.09</v>
      </c>
    </row>
    <row r="1907" spans="1:27" x14ac:dyDescent="0.25">
      <c r="A1907" s="60">
        <v>45922.383217592593</v>
      </c>
      <c r="B1907" s="61">
        <v>444214175</v>
      </c>
      <c r="C1907" s="37" t="s">
        <v>36</v>
      </c>
      <c r="D1907" s="37" t="s">
        <v>37</v>
      </c>
      <c r="E1907" s="37" t="s">
        <v>120</v>
      </c>
      <c r="F1907" s="36">
        <v>3699.66</v>
      </c>
      <c r="G1907" s="36">
        <v>3700.23</v>
      </c>
      <c r="H1907" s="36">
        <v>3701.22</v>
      </c>
      <c r="I1907" s="37" t="s">
        <v>2235</v>
      </c>
      <c r="J1907" s="36">
        <v>3701.23</v>
      </c>
      <c r="K1907" s="36">
        <v>0</v>
      </c>
      <c r="L1907" s="36">
        <v>0</v>
      </c>
      <c r="M1907" s="36">
        <v>1.57</v>
      </c>
      <c r="N1907" s="10" t="str">
        <f t="shared" si="306"/>
        <v>W</v>
      </c>
      <c r="O1907" s="11">
        <f t="shared" si="307"/>
        <v>45922</v>
      </c>
      <c r="P1907" s="12" t="str">
        <f t="shared" si="308"/>
        <v>09</v>
      </c>
      <c r="Q1907" s="13" t="str">
        <f>VLOOKUP($B1907,Deals_Demo!$H:$N,7,0)</f>
        <v>strategy_14_demo</v>
      </c>
      <c r="R1907" s="13" t="str">
        <f t="shared" si="309"/>
        <v>Mon</v>
      </c>
      <c r="S1907" s="14">
        <f>VLOOKUP($B1907,Deals_Demo!$H:$S,8,0)</f>
        <v>45922.383217592593</v>
      </c>
      <c r="T1907" s="14">
        <f>VLOOKUP($B1907,Deals_Demo!$H:$S,9,0)</f>
        <v>45922.591550925928</v>
      </c>
      <c r="U1907" s="15" t="str">
        <f t="shared" si="310"/>
        <v>2025-09-22</v>
      </c>
      <c r="V1907" s="13" t="str">
        <f>VLOOKUP($B1907,Deals_Demo!$H:$S,11,0)</f>
        <v>14</v>
      </c>
      <c r="W1907" s="13" t="str">
        <f>VLOOKUP($B1907,Deals_Demo!$H:$S,12,0)</f>
        <v>Mon</v>
      </c>
      <c r="X1907" s="13">
        <f t="shared" si="303"/>
        <v>0.15700000000000003</v>
      </c>
      <c r="Y1907" s="13">
        <f t="shared" si="304"/>
        <v>0.31400000000000006</v>
      </c>
      <c r="Z1907" s="13">
        <f t="shared" si="305"/>
        <v>0.47099999999999997</v>
      </c>
      <c r="AA1907" s="13">
        <f t="shared" si="311"/>
        <v>-3</v>
      </c>
    </row>
    <row r="1908" spans="1:27" x14ac:dyDescent="0.25">
      <c r="A1908" s="58">
        <v>45922.383217592593</v>
      </c>
      <c r="B1908" s="59">
        <v>444214177</v>
      </c>
      <c r="C1908" s="38" t="s">
        <v>36</v>
      </c>
      <c r="D1908" s="38" t="s">
        <v>37</v>
      </c>
      <c r="E1908" s="38" t="s">
        <v>120</v>
      </c>
      <c r="F1908" s="35">
        <v>3699.65</v>
      </c>
      <c r="G1908" s="35">
        <v>3700.23</v>
      </c>
      <c r="H1908" s="35">
        <v>3701.22</v>
      </c>
      <c r="I1908" s="38" t="s">
        <v>2235</v>
      </c>
      <c r="J1908" s="35">
        <v>3701.23</v>
      </c>
      <c r="K1908" s="35">
        <v>0</v>
      </c>
      <c r="L1908" s="35">
        <v>0</v>
      </c>
      <c r="M1908" s="35">
        <v>1.58</v>
      </c>
      <c r="N1908" s="10" t="str">
        <f t="shared" si="306"/>
        <v>W</v>
      </c>
      <c r="O1908" s="11">
        <f t="shared" si="307"/>
        <v>45922</v>
      </c>
      <c r="P1908" s="12" t="str">
        <f t="shared" si="308"/>
        <v>09</v>
      </c>
      <c r="Q1908" s="13" t="str">
        <f>VLOOKUP($B1908,Deals_Demo!$H:$N,7,0)</f>
        <v>strategy_15_demo</v>
      </c>
      <c r="R1908" s="13" t="str">
        <f t="shared" si="309"/>
        <v>Mon</v>
      </c>
      <c r="S1908" s="14">
        <f>VLOOKUP($B1908,Deals_Demo!$H:$S,8,0)</f>
        <v>45922.383217592593</v>
      </c>
      <c r="T1908" s="14">
        <f>VLOOKUP($B1908,Deals_Demo!$H:$S,9,0)</f>
        <v>45922.591550925928</v>
      </c>
      <c r="U1908" s="15" t="str">
        <f t="shared" si="310"/>
        <v>2025-09-22</v>
      </c>
      <c r="V1908" s="13" t="str">
        <f>VLOOKUP($B1908,Deals_Demo!$H:$S,11,0)</f>
        <v>14</v>
      </c>
      <c r="W1908" s="13" t="str">
        <f>VLOOKUP($B1908,Deals_Demo!$H:$S,12,0)</f>
        <v>Mon</v>
      </c>
      <c r="X1908" s="13">
        <f t="shared" si="303"/>
        <v>0.15800000000000003</v>
      </c>
      <c r="Y1908" s="13">
        <f t="shared" si="304"/>
        <v>0.31600000000000006</v>
      </c>
      <c r="Z1908" s="13">
        <f t="shared" si="305"/>
        <v>0.47399999999999998</v>
      </c>
      <c r="AA1908" s="13">
        <f t="shared" si="311"/>
        <v>-3</v>
      </c>
    </row>
    <row r="1909" spans="1:27" x14ac:dyDescent="0.25">
      <c r="A1909" s="60">
        <v>45922.383217592593</v>
      </c>
      <c r="B1909" s="61">
        <v>444214179</v>
      </c>
      <c r="C1909" s="37" t="s">
        <v>36</v>
      </c>
      <c r="D1909" s="37" t="s">
        <v>37</v>
      </c>
      <c r="E1909" s="37" t="s">
        <v>120</v>
      </c>
      <c r="F1909" s="36">
        <v>3699.63</v>
      </c>
      <c r="G1909" s="36">
        <v>3701.44</v>
      </c>
      <c r="H1909" s="36">
        <v>3702.72</v>
      </c>
      <c r="I1909" s="37" t="s">
        <v>2234</v>
      </c>
      <c r="J1909" s="36">
        <v>3702.74</v>
      </c>
      <c r="K1909" s="36">
        <v>0</v>
      </c>
      <c r="L1909" s="36">
        <v>0</v>
      </c>
      <c r="M1909" s="36">
        <v>3.11</v>
      </c>
      <c r="N1909" s="10" t="str">
        <f t="shared" si="306"/>
        <v>W</v>
      </c>
      <c r="O1909" s="11">
        <f t="shared" si="307"/>
        <v>45922</v>
      </c>
      <c r="P1909" s="12" t="str">
        <f t="shared" si="308"/>
        <v>09</v>
      </c>
      <c r="Q1909" s="13" t="str">
        <f>VLOOKUP($B1909,Deals_Demo!$H:$N,7,0)</f>
        <v>strategy_09_demo</v>
      </c>
      <c r="R1909" s="13" t="str">
        <f t="shared" si="309"/>
        <v>Mon</v>
      </c>
      <c r="S1909" s="14">
        <f>VLOOKUP($B1909,Deals_Demo!$H:$S,8,0)</f>
        <v>45922.383217592593</v>
      </c>
      <c r="T1909" s="14">
        <f>VLOOKUP($B1909,Deals_Demo!$H:$S,9,0)</f>
        <v>45922.591550925928</v>
      </c>
      <c r="U1909" s="15" t="str">
        <f t="shared" si="310"/>
        <v>2025-09-22</v>
      </c>
      <c r="V1909" s="13" t="str">
        <f>VLOOKUP($B1909,Deals_Demo!$H:$S,11,0)</f>
        <v>14</v>
      </c>
      <c r="W1909" s="13" t="str">
        <f>VLOOKUP($B1909,Deals_Demo!$H:$S,12,0)</f>
        <v>Mon</v>
      </c>
      <c r="X1909" s="13">
        <f t="shared" si="303"/>
        <v>0.311</v>
      </c>
      <c r="Y1909" s="13">
        <f t="shared" si="304"/>
        <v>0.622</v>
      </c>
      <c r="Z1909" s="13">
        <f t="shared" si="305"/>
        <v>0.93299999999999994</v>
      </c>
      <c r="AA1909" s="13">
        <f t="shared" si="311"/>
        <v>3.11</v>
      </c>
    </row>
    <row r="1910" spans="1:27" x14ac:dyDescent="0.25">
      <c r="A1910" s="58">
        <v>45922.383310185185</v>
      </c>
      <c r="B1910" s="59">
        <v>444214197</v>
      </c>
      <c r="C1910" s="38" t="s">
        <v>36</v>
      </c>
      <c r="D1910" s="38" t="s">
        <v>37</v>
      </c>
      <c r="E1910" s="38" t="s">
        <v>120</v>
      </c>
      <c r="F1910" s="35">
        <v>3699.87</v>
      </c>
      <c r="G1910" s="35">
        <v>3705.67</v>
      </c>
      <c r="H1910" s="38"/>
      <c r="I1910" s="38" t="s">
        <v>2236</v>
      </c>
      <c r="J1910" s="35">
        <v>3705.59</v>
      </c>
      <c r="K1910" s="35">
        <v>0</v>
      </c>
      <c r="L1910" s="35">
        <v>0</v>
      </c>
      <c r="M1910" s="35">
        <v>5.72</v>
      </c>
      <c r="N1910" s="10" t="str">
        <f t="shared" si="306"/>
        <v>W</v>
      </c>
      <c r="O1910" s="11">
        <f t="shared" si="307"/>
        <v>45922</v>
      </c>
      <c r="P1910" s="12" t="str">
        <f t="shared" si="308"/>
        <v>09</v>
      </c>
      <c r="Q1910" s="13" t="str">
        <f>VLOOKUP($B1910,Deals_Demo!$H:$N,7,0)</f>
        <v>strategy_19_demo</v>
      </c>
      <c r="R1910" s="13" t="str">
        <f t="shared" si="309"/>
        <v>Mon</v>
      </c>
      <c r="S1910" s="14">
        <f>VLOOKUP($B1910,Deals_Demo!$H:$S,8,0)</f>
        <v>45922.383310185185</v>
      </c>
      <c r="T1910" s="14">
        <f>VLOOKUP($B1910,Deals_Demo!$H:$S,9,0)</f>
        <v>45922.591643518521</v>
      </c>
      <c r="U1910" s="15" t="str">
        <f t="shared" si="310"/>
        <v>2025-09-22</v>
      </c>
      <c r="V1910" s="13" t="str">
        <f>VLOOKUP($B1910,Deals_Demo!$H:$S,11,0)</f>
        <v>14</v>
      </c>
      <c r="W1910" s="13" t="str">
        <f>VLOOKUP($B1910,Deals_Demo!$H:$S,12,0)</f>
        <v>Mon</v>
      </c>
      <c r="X1910" s="13">
        <f t="shared" si="303"/>
        <v>0.57199999999999995</v>
      </c>
      <c r="Y1910" s="13">
        <f t="shared" si="304"/>
        <v>1.1439999999999999</v>
      </c>
      <c r="Z1910" s="13">
        <f t="shared" si="305"/>
        <v>1.716</v>
      </c>
      <c r="AA1910" s="13">
        <f t="shared" si="311"/>
        <v>5.72</v>
      </c>
    </row>
    <row r="1911" spans="1:27" x14ac:dyDescent="0.25">
      <c r="A1911" s="60">
        <v>45922.391759259262</v>
      </c>
      <c r="B1911" s="61">
        <v>444219802</v>
      </c>
      <c r="C1911" s="37" t="s">
        <v>36</v>
      </c>
      <c r="D1911" s="37" t="s">
        <v>37</v>
      </c>
      <c r="E1911" s="37" t="s">
        <v>120</v>
      </c>
      <c r="F1911" s="36">
        <v>3702.35</v>
      </c>
      <c r="G1911" s="36">
        <v>3705.68</v>
      </c>
      <c r="H1911" s="37"/>
      <c r="I1911" s="37" t="s">
        <v>2236</v>
      </c>
      <c r="J1911" s="36">
        <v>3705.59</v>
      </c>
      <c r="K1911" s="36">
        <v>0</v>
      </c>
      <c r="L1911" s="36">
        <v>0</v>
      </c>
      <c r="M1911" s="36">
        <v>3.24</v>
      </c>
      <c r="N1911" s="10" t="str">
        <f t="shared" si="306"/>
        <v>W</v>
      </c>
      <c r="O1911" s="11">
        <f t="shared" si="307"/>
        <v>45922</v>
      </c>
      <c r="P1911" s="12" t="str">
        <f t="shared" si="308"/>
        <v>09</v>
      </c>
      <c r="Q1911" s="13" t="str">
        <f>VLOOKUP($B1911,Deals_Demo!$H:$N,7,0)</f>
        <v>strategy_18_demo</v>
      </c>
      <c r="R1911" s="13" t="str">
        <f t="shared" si="309"/>
        <v>Mon</v>
      </c>
      <c r="S1911" s="14">
        <f>VLOOKUP($B1911,Deals_Demo!$H:$S,8,0)</f>
        <v>45922.391759259262</v>
      </c>
      <c r="T1911" s="14">
        <f>VLOOKUP($B1911,Deals_Demo!$H:$S,9,0)</f>
        <v>45922.600092592598</v>
      </c>
      <c r="U1911" s="15" t="str">
        <f t="shared" si="310"/>
        <v>2025-09-22</v>
      </c>
      <c r="V1911" s="13" t="str">
        <f>VLOOKUP($B1911,Deals_Demo!$H:$S,11,0)</f>
        <v>14</v>
      </c>
      <c r="W1911" s="13" t="str">
        <f>VLOOKUP($B1911,Deals_Demo!$H:$S,12,0)</f>
        <v>Mon</v>
      </c>
      <c r="X1911" s="13">
        <f t="shared" si="303"/>
        <v>0.32400000000000007</v>
      </c>
      <c r="Y1911" s="13">
        <f t="shared" si="304"/>
        <v>0.64800000000000013</v>
      </c>
      <c r="Z1911" s="13">
        <f t="shared" si="305"/>
        <v>0.97199999999999998</v>
      </c>
      <c r="AA1911" s="13">
        <f t="shared" si="311"/>
        <v>3.24</v>
      </c>
    </row>
    <row r="1912" spans="1:27" x14ac:dyDescent="0.25">
      <c r="A1912" s="58">
        <v>45922.391759259262</v>
      </c>
      <c r="B1912" s="59">
        <v>444219804</v>
      </c>
      <c r="C1912" s="38" t="s">
        <v>36</v>
      </c>
      <c r="D1912" s="38" t="s">
        <v>37</v>
      </c>
      <c r="E1912" s="38" t="s">
        <v>120</v>
      </c>
      <c r="F1912" s="35">
        <v>3702.34</v>
      </c>
      <c r="G1912" s="35">
        <v>3705.65</v>
      </c>
      <c r="H1912" s="38"/>
      <c r="I1912" s="38" t="s">
        <v>2236</v>
      </c>
      <c r="J1912" s="35">
        <v>3705.59</v>
      </c>
      <c r="K1912" s="35">
        <v>0</v>
      </c>
      <c r="L1912" s="35">
        <v>0</v>
      </c>
      <c r="M1912" s="35">
        <v>3.25</v>
      </c>
      <c r="N1912" s="10" t="str">
        <f t="shared" si="306"/>
        <v>W</v>
      </c>
      <c r="O1912" s="11">
        <f t="shared" si="307"/>
        <v>45922</v>
      </c>
      <c r="P1912" s="12" t="str">
        <f t="shared" si="308"/>
        <v>09</v>
      </c>
      <c r="Q1912" s="13" t="str">
        <f>VLOOKUP($B1912,Deals_Demo!$H:$N,7,0)</f>
        <v>strategy_20_demo</v>
      </c>
      <c r="R1912" s="13" t="str">
        <f t="shared" si="309"/>
        <v>Mon</v>
      </c>
      <c r="S1912" s="14">
        <f>VLOOKUP($B1912,Deals_Demo!$H:$S,8,0)</f>
        <v>45922.391759259262</v>
      </c>
      <c r="T1912" s="14">
        <f>VLOOKUP($B1912,Deals_Demo!$H:$S,9,0)</f>
        <v>45922.600092592598</v>
      </c>
      <c r="U1912" s="15" t="str">
        <f t="shared" si="310"/>
        <v>2025-09-22</v>
      </c>
      <c r="V1912" s="13" t="str">
        <f>VLOOKUP($B1912,Deals_Demo!$H:$S,11,0)</f>
        <v>14</v>
      </c>
      <c r="W1912" s="13" t="str">
        <f>VLOOKUP($B1912,Deals_Demo!$H:$S,12,0)</f>
        <v>Mon</v>
      </c>
      <c r="X1912" s="13">
        <f t="shared" si="303"/>
        <v>0.32500000000000001</v>
      </c>
      <c r="Y1912" s="13">
        <f t="shared" si="304"/>
        <v>0.65</v>
      </c>
      <c r="Z1912" s="13">
        <f t="shared" si="305"/>
        <v>0.97499999999999998</v>
      </c>
      <c r="AA1912" s="13">
        <f t="shared" si="311"/>
        <v>3.25</v>
      </c>
    </row>
    <row r="1913" spans="1:27" x14ac:dyDescent="0.25">
      <c r="A1913" s="60">
        <v>45922.39638888889</v>
      </c>
      <c r="B1913" s="61">
        <v>444224403</v>
      </c>
      <c r="C1913" s="37" t="s">
        <v>36</v>
      </c>
      <c r="D1913" s="37" t="s">
        <v>37</v>
      </c>
      <c r="E1913" s="37" t="s">
        <v>120</v>
      </c>
      <c r="F1913" s="36">
        <v>3705.79</v>
      </c>
      <c r="G1913" s="36">
        <v>3713.83</v>
      </c>
      <c r="H1913" s="37"/>
      <c r="I1913" s="37" t="s">
        <v>2237</v>
      </c>
      <c r="J1913" s="36">
        <v>3713.79</v>
      </c>
      <c r="K1913" s="36">
        <v>0</v>
      </c>
      <c r="L1913" s="36">
        <v>0</v>
      </c>
      <c r="M1913" s="36">
        <v>8</v>
      </c>
      <c r="N1913" s="10" t="str">
        <f t="shared" si="306"/>
        <v>W</v>
      </c>
      <c r="O1913" s="11">
        <f t="shared" si="307"/>
        <v>45922</v>
      </c>
      <c r="P1913" s="12" t="str">
        <f t="shared" si="308"/>
        <v>09</v>
      </c>
      <c r="Q1913" s="13" t="str">
        <f>VLOOKUP($B1913,Deals_Demo!$H:$N,7,0)</f>
        <v>strategy_18_demo</v>
      </c>
      <c r="R1913" s="13" t="str">
        <f t="shared" si="309"/>
        <v>Mon</v>
      </c>
      <c r="S1913" s="14">
        <f>VLOOKUP($B1913,Deals_Demo!$H:$S,8,0)</f>
        <v>45922.39638888889</v>
      </c>
      <c r="T1913" s="14">
        <f>VLOOKUP($B1913,Deals_Demo!$H:$S,9,0)</f>
        <v>45922.604722222226</v>
      </c>
      <c r="U1913" s="15" t="str">
        <f t="shared" si="310"/>
        <v>2025-09-22</v>
      </c>
      <c r="V1913" s="13" t="str">
        <f>VLOOKUP($B1913,Deals_Demo!$H:$S,11,0)</f>
        <v>14</v>
      </c>
      <c r="W1913" s="13" t="str">
        <f>VLOOKUP($B1913,Deals_Demo!$H:$S,12,0)</f>
        <v>Mon</v>
      </c>
      <c r="X1913" s="13">
        <f t="shared" si="303"/>
        <v>0.8</v>
      </c>
      <c r="Y1913" s="13">
        <f t="shared" si="304"/>
        <v>1.6</v>
      </c>
      <c r="Z1913" s="13">
        <f t="shared" si="305"/>
        <v>2.4</v>
      </c>
      <c r="AA1913" s="13">
        <f t="shared" si="311"/>
        <v>8</v>
      </c>
    </row>
    <row r="1914" spans="1:27" x14ac:dyDescent="0.25">
      <c r="A1914" s="58">
        <v>45922.39638888889</v>
      </c>
      <c r="B1914" s="59">
        <v>444224407</v>
      </c>
      <c r="C1914" s="38" t="s">
        <v>36</v>
      </c>
      <c r="D1914" s="38" t="s">
        <v>37</v>
      </c>
      <c r="E1914" s="38" t="s">
        <v>120</v>
      </c>
      <c r="F1914" s="35">
        <v>3705.87</v>
      </c>
      <c r="G1914" s="35">
        <v>3713.8</v>
      </c>
      <c r="H1914" s="38"/>
      <c r="I1914" s="38" t="s">
        <v>2237</v>
      </c>
      <c r="J1914" s="35">
        <v>3713.79</v>
      </c>
      <c r="K1914" s="35">
        <v>0</v>
      </c>
      <c r="L1914" s="35">
        <v>0</v>
      </c>
      <c r="M1914" s="35">
        <v>7.92</v>
      </c>
      <c r="N1914" s="10" t="str">
        <f t="shared" si="306"/>
        <v>W</v>
      </c>
      <c r="O1914" s="11">
        <f t="shared" si="307"/>
        <v>45922</v>
      </c>
      <c r="P1914" s="12" t="str">
        <f t="shared" si="308"/>
        <v>09</v>
      </c>
      <c r="Q1914" s="13" t="str">
        <f>VLOOKUP($B1914,Deals_Demo!$H:$N,7,0)</f>
        <v>strategy_19_demo</v>
      </c>
      <c r="R1914" s="13" t="str">
        <f t="shared" si="309"/>
        <v>Mon</v>
      </c>
      <c r="S1914" s="14">
        <f>VLOOKUP($B1914,Deals_Demo!$H:$S,8,0)</f>
        <v>45922.39638888889</v>
      </c>
      <c r="T1914" s="14">
        <f>VLOOKUP($B1914,Deals_Demo!$H:$S,9,0)</f>
        <v>45922.604722222226</v>
      </c>
      <c r="U1914" s="15" t="str">
        <f t="shared" si="310"/>
        <v>2025-09-22</v>
      </c>
      <c r="V1914" s="13" t="str">
        <f>VLOOKUP($B1914,Deals_Demo!$H:$S,11,0)</f>
        <v>14</v>
      </c>
      <c r="W1914" s="13" t="str">
        <f>VLOOKUP($B1914,Deals_Demo!$H:$S,12,0)</f>
        <v>Mon</v>
      </c>
      <c r="X1914" s="13">
        <f t="shared" si="303"/>
        <v>0.79200000000000004</v>
      </c>
      <c r="Y1914" s="13">
        <f t="shared" si="304"/>
        <v>1.5840000000000001</v>
      </c>
      <c r="Z1914" s="13">
        <f t="shared" si="305"/>
        <v>2.3759999999999999</v>
      </c>
      <c r="AA1914" s="13">
        <f t="shared" si="311"/>
        <v>7.92</v>
      </c>
    </row>
    <row r="1915" spans="1:27" x14ac:dyDescent="0.25">
      <c r="A1915" s="60">
        <v>45922.39638888889</v>
      </c>
      <c r="B1915" s="61">
        <v>444224409</v>
      </c>
      <c r="C1915" s="37" t="s">
        <v>36</v>
      </c>
      <c r="D1915" s="37" t="s">
        <v>37</v>
      </c>
      <c r="E1915" s="37" t="s">
        <v>120</v>
      </c>
      <c r="F1915" s="36">
        <v>3705.87</v>
      </c>
      <c r="G1915" s="36">
        <v>3712.1</v>
      </c>
      <c r="H1915" s="37"/>
      <c r="I1915" s="37" t="s">
        <v>2238</v>
      </c>
      <c r="J1915" s="36">
        <v>3712.04</v>
      </c>
      <c r="K1915" s="36">
        <v>0</v>
      </c>
      <c r="L1915" s="36">
        <v>0</v>
      </c>
      <c r="M1915" s="36">
        <v>6.17</v>
      </c>
      <c r="N1915" s="10" t="str">
        <f t="shared" si="306"/>
        <v>W</v>
      </c>
      <c r="O1915" s="11">
        <f t="shared" si="307"/>
        <v>45922</v>
      </c>
      <c r="P1915" s="12" t="str">
        <f t="shared" si="308"/>
        <v>09</v>
      </c>
      <c r="Q1915" s="13" t="str">
        <f>VLOOKUP($B1915,Deals_Demo!$H:$N,7,0)</f>
        <v>strategy_20_demo</v>
      </c>
      <c r="R1915" s="13" t="str">
        <f t="shared" si="309"/>
        <v>Mon</v>
      </c>
      <c r="S1915" s="14">
        <f>VLOOKUP($B1915,Deals_Demo!$H:$S,8,0)</f>
        <v>45922.39638888889</v>
      </c>
      <c r="T1915" s="14">
        <f>VLOOKUP($B1915,Deals_Demo!$H:$S,9,0)</f>
        <v>45922.604722222226</v>
      </c>
      <c r="U1915" s="15" t="str">
        <f t="shared" si="310"/>
        <v>2025-09-22</v>
      </c>
      <c r="V1915" s="13" t="str">
        <f>VLOOKUP($B1915,Deals_Demo!$H:$S,11,0)</f>
        <v>14</v>
      </c>
      <c r="W1915" s="13" t="str">
        <f>VLOOKUP($B1915,Deals_Demo!$H:$S,12,0)</f>
        <v>Mon</v>
      </c>
      <c r="X1915" s="13">
        <f t="shared" si="303"/>
        <v>0.61699999999999999</v>
      </c>
      <c r="Y1915" s="13">
        <f t="shared" si="304"/>
        <v>1.234</v>
      </c>
      <c r="Z1915" s="13">
        <f t="shared" si="305"/>
        <v>1.851</v>
      </c>
      <c r="AA1915" s="13">
        <f t="shared" si="311"/>
        <v>6.17</v>
      </c>
    </row>
    <row r="1916" spans="1:27" x14ac:dyDescent="0.25">
      <c r="A1916" s="58">
        <v>45922.398009259261</v>
      </c>
      <c r="B1916" s="59">
        <v>444225285</v>
      </c>
      <c r="C1916" s="38" t="s">
        <v>36</v>
      </c>
      <c r="D1916" s="38" t="s">
        <v>37</v>
      </c>
      <c r="E1916" s="38" t="s">
        <v>120</v>
      </c>
      <c r="F1916" s="35">
        <v>3705.76</v>
      </c>
      <c r="G1916" s="35">
        <v>3702.76</v>
      </c>
      <c r="H1916" s="35">
        <v>3707.96</v>
      </c>
      <c r="I1916" s="38" t="s">
        <v>2239</v>
      </c>
      <c r="J1916" s="35">
        <v>3708.08</v>
      </c>
      <c r="K1916" s="35">
        <v>0</v>
      </c>
      <c r="L1916" s="35">
        <v>0</v>
      </c>
      <c r="M1916" s="35">
        <v>2.3199999999999998</v>
      </c>
      <c r="N1916" s="10" t="str">
        <f t="shared" si="306"/>
        <v>W</v>
      </c>
      <c r="O1916" s="11">
        <f t="shared" si="307"/>
        <v>45922</v>
      </c>
      <c r="P1916" s="12" t="str">
        <f t="shared" si="308"/>
        <v>09</v>
      </c>
      <c r="Q1916" s="13" t="str">
        <f>VLOOKUP($B1916,Deals_Demo!$H:$N,7,0)</f>
        <v>strategy_21_demo</v>
      </c>
      <c r="R1916" s="13" t="str">
        <f t="shared" si="309"/>
        <v>Mon</v>
      </c>
      <c r="S1916" s="14">
        <f>VLOOKUP($B1916,Deals_Demo!$H:$S,8,0)</f>
        <v>45922.398009259261</v>
      </c>
      <c r="T1916" s="14">
        <f>VLOOKUP($B1916,Deals_Demo!$H:$S,9,0)</f>
        <v>45922.606342592597</v>
      </c>
      <c r="U1916" s="15" t="str">
        <f t="shared" si="310"/>
        <v>2025-09-22</v>
      </c>
      <c r="V1916" s="13" t="str">
        <f>VLOOKUP($B1916,Deals_Demo!$H:$S,11,0)</f>
        <v>14</v>
      </c>
      <c r="W1916" s="13" t="str">
        <f>VLOOKUP($B1916,Deals_Demo!$H:$S,12,0)</f>
        <v>Mon</v>
      </c>
      <c r="X1916" s="13">
        <f t="shared" si="303"/>
        <v>0.23199999999999998</v>
      </c>
      <c r="Y1916" s="13">
        <f t="shared" si="304"/>
        <v>0.46399999999999997</v>
      </c>
      <c r="Z1916" s="13">
        <f t="shared" si="305"/>
        <v>0.69599999999999995</v>
      </c>
      <c r="AA1916" s="13">
        <f t="shared" si="311"/>
        <v>-3</v>
      </c>
    </row>
    <row r="1917" spans="1:27" x14ac:dyDescent="0.25">
      <c r="A1917" s="60">
        <v>45922.398009259261</v>
      </c>
      <c r="B1917" s="61">
        <v>444225286</v>
      </c>
      <c r="C1917" s="37" t="s">
        <v>36</v>
      </c>
      <c r="D1917" s="37" t="s">
        <v>37</v>
      </c>
      <c r="E1917" s="37" t="s">
        <v>120</v>
      </c>
      <c r="F1917" s="36">
        <v>3705.73</v>
      </c>
      <c r="G1917" s="36">
        <v>3702.76</v>
      </c>
      <c r="H1917" s="36">
        <v>3707.26</v>
      </c>
      <c r="I1917" s="37" t="s">
        <v>2240</v>
      </c>
      <c r="J1917" s="36">
        <v>3707.33</v>
      </c>
      <c r="K1917" s="36">
        <v>0</v>
      </c>
      <c r="L1917" s="36">
        <v>0</v>
      </c>
      <c r="M1917" s="36">
        <v>1.6</v>
      </c>
      <c r="N1917" s="10" t="str">
        <f t="shared" si="306"/>
        <v>W</v>
      </c>
      <c r="O1917" s="11">
        <f t="shared" si="307"/>
        <v>45922</v>
      </c>
      <c r="P1917" s="12" t="str">
        <f t="shared" si="308"/>
        <v>09</v>
      </c>
      <c r="Q1917" s="13" t="str">
        <f>VLOOKUP($B1917,Deals_Demo!$H:$N,7,0)</f>
        <v>strategy_24_demo</v>
      </c>
      <c r="R1917" s="13" t="str">
        <f t="shared" si="309"/>
        <v>Mon</v>
      </c>
      <c r="S1917" s="14">
        <f>VLOOKUP($B1917,Deals_Demo!$H:$S,8,0)</f>
        <v>45922.398009259261</v>
      </c>
      <c r="T1917" s="14">
        <f>VLOOKUP($B1917,Deals_Demo!$H:$S,9,0)</f>
        <v>45922.606342592597</v>
      </c>
      <c r="U1917" s="15" t="str">
        <f t="shared" si="310"/>
        <v>2025-09-22</v>
      </c>
      <c r="V1917" s="13" t="str">
        <f>VLOOKUP($B1917,Deals_Demo!$H:$S,11,0)</f>
        <v>14</v>
      </c>
      <c r="W1917" s="13" t="str">
        <f>VLOOKUP($B1917,Deals_Demo!$H:$S,12,0)</f>
        <v>Mon</v>
      </c>
      <c r="X1917" s="13">
        <f t="shared" si="303"/>
        <v>0.16000000000000003</v>
      </c>
      <c r="Y1917" s="13">
        <f t="shared" si="304"/>
        <v>0.32000000000000006</v>
      </c>
      <c r="Z1917" s="13">
        <f t="shared" si="305"/>
        <v>0.48</v>
      </c>
      <c r="AA1917" s="13">
        <f t="shared" si="311"/>
        <v>-3</v>
      </c>
    </row>
    <row r="1918" spans="1:27" x14ac:dyDescent="0.25">
      <c r="A1918" s="58">
        <v>45922.398009259261</v>
      </c>
      <c r="B1918" s="59">
        <v>444225301</v>
      </c>
      <c r="C1918" s="38" t="s">
        <v>36</v>
      </c>
      <c r="D1918" s="38" t="s">
        <v>37</v>
      </c>
      <c r="E1918" s="38" t="s">
        <v>120</v>
      </c>
      <c r="F1918" s="35">
        <v>3705.62</v>
      </c>
      <c r="G1918" s="35">
        <v>3704.26</v>
      </c>
      <c r="H1918" s="35">
        <v>3707.26</v>
      </c>
      <c r="I1918" s="38" t="s">
        <v>2240</v>
      </c>
      <c r="J1918" s="35">
        <v>3707.33</v>
      </c>
      <c r="K1918" s="35">
        <v>0</v>
      </c>
      <c r="L1918" s="35">
        <v>0</v>
      </c>
      <c r="M1918" s="35">
        <v>1.71</v>
      </c>
      <c r="N1918" s="10" t="str">
        <f t="shared" si="306"/>
        <v>W</v>
      </c>
      <c r="O1918" s="11">
        <f t="shared" si="307"/>
        <v>45922</v>
      </c>
      <c r="P1918" s="12" t="str">
        <f t="shared" si="308"/>
        <v>09</v>
      </c>
      <c r="Q1918" s="13" t="str">
        <f>VLOOKUP($B1918,Deals_Demo!$H:$N,7,0)</f>
        <v>strategy_15_demo</v>
      </c>
      <c r="R1918" s="13" t="str">
        <f t="shared" si="309"/>
        <v>Mon</v>
      </c>
      <c r="S1918" s="14">
        <f>VLOOKUP($B1918,Deals_Demo!$H:$S,8,0)</f>
        <v>45922.398009259261</v>
      </c>
      <c r="T1918" s="14">
        <f>VLOOKUP($B1918,Deals_Demo!$H:$S,9,0)</f>
        <v>45922.606342592597</v>
      </c>
      <c r="U1918" s="15" t="str">
        <f t="shared" si="310"/>
        <v>2025-09-22</v>
      </c>
      <c r="V1918" s="13" t="str">
        <f>VLOOKUP($B1918,Deals_Demo!$H:$S,11,0)</f>
        <v>14</v>
      </c>
      <c r="W1918" s="13" t="str">
        <f>VLOOKUP($B1918,Deals_Demo!$H:$S,12,0)</f>
        <v>Mon</v>
      </c>
      <c r="X1918" s="13">
        <f t="shared" si="303"/>
        <v>0.17100000000000001</v>
      </c>
      <c r="Y1918" s="13">
        <f t="shared" si="304"/>
        <v>0.34200000000000003</v>
      </c>
      <c r="Z1918" s="13">
        <f t="shared" si="305"/>
        <v>0.51300000000000001</v>
      </c>
      <c r="AA1918" s="13">
        <f t="shared" si="311"/>
        <v>-3</v>
      </c>
    </row>
    <row r="1919" spans="1:27" x14ac:dyDescent="0.25">
      <c r="A1919" s="60">
        <v>45922.398020833331</v>
      </c>
      <c r="B1919" s="61">
        <v>444225302</v>
      </c>
      <c r="C1919" s="37" t="s">
        <v>36</v>
      </c>
      <c r="D1919" s="37" t="s">
        <v>37</v>
      </c>
      <c r="E1919" s="37" t="s">
        <v>120</v>
      </c>
      <c r="F1919" s="36">
        <v>3705.62</v>
      </c>
      <c r="G1919" s="36">
        <v>3702.76</v>
      </c>
      <c r="H1919" s="36">
        <v>3707.26</v>
      </c>
      <c r="I1919" s="37" t="s">
        <v>2240</v>
      </c>
      <c r="J1919" s="36">
        <v>3707.33</v>
      </c>
      <c r="K1919" s="36">
        <v>0</v>
      </c>
      <c r="L1919" s="36">
        <v>0</v>
      </c>
      <c r="M1919" s="36">
        <v>1.71</v>
      </c>
      <c r="N1919" s="10" t="str">
        <f t="shared" si="306"/>
        <v>W</v>
      </c>
      <c r="O1919" s="11">
        <f t="shared" si="307"/>
        <v>45922</v>
      </c>
      <c r="P1919" s="12" t="str">
        <f t="shared" si="308"/>
        <v>09</v>
      </c>
      <c r="Q1919" s="13" t="str">
        <f>VLOOKUP($B1919,Deals_Demo!$H:$N,7,0)</f>
        <v>strategy_12_demo</v>
      </c>
      <c r="R1919" s="13" t="str">
        <f t="shared" si="309"/>
        <v>Mon</v>
      </c>
      <c r="S1919" s="14">
        <f>VLOOKUP($B1919,Deals_Demo!$H:$S,8,0)</f>
        <v>45922.398020833331</v>
      </c>
      <c r="T1919" s="14">
        <f>VLOOKUP($B1919,Deals_Demo!$H:$S,9,0)</f>
        <v>45922.606354166666</v>
      </c>
      <c r="U1919" s="15" t="str">
        <f t="shared" si="310"/>
        <v>2025-09-22</v>
      </c>
      <c r="V1919" s="13" t="str">
        <f>VLOOKUP($B1919,Deals_Demo!$H:$S,11,0)</f>
        <v>14</v>
      </c>
      <c r="W1919" s="13" t="str">
        <f>VLOOKUP($B1919,Deals_Demo!$H:$S,12,0)</f>
        <v>Mon</v>
      </c>
      <c r="X1919" s="13">
        <f t="shared" si="303"/>
        <v>0.17100000000000001</v>
      </c>
      <c r="Y1919" s="13">
        <f t="shared" si="304"/>
        <v>0.34200000000000003</v>
      </c>
      <c r="Z1919" s="13">
        <f t="shared" si="305"/>
        <v>0.51300000000000001</v>
      </c>
      <c r="AA1919" s="13">
        <f t="shared" si="311"/>
        <v>-3</v>
      </c>
    </row>
    <row r="1920" spans="1:27" x14ac:dyDescent="0.25">
      <c r="A1920" s="58">
        <v>45922.398020833331</v>
      </c>
      <c r="B1920" s="59">
        <v>444225313</v>
      </c>
      <c r="C1920" s="38" t="s">
        <v>36</v>
      </c>
      <c r="D1920" s="38" t="s">
        <v>37</v>
      </c>
      <c r="E1920" s="38" t="s">
        <v>120</v>
      </c>
      <c r="F1920" s="35">
        <v>3705.6</v>
      </c>
      <c r="G1920" s="35">
        <v>3706.05</v>
      </c>
      <c r="H1920" s="35">
        <v>3709.26</v>
      </c>
      <c r="I1920" s="38" t="s">
        <v>2241</v>
      </c>
      <c r="J1920" s="35">
        <v>3709.34</v>
      </c>
      <c r="K1920" s="35">
        <v>0</v>
      </c>
      <c r="L1920" s="35">
        <v>0</v>
      </c>
      <c r="M1920" s="35">
        <v>3.74</v>
      </c>
      <c r="N1920" s="10" t="str">
        <f t="shared" si="306"/>
        <v>W</v>
      </c>
      <c r="O1920" s="11">
        <f t="shared" si="307"/>
        <v>45922</v>
      </c>
      <c r="P1920" s="12" t="str">
        <f t="shared" si="308"/>
        <v>09</v>
      </c>
      <c r="Q1920" s="13" t="str">
        <f>VLOOKUP($B1920,Deals_Demo!$H:$N,7,0)</f>
        <v>strategy_11_demo</v>
      </c>
      <c r="R1920" s="13" t="str">
        <f t="shared" si="309"/>
        <v>Mon</v>
      </c>
      <c r="S1920" s="14">
        <f>VLOOKUP($B1920,Deals_Demo!$H:$S,8,0)</f>
        <v>45922.398020833331</v>
      </c>
      <c r="T1920" s="14">
        <f>VLOOKUP($B1920,Deals_Demo!$H:$S,9,0)</f>
        <v>45922.606354166666</v>
      </c>
      <c r="U1920" s="15" t="str">
        <f t="shared" si="310"/>
        <v>2025-09-22</v>
      </c>
      <c r="V1920" s="13" t="str">
        <f>VLOOKUP($B1920,Deals_Demo!$H:$S,11,0)</f>
        <v>14</v>
      </c>
      <c r="W1920" s="13" t="str">
        <f>VLOOKUP($B1920,Deals_Demo!$H:$S,12,0)</f>
        <v>Mon</v>
      </c>
      <c r="X1920" s="13">
        <f t="shared" si="303"/>
        <v>0.37400000000000005</v>
      </c>
      <c r="Y1920" s="13">
        <f t="shared" si="304"/>
        <v>0.74800000000000011</v>
      </c>
      <c r="Z1920" s="13">
        <f t="shared" si="305"/>
        <v>1.1220000000000001</v>
      </c>
      <c r="AA1920" s="13">
        <f t="shared" si="311"/>
        <v>3.74</v>
      </c>
    </row>
    <row r="1921" spans="1:27" x14ac:dyDescent="0.25">
      <c r="A1921" s="60">
        <v>45922.398020833331</v>
      </c>
      <c r="B1921" s="61">
        <v>444225314</v>
      </c>
      <c r="C1921" s="37" t="s">
        <v>36</v>
      </c>
      <c r="D1921" s="37" t="s">
        <v>37</v>
      </c>
      <c r="E1921" s="37" t="s">
        <v>120</v>
      </c>
      <c r="F1921" s="36">
        <v>3705.6</v>
      </c>
      <c r="G1921" s="36">
        <v>3702.76</v>
      </c>
      <c r="H1921" s="36">
        <v>3707.26</v>
      </c>
      <c r="I1921" s="37" t="s">
        <v>2240</v>
      </c>
      <c r="J1921" s="36">
        <v>3707.33</v>
      </c>
      <c r="K1921" s="36">
        <v>0</v>
      </c>
      <c r="L1921" s="36">
        <v>0</v>
      </c>
      <c r="M1921" s="36">
        <v>1.73</v>
      </c>
      <c r="N1921" s="10" t="str">
        <f t="shared" si="306"/>
        <v>W</v>
      </c>
      <c r="O1921" s="11">
        <f t="shared" si="307"/>
        <v>45922</v>
      </c>
      <c r="P1921" s="12" t="str">
        <f t="shared" si="308"/>
        <v>09</v>
      </c>
      <c r="Q1921" s="13" t="str">
        <f>VLOOKUP($B1921,Deals_Demo!$H:$N,7,0)</f>
        <v>strategy_14_demo</v>
      </c>
      <c r="R1921" s="13" t="str">
        <f t="shared" si="309"/>
        <v>Mon</v>
      </c>
      <c r="S1921" s="14">
        <f>VLOOKUP($B1921,Deals_Demo!$H:$S,8,0)</f>
        <v>45922.398020833331</v>
      </c>
      <c r="T1921" s="14">
        <f>VLOOKUP($B1921,Deals_Demo!$H:$S,9,0)</f>
        <v>45922.606354166666</v>
      </c>
      <c r="U1921" s="15" t="str">
        <f t="shared" si="310"/>
        <v>2025-09-22</v>
      </c>
      <c r="V1921" s="13" t="str">
        <f>VLOOKUP($B1921,Deals_Demo!$H:$S,11,0)</f>
        <v>14</v>
      </c>
      <c r="W1921" s="13" t="str">
        <f>VLOOKUP($B1921,Deals_Demo!$H:$S,12,0)</f>
        <v>Mon</v>
      </c>
      <c r="X1921" s="13">
        <f t="shared" si="303"/>
        <v>0.17300000000000001</v>
      </c>
      <c r="Y1921" s="13">
        <f t="shared" si="304"/>
        <v>0.34600000000000003</v>
      </c>
      <c r="Z1921" s="13">
        <f t="shared" si="305"/>
        <v>0.51900000000000002</v>
      </c>
      <c r="AA1921" s="13">
        <f t="shared" si="311"/>
        <v>-3</v>
      </c>
    </row>
    <row r="1922" spans="1:27" x14ac:dyDescent="0.25">
      <c r="A1922" s="58">
        <v>45922.398020833331</v>
      </c>
      <c r="B1922" s="59">
        <v>444225315</v>
      </c>
      <c r="C1922" s="38" t="s">
        <v>36</v>
      </c>
      <c r="D1922" s="38" t="s">
        <v>37</v>
      </c>
      <c r="E1922" s="38" t="s">
        <v>120</v>
      </c>
      <c r="F1922" s="35">
        <v>3705.6</v>
      </c>
      <c r="G1922" s="35">
        <v>3705.89</v>
      </c>
      <c r="H1922" s="35">
        <v>3708.76</v>
      </c>
      <c r="I1922" s="38" t="s">
        <v>2242</v>
      </c>
      <c r="J1922" s="35">
        <v>3708.83</v>
      </c>
      <c r="K1922" s="35">
        <v>0</v>
      </c>
      <c r="L1922" s="35">
        <v>0</v>
      </c>
      <c r="M1922" s="35">
        <v>3.23</v>
      </c>
      <c r="N1922" s="10" t="str">
        <f t="shared" si="306"/>
        <v>W</v>
      </c>
      <c r="O1922" s="11">
        <f t="shared" si="307"/>
        <v>45922</v>
      </c>
      <c r="P1922" s="12" t="str">
        <f t="shared" si="308"/>
        <v>09</v>
      </c>
      <c r="Q1922" s="13" t="str">
        <f>VLOOKUP($B1922,Deals_Demo!$H:$N,7,0)</f>
        <v>strategy_09_demo</v>
      </c>
      <c r="R1922" s="13" t="str">
        <f t="shared" si="309"/>
        <v>Mon</v>
      </c>
      <c r="S1922" s="14">
        <f>VLOOKUP($B1922,Deals_Demo!$H:$S,8,0)</f>
        <v>45922.398020833331</v>
      </c>
      <c r="T1922" s="14">
        <f>VLOOKUP($B1922,Deals_Demo!$H:$S,9,0)</f>
        <v>45922.606354166666</v>
      </c>
      <c r="U1922" s="15" t="str">
        <f t="shared" si="310"/>
        <v>2025-09-22</v>
      </c>
      <c r="V1922" s="13" t="str">
        <f>VLOOKUP($B1922,Deals_Demo!$H:$S,11,0)</f>
        <v>14</v>
      </c>
      <c r="W1922" s="13" t="str">
        <f>VLOOKUP($B1922,Deals_Demo!$H:$S,12,0)</f>
        <v>Mon</v>
      </c>
      <c r="X1922" s="13">
        <f t="shared" si="303"/>
        <v>0.32300000000000001</v>
      </c>
      <c r="Y1922" s="13">
        <f t="shared" si="304"/>
        <v>0.64600000000000002</v>
      </c>
      <c r="Z1922" s="13">
        <f t="shared" si="305"/>
        <v>0.96899999999999997</v>
      </c>
      <c r="AA1922" s="13">
        <f t="shared" si="311"/>
        <v>3.23</v>
      </c>
    </row>
    <row r="1923" spans="1:27" x14ac:dyDescent="0.25">
      <c r="A1923" s="60">
        <v>45922.398032407407</v>
      </c>
      <c r="B1923" s="61">
        <v>444225316</v>
      </c>
      <c r="C1923" s="37" t="s">
        <v>36</v>
      </c>
      <c r="D1923" s="37" t="s">
        <v>37</v>
      </c>
      <c r="E1923" s="37" t="s">
        <v>120</v>
      </c>
      <c r="F1923" s="36">
        <v>3705.6</v>
      </c>
      <c r="G1923" s="36">
        <v>3705.9</v>
      </c>
      <c r="H1923" s="36">
        <v>3708.76</v>
      </c>
      <c r="I1923" s="37" t="s">
        <v>2242</v>
      </c>
      <c r="J1923" s="36">
        <v>3708.83</v>
      </c>
      <c r="K1923" s="36">
        <v>0</v>
      </c>
      <c r="L1923" s="36">
        <v>0</v>
      </c>
      <c r="M1923" s="36">
        <v>3.23</v>
      </c>
      <c r="N1923" s="10" t="str">
        <f t="shared" si="306"/>
        <v>W</v>
      </c>
      <c r="O1923" s="11">
        <f t="shared" si="307"/>
        <v>45922</v>
      </c>
      <c r="P1923" s="12" t="str">
        <f t="shared" si="308"/>
        <v>09</v>
      </c>
      <c r="Q1923" s="13" t="str">
        <f>VLOOKUP($B1923,Deals_Demo!$H:$N,7,0)</f>
        <v>strategy_10_demo</v>
      </c>
      <c r="R1923" s="13" t="str">
        <f t="shared" si="309"/>
        <v>Mon</v>
      </c>
      <c r="S1923" s="14">
        <f>VLOOKUP($B1923,Deals_Demo!$H:$S,8,0)</f>
        <v>45922.398032407407</v>
      </c>
      <c r="T1923" s="14">
        <f>VLOOKUP($B1923,Deals_Demo!$H:$S,9,0)</f>
        <v>45922.606365740743</v>
      </c>
      <c r="U1923" s="15" t="str">
        <f t="shared" si="310"/>
        <v>2025-09-22</v>
      </c>
      <c r="V1923" s="13" t="str">
        <f>VLOOKUP($B1923,Deals_Demo!$H:$S,11,0)</f>
        <v>14</v>
      </c>
      <c r="W1923" s="13" t="str">
        <f>VLOOKUP($B1923,Deals_Demo!$H:$S,12,0)</f>
        <v>Mon</v>
      </c>
      <c r="X1923" s="13">
        <f t="shared" ref="X1923:X1986" si="312">$M1923*0.1</f>
        <v>0.32300000000000001</v>
      </c>
      <c r="Y1923" s="13">
        <f t="shared" ref="Y1923:Y1986" si="313">$M1923*0.2</f>
        <v>0.64600000000000002</v>
      </c>
      <c r="Z1923" s="13">
        <f t="shared" ref="Z1923:Z1986" si="314">$M1923*0.3</f>
        <v>0.96899999999999997</v>
      </c>
      <c r="AA1923" s="13">
        <f t="shared" si="311"/>
        <v>3.23</v>
      </c>
    </row>
    <row r="1924" spans="1:27" x14ac:dyDescent="0.25">
      <c r="A1924" s="58">
        <v>45922.398032407407</v>
      </c>
      <c r="B1924" s="59">
        <v>444225319</v>
      </c>
      <c r="C1924" s="38" t="s">
        <v>36</v>
      </c>
      <c r="D1924" s="38" t="s">
        <v>37</v>
      </c>
      <c r="E1924" s="38" t="s">
        <v>120</v>
      </c>
      <c r="F1924" s="35">
        <v>3705.6</v>
      </c>
      <c r="G1924" s="35">
        <v>3705.89</v>
      </c>
      <c r="H1924" s="35">
        <v>3708.76</v>
      </c>
      <c r="I1924" s="38" t="s">
        <v>2242</v>
      </c>
      <c r="J1924" s="35">
        <v>3708.83</v>
      </c>
      <c r="K1924" s="35">
        <v>0</v>
      </c>
      <c r="L1924" s="35">
        <v>0</v>
      </c>
      <c r="M1924" s="35">
        <v>3.23</v>
      </c>
      <c r="N1924" s="10" t="str">
        <f t="shared" si="306"/>
        <v>W</v>
      </c>
      <c r="O1924" s="11">
        <f t="shared" si="307"/>
        <v>45922</v>
      </c>
      <c r="P1924" s="12" t="str">
        <f t="shared" si="308"/>
        <v>09</v>
      </c>
      <c r="Q1924" s="13" t="str">
        <f>VLOOKUP($B1924,Deals_Demo!$H:$N,7,0)</f>
        <v>strategy_23_demo</v>
      </c>
      <c r="R1924" s="13" t="str">
        <f t="shared" si="309"/>
        <v>Mon</v>
      </c>
      <c r="S1924" s="14">
        <f>VLOOKUP($B1924,Deals_Demo!$H:$S,8,0)</f>
        <v>45922.398032407407</v>
      </c>
      <c r="T1924" s="14">
        <f>VLOOKUP($B1924,Deals_Demo!$H:$S,9,0)</f>
        <v>45922.606365740743</v>
      </c>
      <c r="U1924" s="15" t="str">
        <f t="shared" si="310"/>
        <v>2025-09-22</v>
      </c>
      <c r="V1924" s="13" t="str">
        <f>VLOOKUP($B1924,Deals_Demo!$H:$S,11,0)</f>
        <v>14</v>
      </c>
      <c r="W1924" s="13" t="str">
        <f>VLOOKUP($B1924,Deals_Demo!$H:$S,12,0)</f>
        <v>Mon</v>
      </c>
      <c r="X1924" s="13">
        <f t="shared" si="312"/>
        <v>0.32300000000000001</v>
      </c>
      <c r="Y1924" s="13">
        <f t="shared" si="313"/>
        <v>0.64600000000000002</v>
      </c>
      <c r="Z1924" s="13">
        <f t="shared" si="314"/>
        <v>0.96899999999999997</v>
      </c>
      <c r="AA1924" s="13">
        <f t="shared" si="311"/>
        <v>3.23</v>
      </c>
    </row>
    <row r="1925" spans="1:27" x14ac:dyDescent="0.25">
      <c r="A1925" s="60">
        <v>45922.398032407407</v>
      </c>
      <c r="B1925" s="61">
        <v>444225320</v>
      </c>
      <c r="C1925" s="37" t="s">
        <v>36</v>
      </c>
      <c r="D1925" s="37" t="s">
        <v>37</v>
      </c>
      <c r="E1925" s="37" t="s">
        <v>120</v>
      </c>
      <c r="F1925" s="36">
        <v>3705.61</v>
      </c>
      <c r="G1925" s="36">
        <v>3703.56</v>
      </c>
      <c r="H1925" s="36">
        <v>3707.26</v>
      </c>
      <c r="I1925" s="37" t="s">
        <v>2240</v>
      </c>
      <c r="J1925" s="36">
        <v>3707.33</v>
      </c>
      <c r="K1925" s="36">
        <v>0</v>
      </c>
      <c r="L1925" s="36">
        <v>0</v>
      </c>
      <c r="M1925" s="36">
        <v>1.72</v>
      </c>
      <c r="N1925" s="10" t="str">
        <f t="shared" si="306"/>
        <v>W</v>
      </c>
      <c r="O1925" s="11">
        <f t="shared" si="307"/>
        <v>45922</v>
      </c>
      <c r="P1925" s="12" t="str">
        <f t="shared" si="308"/>
        <v>09</v>
      </c>
      <c r="Q1925" s="13" t="str">
        <f>VLOOKUP($B1925,Deals_Demo!$H:$N,7,0)</f>
        <v>strategy_22_demo</v>
      </c>
      <c r="R1925" s="13" t="str">
        <f t="shared" si="309"/>
        <v>Mon</v>
      </c>
      <c r="S1925" s="14">
        <f>VLOOKUP($B1925,Deals_Demo!$H:$S,8,0)</f>
        <v>45922.398032407407</v>
      </c>
      <c r="T1925" s="14">
        <f>VLOOKUP($B1925,Deals_Demo!$H:$S,9,0)</f>
        <v>45922.606365740743</v>
      </c>
      <c r="U1925" s="15" t="str">
        <f t="shared" si="310"/>
        <v>2025-09-22</v>
      </c>
      <c r="V1925" s="13" t="str">
        <f>VLOOKUP($B1925,Deals_Demo!$H:$S,11,0)</f>
        <v>14</v>
      </c>
      <c r="W1925" s="13" t="str">
        <f>VLOOKUP($B1925,Deals_Demo!$H:$S,12,0)</f>
        <v>Mon</v>
      </c>
      <c r="X1925" s="13">
        <f t="shared" si="312"/>
        <v>0.17200000000000001</v>
      </c>
      <c r="Y1925" s="13">
        <f t="shared" si="313"/>
        <v>0.34400000000000003</v>
      </c>
      <c r="Z1925" s="13">
        <f t="shared" si="314"/>
        <v>0.51600000000000001</v>
      </c>
      <c r="AA1925" s="13">
        <f t="shared" si="311"/>
        <v>-3</v>
      </c>
    </row>
    <row r="1926" spans="1:27" x14ac:dyDescent="0.25">
      <c r="A1926" s="58">
        <v>45922.398032407407</v>
      </c>
      <c r="B1926" s="59">
        <v>444225323</v>
      </c>
      <c r="C1926" s="38" t="s">
        <v>36</v>
      </c>
      <c r="D1926" s="38" t="s">
        <v>37</v>
      </c>
      <c r="E1926" s="38" t="s">
        <v>120</v>
      </c>
      <c r="F1926" s="35">
        <v>3705.64</v>
      </c>
      <c r="G1926" s="35">
        <v>3706.06</v>
      </c>
      <c r="H1926" s="35">
        <v>3709.26</v>
      </c>
      <c r="I1926" s="38" t="s">
        <v>2241</v>
      </c>
      <c r="J1926" s="35">
        <v>3709.34</v>
      </c>
      <c r="K1926" s="35">
        <v>0</v>
      </c>
      <c r="L1926" s="35">
        <v>0</v>
      </c>
      <c r="M1926" s="35">
        <v>3.7</v>
      </c>
      <c r="N1926" s="10" t="str">
        <f t="shared" si="306"/>
        <v>W</v>
      </c>
      <c r="O1926" s="11">
        <f t="shared" si="307"/>
        <v>45922</v>
      </c>
      <c r="P1926" s="12" t="str">
        <f t="shared" si="308"/>
        <v>09</v>
      </c>
      <c r="Q1926" s="13" t="str">
        <f>VLOOKUP($B1926,Deals_Demo!$H:$N,7,0)</f>
        <v>strategy_16_demo</v>
      </c>
      <c r="R1926" s="13" t="str">
        <f t="shared" si="309"/>
        <v>Mon</v>
      </c>
      <c r="S1926" s="14">
        <f>VLOOKUP($B1926,Deals_Demo!$H:$S,8,0)</f>
        <v>45922.398032407407</v>
      </c>
      <c r="T1926" s="14">
        <f>VLOOKUP($B1926,Deals_Demo!$H:$S,9,0)</f>
        <v>45922.606365740743</v>
      </c>
      <c r="U1926" s="15" t="str">
        <f t="shared" si="310"/>
        <v>2025-09-22</v>
      </c>
      <c r="V1926" s="13" t="str">
        <f>VLOOKUP($B1926,Deals_Demo!$H:$S,11,0)</f>
        <v>14</v>
      </c>
      <c r="W1926" s="13" t="str">
        <f>VLOOKUP($B1926,Deals_Demo!$H:$S,12,0)</f>
        <v>Mon</v>
      </c>
      <c r="X1926" s="13">
        <f t="shared" si="312"/>
        <v>0.37000000000000005</v>
      </c>
      <c r="Y1926" s="13">
        <f t="shared" si="313"/>
        <v>0.7400000000000001</v>
      </c>
      <c r="Z1926" s="13">
        <f t="shared" si="314"/>
        <v>1.1100000000000001</v>
      </c>
      <c r="AA1926" s="13">
        <f t="shared" si="311"/>
        <v>3.7</v>
      </c>
    </row>
    <row r="1927" spans="1:27" x14ac:dyDescent="0.25">
      <c r="A1927" s="60">
        <v>45922.403796296298</v>
      </c>
      <c r="B1927" s="61">
        <v>444233455</v>
      </c>
      <c r="C1927" s="37" t="s">
        <v>36</v>
      </c>
      <c r="D1927" s="37" t="s">
        <v>37</v>
      </c>
      <c r="E1927" s="37" t="s">
        <v>120</v>
      </c>
      <c r="F1927" s="36">
        <v>3713.46</v>
      </c>
      <c r="G1927" s="36">
        <v>3714.9</v>
      </c>
      <c r="H1927" s="37"/>
      <c r="I1927" s="37" t="s">
        <v>2243</v>
      </c>
      <c r="J1927" s="36">
        <v>3714.87</v>
      </c>
      <c r="K1927" s="36">
        <v>0</v>
      </c>
      <c r="L1927" s="36">
        <v>0</v>
      </c>
      <c r="M1927" s="36">
        <v>1.41</v>
      </c>
      <c r="N1927" s="10" t="str">
        <f t="shared" si="306"/>
        <v>W</v>
      </c>
      <c r="O1927" s="11">
        <f t="shared" si="307"/>
        <v>45922</v>
      </c>
      <c r="P1927" s="12" t="str">
        <f t="shared" si="308"/>
        <v>09</v>
      </c>
      <c r="Q1927" s="13" t="str">
        <f>VLOOKUP($B1927,Deals_Demo!$H:$N,7,0)</f>
        <v>strategy_20_demo</v>
      </c>
      <c r="R1927" s="13" t="str">
        <f t="shared" si="309"/>
        <v>Mon</v>
      </c>
      <c r="S1927" s="14">
        <f>VLOOKUP($B1927,Deals_Demo!$H:$S,8,0)</f>
        <v>45922.403796296298</v>
      </c>
      <c r="T1927" s="14">
        <f>VLOOKUP($B1927,Deals_Demo!$H:$S,9,0)</f>
        <v>45922.612129629633</v>
      </c>
      <c r="U1927" s="15" t="str">
        <f t="shared" si="310"/>
        <v>2025-09-22</v>
      </c>
      <c r="V1927" s="13" t="str">
        <f>VLOOKUP($B1927,Deals_Demo!$H:$S,11,0)</f>
        <v>14</v>
      </c>
      <c r="W1927" s="13" t="str">
        <f>VLOOKUP($B1927,Deals_Demo!$H:$S,12,0)</f>
        <v>Mon</v>
      </c>
      <c r="X1927" s="13">
        <f t="shared" si="312"/>
        <v>0.14099999999999999</v>
      </c>
      <c r="Y1927" s="13">
        <f t="shared" si="313"/>
        <v>0.28199999999999997</v>
      </c>
      <c r="Z1927" s="13">
        <f t="shared" si="314"/>
        <v>0.42299999999999999</v>
      </c>
      <c r="AA1927" s="13">
        <f t="shared" si="311"/>
        <v>-3</v>
      </c>
    </row>
    <row r="1928" spans="1:27" x14ac:dyDescent="0.25">
      <c r="A1928" s="58">
        <v>45922.403796296298</v>
      </c>
      <c r="B1928" s="59">
        <v>444233461</v>
      </c>
      <c r="C1928" s="38" t="s">
        <v>36</v>
      </c>
      <c r="D1928" s="38" t="s">
        <v>37</v>
      </c>
      <c r="E1928" s="38" t="s">
        <v>120</v>
      </c>
      <c r="F1928" s="35">
        <v>3713.83</v>
      </c>
      <c r="G1928" s="35">
        <v>3715.95</v>
      </c>
      <c r="H1928" s="38"/>
      <c r="I1928" s="38" t="s">
        <v>2244</v>
      </c>
      <c r="J1928" s="35">
        <v>3715.94</v>
      </c>
      <c r="K1928" s="35">
        <v>0</v>
      </c>
      <c r="L1928" s="35">
        <v>0</v>
      </c>
      <c r="M1928" s="35">
        <v>2.11</v>
      </c>
      <c r="N1928" s="10" t="str">
        <f t="shared" si="306"/>
        <v>W</v>
      </c>
      <c r="O1928" s="11">
        <f t="shared" si="307"/>
        <v>45922</v>
      </c>
      <c r="P1928" s="12" t="str">
        <f t="shared" si="308"/>
        <v>09</v>
      </c>
      <c r="Q1928" s="13" t="str">
        <f>VLOOKUP($B1928,Deals_Demo!$H:$N,7,0)</f>
        <v>strategy_19_demo</v>
      </c>
      <c r="R1928" s="13" t="str">
        <f t="shared" si="309"/>
        <v>Mon</v>
      </c>
      <c r="S1928" s="14">
        <f>VLOOKUP($B1928,Deals_Demo!$H:$S,8,0)</f>
        <v>45922.403796296298</v>
      </c>
      <c r="T1928" s="14">
        <f>VLOOKUP($B1928,Deals_Demo!$H:$S,9,0)</f>
        <v>45922.612129629633</v>
      </c>
      <c r="U1928" s="15" t="str">
        <f t="shared" si="310"/>
        <v>2025-09-22</v>
      </c>
      <c r="V1928" s="13" t="str">
        <f>VLOOKUP($B1928,Deals_Demo!$H:$S,11,0)</f>
        <v>14</v>
      </c>
      <c r="W1928" s="13" t="str">
        <f>VLOOKUP($B1928,Deals_Demo!$H:$S,12,0)</f>
        <v>Mon</v>
      </c>
      <c r="X1928" s="13">
        <f t="shared" si="312"/>
        <v>0.21099999999999999</v>
      </c>
      <c r="Y1928" s="13">
        <f t="shared" si="313"/>
        <v>0.42199999999999999</v>
      </c>
      <c r="Z1928" s="13">
        <f t="shared" si="314"/>
        <v>0.6329999999999999</v>
      </c>
      <c r="AA1928" s="13">
        <f t="shared" si="311"/>
        <v>-3</v>
      </c>
    </row>
    <row r="1929" spans="1:27" x14ac:dyDescent="0.25">
      <c r="A1929" s="60">
        <v>45922.403796296298</v>
      </c>
      <c r="B1929" s="61">
        <v>444233464</v>
      </c>
      <c r="C1929" s="37" t="s">
        <v>36</v>
      </c>
      <c r="D1929" s="37" t="s">
        <v>37</v>
      </c>
      <c r="E1929" s="37" t="s">
        <v>120</v>
      </c>
      <c r="F1929" s="36">
        <v>3713.85</v>
      </c>
      <c r="G1929" s="36">
        <v>3715.05</v>
      </c>
      <c r="H1929" s="37"/>
      <c r="I1929" s="37" t="s">
        <v>2245</v>
      </c>
      <c r="J1929" s="36">
        <v>3715.05</v>
      </c>
      <c r="K1929" s="36">
        <v>0</v>
      </c>
      <c r="L1929" s="36">
        <v>0</v>
      </c>
      <c r="M1929" s="36">
        <v>1.2</v>
      </c>
      <c r="N1929" s="10" t="str">
        <f t="shared" si="306"/>
        <v>W</v>
      </c>
      <c r="O1929" s="11">
        <f t="shared" si="307"/>
        <v>45922</v>
      </c>
      <c r="P1929" s="12" t="str">
        <f t="shared" si="308"/>
        <v>09</v>
      </c>
      <c r="Q1929" s="13" t="str">
        <f>VLOOKUP($B1929,Deals_Demo!$H:$N,7,0)</f>
        <v>strategy_18_demo</v>
      </c>
      <c r="R1929" s="13" t="str">
        <f t="shared" si="309"/>
        <v>Mon</v>
      </c>
      <c r="S1929" s="14">
        <f>VLOOKUP($B1929,Deals_Demo!$H:$S,8,0)</f>
        <v>45922.403796296298</v>
      </c>
      <c r="T1929" s="14">
        <f>VLOOKUP($B1929,Deals_Demo!$H:$S,9,0)</f>
        <v>45922.612129629633</v>
      </c>
      <c r="U1929" s="15" t="str">
        <f t="shared" si="310"/>
        <v>2025-09-22</v>
      </c>
      <c r="V1929" s="13" t="str">
        <f>VLOOKUP($B1929,Deals_Demo!$H:$S,11,0)</f>
        <v>14</v>
      </c>
      <c r="W1929" s="13" t="str">
        <f>VLOOKUP($B1929,Deals_Demo!$H:$S,12,0)</f>
        <v>Mon</v>
      </c>
      <c r="X1929" s="13">
        <f t="shared" si="312"/>
        <v>0.12</v>
      </c>
      <c r="Y1929" s="13">
        <f t="shared" si="313"/>
        <v>0.24</v>
      </c>
      <c r="Z1929" s="13">
        <f t="shared" si="314"/>
        <v>0.36</v>
      </c>
      <c r="AA1929" s="13">
        <f t="shared" si="311"/>
        <v>-3</v>
      </c>
    </row>
    <row r="1930" spans="1:27" x14ac:dyDescent="0.25">
      <c r="A1930" s="58">
        <v>45922.405763888892</v>
      </c>
      <c r="B1930" s="59">
        <v>444235978</v>
      </c>
      <c r="C1930" s="38" t="s">
        <v>36</v>
      </c>
      <c r="D1930" s="38" t="s">
        <v>37</v>
      </c>
      <c r="E1930" s="38" t="s">
        <v>120</v>
      </c>
      <c r="F1930" s="35">
        <v>3714.98</v>
      </c>
      <c r="G1930" s="35">
        <v>3715.93</v>
      </c>
      <c r="H1930" s="38"/>
      <c r="I1930" s="38" t="s">
        <v>2244</v>
      </c>
      <c r="J1930" s="35">
        <v>3715.79</v>
      </c>
      <c r="K1930" s="35">
        <v>0</v>
      </c>
      <c r="L1930" s="35">
        <v>0</v>
      </c>
      <c r="M1930" s="35">
        <v>0.81</v>
      </c>
      <c r="N1930" s="10" t="str">
        <f t="shared" si="306"/>
        <v>W</v>
      </c>
      <c r="O1930" s="11">
        <f t="shared" si="307"/>
        <v>45922</v>
      </c>
      <c r="P1930" s="12" t="str">
        <f t="shared" si="308"/>
        <v>09</v>
      </c>
      <c r="Q1930" s="13" t="str">
        <f>VLOOKUP($B1930,Deals_Demo!$H:$N,7,0)</f>
        <v>strategy_20_demo</v>
      </c>
      <c r="R1930" s="13" t="str">
        <f t="shared" si="309"/>
        <v>Mon</v>
      </c>
      <c r="S1930" s="14">
        <f>VLOOKUP($B1930,Deals_Demo!$H:$S,8,0)</f>
        <v>45922.405763888892</v>
      </c>
      <c r="T1930" s="14">
        <f>VLOOKUP($B1930,Deals_Demo!$H:$S,9,0)</f>
        <v>45922.614097222227</v>
      </c>
      <c r="U1930" s="15" t="str">
        <f t="shared" si="310"/>
        <v>2025-09-22</v>
      </c>
      <c r="V1930" s="13" t="str">
        <f>VLOOKUP($B1930,Deals_Demo!$H:$S,11,0)</f>
        <v>14</v>
      </c>
      <c r="W1930" s="13" t="str">
        <f>VLOOKUP($B1930,Deals_Demo!$H:$S,12,0)</f>
        <v>Mon</v>
      </c>
      <c r="X1930" s="13">
        <f t="shared" si="312"/>
        <v>8.1000000000000016E-2</v>
      </c>
      <c r="Y1930" s="13">
        <f t="shared" si="313"/>
        <v>0.16200000000000003</v>
      </c>
      <c r="Z1930" s="13">
        <f t="shared" si="314"/>
        <v>0.24299999999999999</v>
      </c>
      <c r="AA1930" s="13">
        <f t="shared" si="311"/>
        <v>-3</v>
      </c>
    </row>
    <row r="1931" spans="1:27" x14ac:dyDescent="0.25">
      <c r="A1931" s="60">
        <v>45922.405763888892</v>
      </c>
      <c r="B1931" s="61">
        <v>444235980</v>
      </c>
      <c r="C1931" s="37" t="s">
        <v>36</v>
      </c>
      <c r="D1931" s="37" t="s">
        <v>37</v>
      </c>
      <c r="E1931" s="37" t="s">
        <v>120</v>
      </c>
      <c r="F1931" s="36">
        <v>3715.06</v>
      </c>
      <c r="G1931" s="36">
        <v>3715.82</v>
      </c>
      <c r="H1931" s="37"/>
      <c r="I1931" s="37" t="s">
        <v>2244</v>
      </c>
      <c r="J1931" s="36">
        <v>3715.79</v>
      </c>
      <c r="K1931" s="36">
        <v>0</v>
      </c>
      <c r="L1931" s="36">
        <v>0</v>
      </c>
      <c r="M1931" s="36">
        <v>0.73</v>
      </c>
      <c r="N1931" s="10" t="str">
        <f t="shared" si="306"/>
        <v>W</v>
      </c>
      <c r="O1931" s="11">
        <f t="shared" si="307"/>
        <v>45922</v>
      </c>
      <c r="P1931" s="12" t="str">
        <f t="shared" si="308"/>
        <v>09</v>
      </c>
      <c r="Q1931" s="13" t="str">
        <f>VLOOKUP($B1931,Deals_Demo!$H:$N,7,0)</f>
        <v>strategy_18_demo</v>
      </c>
      <c r="R1931" s="13" t="str">
        <f t="shared" si="309"/>
        <v>Mon</v>
      </c>
      <c r="S1931" s="14">
        <f>VLOOKUP($B1931,Deals_Demo!$H:$S,8,0)</f>
        <v>45922.405763888892</v>
      </c>
      <c r="T1931" s="14">
        <f>VLOOKUP($B1931,Deals_Demo!$H:$S,9,0)</f>
        <v>45922.614097222227</v>
      </c>
      <c r="U1931" s="15" t="str">
        <f t="shared" si="310"/>
        <v>2025-09-22</v>
      </c>
      <c r="V1931" s="13" t="str">
        <f>VLOOKUP($B1931,Deals_Demo!$H:$S,11,0)</f>
        <v>14</v>
      </c>
      <c r="W1931" s="13" t="str">
        <f>VLOOKUP($B1931,Deals_Demo!$H:$S,12,0)</f>
        <v>Mon</v>
      </c>
      <c r="X1931" s="13">
        <f t="shared" si="312"/>
        <v>7.2999999999999995E-2</v>
      </c>
      <c r="Y1931" s="13">
        <f t="shared" si="313"/>
        <v>0.14599999999999999</v>
      </c>
      <c r="Z1931" s="13">
        <f t="shared" si="314"/>
        <v>0.219</v>
      </c>
      <c r="AA1931" s="13">
        <f t="shared" si="311"/>
        <v>-3</v>
      </c>
    </row>
    <row r="1932" spans="1:27" x14ac:dyDescent="0.25">
      <c r="A1932" s="58">
        <v>45922.406458333331</v>
      </c>
      <c r="B1932" s="59">
        <v>444237072</v>
      </c>
      <c r="C1932" s="38" t="s">
        <v>36</v>
      </c>
      <c r="D1932" s="38" t="s">
        <v>37</v>
      </c>
      <c r="E1932" s="38" t="s">
        <v>120</v>
      </c>
      <c r="F1932" s="35">
        <v>3716.31</v>
      </c>
      <c r="G1932" s="35">
        <v>3718.74</v>
      </c>
      <c r="H1932" s="38"/>
      <c r="I1932" s="38" t="s">
        <v>2246</v>
      </c>
      <c r="J1932" s="35">
        <v>3718.53</v>
      </c>
      <c r="K1932" s="35">
        <v>0</v>
      </c>
      <c r="L1932" s="35">
        <v>0</v>
      </c>
      <c r="M1932" s="35">
        <v>2.2200000000000002</v>
      </c>
      <c r="N1932" s="10" t="str">
        <f t="shared" si="306"/>
        <v>W</v>
      </c>
      <c r="O1932" s="11">
        <f t="shared" si="307"/>
        <v>45922</v>
      </c>
      <c r="P1932" s="12" t="str">
        <f t="shared" si="308"/>
        <v>09</v>
      </c>
      <c r="Q1932" s="13" t="str">
        <f>VLOOKUP($B1932,Deals_Demo!$H:$N,7,0)</f>
        <v>strategy_19_demo</v>
      </c>
      <c r="R1932" s="13" t="str">
        <f t="shared" si="309"/>
        <v>Mon</v>
      </c>
      <c r="S1932" s="14">
        <f>VLOOKUP($B1932,Deals_Demo!$H:$S,8,0)</f>
        <v>45922.406458333331</v>
      </c>
      <c r="T1932" s="14">
        <f>VLOOKUP($B1932,Deals_Demo!$H:$S,9,0)</f>
        <v>45922.614791666667</v>
      </c>
      <c r="U1932" s="15" t="str">
        <f t="shared" si="310"/>
        <v>2025-09-22</v>
      </c>
      <c r="V1932" s="13" t="str">
        <f>VLOOKUP($B1932,Deals_Demo!$H:$S,11,0)</f>
        <v>14</v>
      </c>
      <c r="W1932" s="13" t="str">
        <f>VLOOKUP($B1932,Deals_Demo!$H:$S,12,0)</f>
        <v>Mon</v>
      </c>
      <c r="X1932" s="13">
        <f t="shared" si="312"/>
        <v>0.22200000000000003</v>
      </c>
      <c r="Y1932" s="13">
        <f t="shared" si="313"/>
        <v>0.44400000000000006</v>
      </c>
      <c r="Z1932" s="13">
        <f t="shared" si="314"/>
        <v>0.66600000000000004</v>
      </c>
      <c r="AA1932" s="13">
        <f t="shared" si="311"/>
        <v>-3</v>
      </c>
    </row>
    <row r="1933" spans="1:27" x14ac:dyDescent="0.25">
      <c r="A1933" s="60">
        <v>45922.406458333331</v>
      </c>
      <c r="B1933" s="61">
        <v>444237079</v>
      </c>
      <c r="C1933" s="37" t="s">
        <v>36</v>
      </c>
      <c r="D1933" s="37" t="s">
        <v>37</v>
      </c>
      <c r="E1933" s="37" t="s">
        <v>120</v>
      </c>
      <c r="F1933" s="36">
        <v>3716.34</v>
      </c>
      <c r="G1933" s="36">
        <v>3716.83</v>
      </c>
      <c r="H1933" s="37"/>
      <c r="I1933" s="37" t="s">
        <v>2247</v>
      </c>
      <c r="J1933" s="36">
        <v>3716.82</v>
      </c>
      <c r="K1933" s="36">
        <v>0</v>
      </c>
      <c r="L1933" s="36">
        <v>0</v>
      </c>
      <c r="M1933" s="36">
        <v>0.48</v>
      </c>
      <c r="N1933" s="10" t="str">
        <f t="shared" si="306"/>
        <v>W</v>
      </c>
      <c r="O1933" s="11">
        <f t="shared" si="307"/>
        <v>45922</v>
      </c>
      <c r="P1933" s="12" t="str">
        <f t="shared" si="308"/>
        <v>09</v>
      </c>
      <c r="Q1933" s="13" t="str">
        <f>VLOOKUP($B1933,Deals_Demo!$H:$N,7,0)</f>
        <v>strategy_18_demo</v>
      </c>
      <c r="R1933" s="13" t="str">
        <f t="shared" si="309"/>
        <v>Mon</v>
      </c>
      <c r="S1933" s="14">
        <f>VLOOKUP($B1933,Deals_Demo!$H:$S,8,0)</f>
        <v>45922.406458333331</v>
      </c>
      <c r="T1933" s="14">
        <f>VLOOKUP($B1933,Deals_Demo!$H:$S,9,0)</f>
        <v>45922.614791666667</v>
      </c>
      <c r="U1933" s="15" t="str">
        <f t="shared" si="310"/>
        <v>2025-09-22</v>
      </c>
      <c r="V1933" s="13" t="str">
        <f>VLOOKUP($B1933,Deals_Demo!$H:$S,11,0)</f>
        <v>14</v>
      </c>
      <c r="W1933" s="13" t="str">
        <f>VLOOKUP($B1933,Deals_Demo!$H:$S,12,0)</f>
        <v>Mon</v>
      </c>
      <c r="X1933" s="13">
        <f t="shared" si="312"/>
        <v>4.8000000000000001E-2</v>
      </c>
      <c r="Y1933" s="13">
        <f t="shared" si="313"/>
        <v>9.6000000000000002E-2</v>
      </c>
      <c r="Z1933" s="13">
        <f t="shared" si="314"/>
        <v>0.14399999999999999</v>
      </c>
      <c r="AA1933" s="13">
        <f t="shared" si="311"/>
        <v>-3</v>
      </c>
    </row>
    <row r="1934" spans="1:27" x14ac:dyDescent="0.25">
      <c r="A1934" s="58">
        <v>45922.406458333331</v>
      </c>
      <c r="B1934" s="59">
        <v>444237083</v>
      </c>
      <c r="C1934" s="38" t="s">
        <v>36</v>
      </c>
      <c r="D1934" s="38" t="s">
        <v>37</v>
      </c>
      <c r="E1934" s="38" t="s">
        <v>120</v>
      </c>
      <c r="F1934" s="35">
        <v>3716.49</v>
      </c>
      <c r="G1934" s="35">
        <v>3716.86</v>
      </c>
      <c r="H1934" s="38"/>
      <c r="I1934" s="38" t="s">
        <v>2247</v>
      </c>
      <c r="J1934" s="35">
        <v>3716.84</v>
      </c>
      <c r="K1934" s="35">
        <v>0</v>
      </c>
      <c r="L1934" s="35">
        <v>0</v>
      </c>
      <c r="M1934" s="35">
        <v>0.35</v>
      </c>
      <c r="N1934" s="10" t="str">
        <f t="shared" si="306"/>
        <v>W</v>
      </c>
      <c r="O1934" s="11">
        <f t="shared" si="307"/>
        <v>45922</v>
      </c>
      <c r="P1934" s="12" t="str">
        <f t="shared" si="308"/>
        <v>09</v>
      </c>
      <c r="Q1934" s="13" t="str">
        <f>VLOOKUP($B1934,Deals_Demo!$H:$N,7,0)</f>
        <v>strategy_20_demo</v>
      </c>
      <c r="R1934" s="13" t="str">
        <f t="shared" si="309"/>
        <v>Mon</v>
      </c>
      <c r="S1934" s="14">
        <f>VLOOKUP($B1934,Deals_Demo!$H:$S,8,0)</f>
        <v>45922.406458333331</v>
      </c>
      <c r="T1934" s="14">
        <f>VLOOKUP($B1934,Deals_Demo!$H:$S,9,0)</f>
        <v>45922.614791666667</v>
      </c>
      <c r="U1934" s="15" t="str">
        <f t="shared" si="310"/>
        <v>2025-09-22</v>
      </c>
      <c r="V1934" s="13" t="str">
        <f>VLOOKUP($B1934,Deals_Demo!$H:$S,11,0)</f>
        <v>14</v>
      </c>
      <c r="W1934" s="13" t="str">
        <f>VLOOKUP($B1934,Deals_Demo!$H:$S,12,0)</f>
        <v>Mon</v>
      </c>
      <c r="X1934" s="13">
        <f t="shared" si="312"/>
        <v>3.4999999999999996E-2</v>
      </c>
      <c r="Y1934" s="13">
        <f t="shared" si="313"/>
        <v>6.9999999999999993E-2</v>
      </c>
      <c r="Z1934" s="13">
        <f t="shared" si="314"/>
        <v>0.105</v>
      </c>
      <c r="AA1934" s="13">
        <f t="shared" si="311"/>
        <v>-3</v>
      </c>
    </row>
    <row r="1935" spans="1:27" x14ac:dyDescent="0.25">
      <c r="A1935" s="60">
        <v>45922.407962962963</v>
      </c>
      <c r="B1935" s="61">
        <v>444239245</v>
      </c>
      <c r="C1935" s="37" t="s">
        <v>36</v>
      </c>
      <c r="D1935" s="37" t="s">
        <v>37</v>
      </c>
      <c r="E1935" s="37" t="s">
        <v>120</v>
      </c>
      <c r="F1935" s="36">
        <v>3717.45</v>
      </c>
      <c r="G1935" s="36">
        <v>3718.7</v>
      </c>
      <c r="H1935" s="37"/>
      <c r="I1935" s="37" t="s">
        <v>2246</v>
      </c>
      <c r="J1935" s="36">
        <v>3718.53</v>
      </c>
      <c r="K1935" s="36">
        <v>0</v>
      </c>
      <c r="L1935" s="36">
        <v>0</v>
      </c>
      <c r="M1935" s="36">
        <v>1.08</v>
      </c>
      <c r="N1935" s="10" t="str">
        <f t="shared" si="306"/>
        <v>W</v>
      </c>
      <c r="O1935" s="11">
        <f t="shared" si="307"/>
        <v>45922</v>
      </c>
      <c r="P1935" s="12" t="str">
        <f t="shared" si="308"/>
        <v>09</v>
      </c>
      <c r="Q1935" s="13" t="str">
        <f>VLOOKUP($B1935,Deals_Demo!$H:$N,7,0)</f>
        <v>strategy_18_demo</v>
      </c>
      <c r="R1935" s="13" t="str">
        <f t="shared" si="309"/>
        <v>Mon</v>
      </c>
      <c r="S1935" s="14">
        <f>VLOOKUP($B1935,Deals_Demo!$H:$S,8,0)</f>
        <v>45922.407962962963</v>
      </c>
      <c r="T1935" s="14">
        <f>VLOOKUP($B1935,Deals_Demo!$H:$S,9,0)</f>
        <v>45922.616296296299</v>
      </c>
      <c r="U1935" s="15" t="str">
        <f t="shared" si="310"/>
        <v>2025-09-22</v>
      </c>
      <c r="V1935" s="13" t="str">
        <f>VLOOKUP($B1935,Deals_Demo!$H:$S,11,0)</f>
        <v>14</v>
      </c>
      <c r="W1935" s="13" t="str">
        <f>VLOOKUP($B1935,Deals_Demo!$H:$S,12,0)</f>
        <v>Mon</v>
      </c>
      <c r="X1935" s="13">
        <f t="shared" si="312"/>
        <v>0.10800000000000001</v>
      </c>
      <c r="Y1935" s="13">
        <f t="shared" si="313"/>
        <v>0.21600000000000003</v>
      </c>
      <c r="Z1935" s="13">
        <f t="shared" si="314"/>
        <v>0.32400000000000001</v>
      </c>
      <c r="AA1935" s="13">
        <f t="shared" si="311"/>
        <v>-3</v>
      </c>
    </row>
    <row r="1936" spans="1:27" x14ac:dyDescent="0.25">
      <c r="A1936" s="58">
        <v>45922.407962962963</v>
      </c>
      <c r="B1936" s="59">
        <v>444239247</v>
      </c>
      <c r="C1936" s="38" t="s">
        <v>36</v>
      </c>
      <c r="D1936" s="38" t="s">
        <v>37</v>
      </c>
      <c r="E1936" s="38" t="s">
        <v>120</v>
      </c>
      <c r="F1936" s="35">
        <v>3717.45</v>
      </c>
      <c r="G1936" s="35">
        <v>3718.72</v>
      </c>
      <c r="H1936" s="38"/>
      <c r="I1936" s="38" t="s">
        <v>2246</v>
      </c>
      <c r="J1936" s="35">
        <v>3718.53</v>
      </c>
      <c r="K1936" s="35">
        <v>0</v>
      </c>
      <c r="L1936" s="35">
        <v>0</v>
      </c>
      <c r="M1936" s="35">
        <v>1.08</v>
      </c>
      <c r="N1936" s="10" t="str">
        <f t="shared" si="306"/>
        <v>W</v>
      </c>
      <c r="O1936" s="11">
        <f t="shared" si="307"/>
        <v>45922</v>
      </c>
      <c r="P1936" s="12" t="str">
        <f t="shared" si="308"/>
        <v>09</v>
      </c>
      <c r="Q1936" s="13" t="str">
        <f>VLOOKUP($B1936,Deals_Demo!$H:$N,7,0)</f>
        <v>strategy_20_demo</v>
      </c>
      <c r="R1936" s="13" t="str">
        <f t="shared" si="309"/>
        <v>Mon</v>
      </c>
      <c r="S1936" s="14">
        <f>VLOOKUP($B1936,Deals_Demo!$H:$S,8,0)</f>
        <v>45922.407962962963</v>
      </c>
      <c r="T1936" s="14">
        <f>VLOOKUP($B1936,Deals_Demo!$H:$S,9,0)</f>
        <v>45922.616296296299</v>
      </c>
      <c r="U1936" s="15" t="str">
        <f t="shared" si="310"/>
        <v>2025-09-22</v>
      </c>
      <c r="V1936" s="13" t="str">
        <f>VLOOKUP($B1936,Deals_Demo!$H:$S,11,0)</f>
        <v>14</v>
      </c>
      <c r="W1936" s="13" t="str">
        <f>VLOOKUP($B1936,Deals_Demo!$H:$S,12,0)</f>
        <v>Mon</v>
      </c>
      <c r="X1936" s="13">
        <f t="shared" si="312"/>
        <v>0.10800000000000001</v>
      </c>
      <c r="Y1936" s="13">
        <f t="shared" si="313"/>
        <v>0.21600000000000003</v>
      </c>
      <c r="Z1936" s="13">
        <f t="shared" si="314"/>
        <v>0.32400000000000001</v>
      </c>
      <c r="AA1936" s="13">
        <f t="shared" si="311"/>
        <v>-3</v>
      </c>
    </row>
    <row r="1937" spans="1:27" x14ac:dyDescent="0.25">
      <c r="A1937" s="60">
        <v>45922.410509259258</v>
      </c>
      <c r="B1937" s="61">
        <v>444243819</v>
      </c>
      <c r="C1937" s="37" t="s">
        <v>36</v>
      </c>
      <c r="D1937" s="37" t="s">
        <v>37</v>
      </c>
      <c r="E1937" s="37" t="s">
        <v>120</v>
      </c>
      <c r="F1937" s="36">
        <v>3718.77</v>
      </c>
      <c r="G1937" s="36">
        <v>3715.96</v>
      </c>
      <c r="H1937" s="37"/>
      <c r="I1937" s="37" t="s">
        <v>2248</v>
      </c>
      <c r="J1937" s="36">
        <v>3715.88</v>
      </c>
      <c r="K1937" s="36">
        <v>0</v>
      </c>
      <c r="L1937" s="36">
        <v>0</v>
      </c>
      <c r="M1937" s="36">
        <v>-2.89</v>
      </c>
      <c r="N1937" s="10" t="str">
        <f t="shared" si="306"/>
        <v>L</v>
      </c>
      <c r="O1937" s="11">
        <f t="shared" si="307"/>
        <v>45922</v>
      </c>
      <c r="P1937" s="12" t="str">
        <f t="shared" si="308"/>
        <v>09</v>
      </c>
      <c r="Q1937" s="13" t="str">
        <f>VLOOKUP($B1937,Deals_Demo!$H:$N,7,0)</f>
        <v>strategy_18_demo</v>
      </c>
      <c r="R1937" s="13" t="str">
        <f t="shared" si="309"/>
        <v>Mon</v>
      </c>
      <c r="S1937" s="14">
        <f>VLOOKUP($B1937,Deals_Demo!$H:$S,8,0)</f>
        <v>45922.410509259258</v>
      </c>
      <c r="T1937" s="14">
        <f>VLOOKUP($B1937,Deals_Demo!$H:$S,9,0)</f>
        <v>45922.618842592594</v>
      </c>
      <c r="U1937" s="15" t="str">
        <f t="shared" si="310"/>
        <v>2025-09-22</v>
      </c>
      <c r="V1937" s="13" t="str">
        <f>VLOOKUP($B1937,Deals_Demo!$H:$S,11,0)</f>
        <v>14</v>
      </c>
      <c r="W1937" s="13" t="str">
        <f>VLOOKUP($B1937,Deals_Demo!$H:$S,12,0)</f>
        <v>Mon</v>
      </c>
      <c r="X1937" s="13">
        <f t="shared" si="312"/>
        <v>-0.28900000000000003</v>
      </c>
      <c r="Y1937" s="13">
        <f t="shared" si="313"/>
        <v>-0.57800000000000007</v>
      </c>
      <c r="Z1937" s="13">
        <f t="shared" si="314"/>
        <v>-0.86699999999999999</v>
      </c>
      <c r="AA1937" s="13">
        <f t="shared" si="311"/>
        <v>-3</v>
      </c>
    </row>
    <row r="1938" spans="1:27" x14ac:dyDescent="0.25">
      <c r="A1938" s="58">
        <v>45922.410509259258</v>
      </c>
      <c r="B1938" s="59">
        <v>444243823</v>
      </c>
      <c r="C1938" s="38" t="s">
        <v>36</v>
      </c>
      <c r="D1938" s="38" t="s">
        <v>37</v>
      </c>
      <c r="E1938" s="38" t="s">
        <v>120</v>
      </c>
      <c r="F1938" s="35">
        <v>3718.81</v>
      </c>
      <c r="G1938" s="35">
        <v>3715.96</v>
      </c>
      <c r="H1938" s="38"/>
      <c r="I1938" s="38" t="s">
        <v>2248</v>
      </c>
      <c r="J1938" s="35">
        <v>3715.88</v>
      </c>
      <c r="K1938" s="35">
        <v>0</v>
      </c>
      <c r="L1938" s="35">
        <v>0</v>
      </c>
      <c r="M1938" s="35">
        <v>-2.93</v>
      </c>
      <c r="N1938" s="10" t="str">
        <f t="shared" si="306"/>
        <v>L</v>
      </c>
      <c r="O1938" s="11">
        <f t="shared" si="307"/>
        <v>45922</v>
      </c>
      <c r="P1938" s="12" t="str">
        <f t="shared" si="308"/>
        <v>09</v>
      </c>
      <c r="Q1938" s="13" t="str">
        <f>VLOOKUP($B1938,Deals_Demo!$H:$N,7,0)</f>
        <v>strategy_20_demo</v>
      </c>
      <c r="R1938" s="13" t="str">
        <f t="shared" si="309"/>
        <v>Mon</v>
      </c>
      <c r="S1938" s="14">
        <f>VLOOKUP($B1938,Deals_Demo!$H:$S,8,0)</f>
        <v>45922.410509259258</v>
      </c>
      <c r="T1938" s="14">
        <f>VLOOKUP($B1938,Deals_Demo!$H:$S,9,0)</f>
        <v>45922.618842592594</v>
      </c>
      <c r="U1938" s="15" t="str">
        <f t="shared" si="310"/>
        <v>2025-09-22</v>
      </c>
      <c r="V1938" s="13" t="str">
        <f>VLOOKUP($B1938,Deals_Demo!$H:$S,11,0)</f>
        <v>14</v>
      </c>
      <c r="W1938" s="13" t="str">
        <f>VLOOKUP($B1938,Deals_Demo!$H:$S,12,0)</f>
        <v>Mon</v>
      </c>
      <c r="X1938" s="13">
        <f t="shared" si="312"/>
        <v>-0.29300000000000004</v>
      </c>
      <c r="Y1938" s="13">
        <f t="shared" si="313"/>
        <v>-0.58600000000000008</v>
      </c>
      <c r="Z1938" s="13">
        <f t="shared" si="314"/>
        <v>-0.879</v>
      </c>
      <c r="AA1938" s="13">
        <f t="shared" si="311"/>
        <v>-3</v>
      </c>
    </row>
    <row r="1939" spans="1:27" x14ac:dyDescent="0.25">
      <c r="A1939" s="60">
        <v>45922.410509259258</v>
      </c>
      <c r="B1939" s="61">
        <v>444243827</v>
      </c>
      <c r="C1939" s="37" t="s">
        <v>36</v>
      </c>
      <c r="D1939" s="37" t="s">
        <v>37</v>
      </c>
      <c r="E1939" s="37" t="s">
        <v>120</v>
      </c>
      <c r="F1939" s="36">
        <v>3718.78</v>
      </c>
      <c r="G1939" s="36">
        <v>3715.77</v>
      </c>
      <c r="H1939" s="37"/>
      <c r="I1939" s="37" t="s">
        <v>2248</v>
      </c>
      <c r="J1939" s="36">
        <v>3715.56</v>
      </c>
      <c r="K1939" s="36">
        <v>0</v>
      </c>
      <c r="L1939" s="36">
        <v>0</v>
      </c>
      <c r="M1939" s="36">
        <v>-3.22</v>
      </c>
      <c r="N1939" s="10" t="str">
        <f t="shared" si="306"/>
        <v>L</v>
      </c>
      <c r="O1939" s="11">
        <f t="shared" si="307"/>
        <v>45922</v>
      </c>
      <c r="P1939" s="12" t="str">
        <f t="shared" si="308"/>
        <v>09</v>
      </c>
      <c r="Q1939" s="13" t="str">
        <f>VLOOKUP($B1939,Deals_Demo!$H:$N,7,0)</f>
        <v>strategy_19_demo</v>
      </c>
      <c r="R1939" s="13" t="str">
        <f t="shared" si="309"/>
        <v>Mon</v>
      </c>
      <c r="S1939" s="14">
        <f>VLOOKUP($B1939,Deals_Demo!$H:$S,8,0)</f>
        <v>45922.410509259258</v>
      </c>
      <c r="T1939" s="14">
        <f>VLOOKUP($B1939,Deals_Demo!$H:$S,9,0)</f>
        <v>45922.618842592594</v>
      </c>
      <c r="U1939" s="15" t="str">
        <f t="shared" si="310"/>
        <v>2025-09-22</v>
      </c>
      <c r="V1939" s="13" t="str">
        <f>VLOOKUP($B1939,Deals_Demo!$H:$S,11,0)</f>
        <v>14</v>
      </c>
      <c r="W1939" s="13" t="str">
        <f>VLOOKUP($B1939,Deals_Demo!$H:$S,12,0)</f>
        <v>Mon</v>
      </c>
      <c r="X1939" s="13">
        <f t="shared" si="312"/>
        <v>-0.32200000000000006</v>
      </c>
      <c r="Y1939" s="13">
        <f t="shared" si="313"/>
        <v>-0.64400000000000013</v>
      </c>
      <c r="Z1939" s="13">
        <f t="shared" si="314"/>
        <v>-0.96599999999999997</v>
      </c>
      <c r="AA1939" s="13">
        <f t="shared" si="311"/>
        <v>-3</v>
      </c>
    </row>
    <row r="1940" spans="1:27" x14ac:dyDescent="0.25">
      <c r="A1940" s="58">
        <v>45922.410740740743</v>
      </c>
      <c r="B1940" s="59">
        <v>444244135</v>
      </c>
      <c r="C1940" s="38" t="s">
        <v>36</v>
      </c>
      <c r="D1940" s="38" t="s">
        <v>37</v>
      </c>
      <c r="E1940" s="38" t="s">
        <v>120</v>
      </c>
      <c r="F1940" s="35">
        <v>3717.74</v>
      </c>
      <c r="G1940" s="35">
        <v>3714.74</v>
      </c>
      <c r="H1940" s="35">
        <v>3719.94</v>
      </c>
      <c r="I1940" s="38" t="s">
        <v>2249</v>
      </c>
      <c r="J1940" s="35">
        <v>3714.71</v>
      </c>
      <c r="K1940" s="35">
        <v>0</v>
      </c>
      <c r="L1940" s="35">
        <v>0</v>
      </c>
      <c r="M1940" s="35">
        <v>-3.03</v>
      </c>
      <c r="N1940" s="10" t="str">
        <f t="shared" si="306"/>
        <v>L</v>
      </c>
      <c r="O1940" s="11">
        <f t="shared" si="307"/>
        <v>45922</v>
      </c>
      <c r="P1940" s="12" t="str">
        <f t="shared" si="308"/>
        <v>09</v>
      </c>
      <c r="Q1940" s="13" t="str">
        <f>VLOOKUP($B1940,Deals_Demo!$H:$N,7,0)</f>
        <v>strategy_21_demo</v>
      </c>
      <c r="R1940" s="13" t="str">
        <f t="shared" si="309"/>
        <v>Mon</v>
      </c>
      <c r="S1940" s="14">
        <f>VLOOKUP($B1940,Deals_Demo!$H:$S,8,0)</f>
        <v>45922.410740740743</v>
      </c>
      <c r="T1940" s="14">
        <f>VLOOKUP($B1940,Deals_Demo!$H:$S,9,0)</f>
        <v>45922.619074074079</v>
      </c>
      <c r="U1940" s="15" t="str">
        <f t="shared" si="310"/>
        <v>2025-09-22</v>
      </c>
      <c r="V1940" s="13" t="str">
        <f>VLOOKUP($B1940,Deals_Demo!$H:$S,11,0)</f>
        <v>14</v>
      </c>
      <c r="W1940" s="13" t="str">
        <f>VLOOKUP($B1940,Deals_Demo!$H:$S,12,0)</f>
        <v>Mon</v>
      </c>
      <c r="X1940" s="13">
        <f t="shared" si="312"/>
        <v>-0.30299999999999999</v>
      </c>
      <c r="Y1940" s="13">
        <f t="shared" si="313"/>
        <v>-0.60599999999999998</v>
      </c>
      <c r="Z1940" s="13">
        <f t="shared" si="314"/>
        <v>-0.90899999999999992</v>
      </c>
      <c r="AA1940" s="13">
        <f t="shared" si="311"/>
        <v>-3</v>
      </c>
    </row>
    <row r="1941" spans="1:27" x14ac:dyDescent="0.25">
      <c r="A1941" s="60">
        <v>45922.410740740743</v>
      </c>
      <c r="B1941" s="61">
        <v>444244137</v>
      </c>
      <c r="C1941" s="37" t="s">
        <v>36</v>
      </c>
      <c r="D1941" s="37" t="s">
        <v>37</v>
      </c>
      <c r="E1941" s="37" t="s">
        <v>120</v>
      </c>
      <c r="F1941" s="36">
        <v>3717.8</v>
      </c>
      <c r="G1941" s="36">
        <v>3715.54</v>
      </c>
      <c r="H1941" s="36">
        <v>3720.74</v>
      </c>
      <c r="I1941" s="37" t="s">
        <v>2249</v>
      </c>
      <c r="J1941" s="36">
        <v>3715.44</v>
      </c>
      <c r="K1941" s="36">
        <v>0</v>
      </c>
      <c r="L1941" s="36">
        <v>0</v>
      </c>
      <c r="M1941" s="36">
        <v>-2.36</v>
      </c>
      <c r="N1941" s="10" t="str">
        <f t="shared" si="306"/>
        <v>L</v>
      </c>
      <c r="O1941" s="11">
        <f t="shared" si="307"/>
        <v>45922</v>
      </c>
      <c r="P1941" s="12" t="str">
        <f t="shared" si="308"/>
        <v>09</v>
      </c>
      <c r="Q1941" s="13" t="str">
        <f>VLOOKUP($B1941,Deals_Demo!$H:$N,7,0)</f>
        <v>strategy_23_demo</v>
      </c>
      <c r="R1941" s="13" t="str">
        <f t="shared" si="309"/>
        <v>Mon</v>
      </c>
      <c r="S1941" s="14">
        <f>VLOOKUP($B1941,Deals_Demo!$H:$S,8,0)</f>
        <v>45922.410740740743</v>
      </c>
      <c r="T1941" s="14">
        <f>VLOOKUP($B1941,Deals_Demo!$H:$S,9,0)</f>
        <v>45922.619074074079</v>
      </c>
      <c r="U1941" s="15" t="str">
        <f t="shared" si="310"/>
        <v>2025-09-22</v>
      </c>
      <c r="V1941" s="13" t="str">
        <f>VLOOKUP($B1941,Deals_Demo!$H:$S,11,0)</f>
        <v>14</v>
      </c>
      <c r="W1941" s="13" t="str">
        <f>VLOOKUP($B1941,Deals_Demo!$H:$S,12,0)</f>
        <v>Mon</v>
      </c>
      <c r="X1941" s="13">
        <f t="shared" si="312"/>
        <v>-0.23599999999999999</v>
      </c>
      <c r="Y1941" s="13">
        <f t="shared" si="313"/>
        <v>-0.47199999999999998</v>
      </c>
      <c r="Z1941" s="13">
        <f t="shared" si="314"/>
        <v>-0.70799999999999996</v>
      </c>
      <c r="AA1941" s="13">
        <f t="shared" si="311"/>
        <v>-3</v>
      </c>
    </row>
    <row r="1942" spans="1:27" x14ac:dyDescent="0.25">
      <c r="A1942" s="58">
        <v>45922.410740740743</v>
      </c>
      <c r="B1942" s="59">
        <v>444244138</v>
      </c>
      <c r="C1942" s="38" t="s">
        <v>36</v>
      </c>
      <c r="D1942" s="38" t="s">
        <v>37</v>
      </c>
      <c r="E1942" s="38" t="s">
        <v>120</v>
      </c>
      <c r="F1942" s="35">
        <v>3717.8</v>
      </c>
      <c r="G1942" s="35">
        <v>3715.24</v>
      </c>
      <c r="H1942" s="35">
        <v>3720.74</v>
      </c>
      <c r="I1942" s="38" t="s">
        <v>2249</v>
      </c>
      <c r="J1942" s="35">
        <v>3715.19</v>
      </c>
      <c r="K1942" s="35">
        <v>0</v>
      </c>
      <c r="L1942" s="35">
        <v>0</v>
      </c>
      <c r="M1942" s="35">
        <v>-2.61</v>
      </c>
      <c r="N1942" s="10" t="str">
        <f t="shared" si="306"/>
        <v>L</v>
      </c>
      <c r="O1942" s="11">
        <f t="shared" si="307"/>
        <v>45922</v>
      </c>
      <c r="P1942" s="12" t="str">
        <f t="shared" si="308"/>
        <v>09</v>
      </c>
      <c r="Q1942" s="13" t="str">
        <f>VLOOKUP($B1942,Deals_Demo!$H:$N,7,0)</f>
        <v>strategy_10_demo</v>
      </c>
      <c r="R1942" s="13" t="str">
        <f t="shared" si="309"/>
        <v>Mon</v>
      </c>
      <c r="S1942" s="14">
        <f>VLOOKUP($B1942,Deals_Demo!$H:$S,8,0)</f>
        <v>45922.410740740743</v>
      </c>
      <c r="T1942" s="14">
        <f>VLOOKUP($B1942,Deals_Demo!$H:$S,9,0)</f>
        <v>45922.619074074079</v>
      </c>
      <c r="U1942" s="15" t="str">
        <f t="shared" si="310"/>
        <v>2025-09-22</v>
      </c>
      <c r="V1942" s="13" t="str">
        <f>VLOOKUP($B1942,Deals_Demo!$H:$S,11,0)</f>
        <v>14</v>
      </c>
      <c r="W1942" s="13" t="str">
        <f>VLOOKUP($B1942,Deals_Demo!$H:$S,12,0)</f>
        <v>Mon</v>
      </c>
      <c r="X1942" s="13">
        <f t="shared" si="312"/>
        <v>-0.26100000000000001</v>
      </c>
      <c r="Y1942" s="13">
        <f t="shared" si="313"/>
        <v>-0.52200000000000002</v>
      </c>
      <c r="Z1942" s="13">
        <f t="shared" si="314"/>
        <v>-0.78299999999999992</v>
      </c>
      <c r="AA1942" s="13">
        <f t="shared" si="311"/>
        <v>-3</v>
      </c>
    </row>
    <row r="1943" spans="1:27" x14ac:dyDescent="0.25">
      <c r="A1943" s="60">
        <v>45922.410752314812</v>
      </c>
      <c r="B1943" s="61">
        <v>444244140</v>
      </c>
      <c r="C1943" s="37" t="s">
        <v>36</v>
      </c>
      <c r="D1943" s="37" t="s">
        <v>37</v>
      </c>
      <c r="E1943" s="37" t="s">
        <v>120</v>
      </c>
      <c r="F1943" s="36">
        <v>3717.8</v>
      </c>
      <c r="G1943" s="36">
        <v>3715.54</v>
      </c>
      <c r="H1943" s="36">
        <v>3719.24</v>
      </c>
      <c r="I1943" s="37" t="s">
        <v>2249</v>
      </c>
      <c r="J1943" s="36">
        <v>3715.44</v>
      </c>
      <c r="K1943" s="36">
        <v>0</v>
      </c>
      <c r="L1943" s="36">
        <v>0</v>
      </c>
      <c r="M1943" s="36">
        <v>-2.36</v>
      </c>
      <c r="N1943" s="10" t="str">
        <f t="shared" si="306"/>
        <v>L</v>
      </c>
      <c r="O1943" s="11">
        <f t="shared" si="307"/>
        <v>45922</v>
      </c>
      <c r="P1943" s="12" t="str">
        <f t="shared" si="308"/>
        <v>09</v>
      </c>
      <c r="Q1943" s="13" t="str">
        <f>VLOOKUP($B1943,Deals_Demo!$H:$N,7,0)</f>
        <v>strategy_22_demo</v>
      </c>
      <c r="R1943" s="13" t="str">
        <f t="shared" si="309"/>
        <v>Mon</v>
      </c>
      <c r="S1943" s="14">
        <f>VLOOKUP($B1943,Deals_Demo!$H:$S,8,0)</f>
        <v>45922.410752314812</v>
      </c>
      <c r="T1943" s="14">
        <f>VLOOKUP($B1943,Deals_Demo!$H:$S,9,0)</f>
        <v>45922.619085648148</v>
      </c>
      <c r="U1943" s="15" t="str">
        <f t="shared" si="310"/>
        <v>2025-09-22</v>
      </c>
      <c r="V1943" s="13" t="str">
        <f>VLOOKUP($B1943,Deals_Demo!$H:$S,11,0)</f>
        <v>14</v>
      </c>
      <c r="W1943" s="13" t="str">
        <f>VLOOKUP($B1943,Deals_Demo!$H:$S,12,0)</f>
        <v>Mon</v>
      </c>
      <c r="X1943" s="13">
        <f t="shared" si="312"/>
        <v>-0.23599999999999999</v>
      </c>
      <c r="Y1943" s="13">
        <f t="shared" si="313"/>
        <v>-0.47199999999999998</v>
      </c>
      <c r="Z1943" s="13">
        <f t="shared" si="314"/>
        <v>-0.70799999999999996</v>
      </c>
      <c r="AA1943" s="13">
        <f t="shared" si="311"/>
        <v>-3</v>
      </c>
    </row>
    <row r="1944" spans="1:27" x14ac:dyDescent="0.25">
      <c r="A1944" s="58">
        <v>45922.410752314812</v>
      </c>
      <c r="B1944" s="59">
        <v>444244143</v>
      </c>
      <c r="C1944" s="38" t="s">
        <v>36</v>
      </c>
      <c r="D1944" s="38" t="s">
        <v>37</v>
      </c>
      <c r="E1944" s="38" t="s">
        <v>120</v>
      </c>
      <c r="F1944" s="35">
        <v>3717.81</v>
      </c>
      <c r="G1944" s="35">
        <v>3714.74</v>
      </c>
      <c r="H1944" s="35">
        <v>3719.24</v>
      </c>
      <c r="I1944" s="38" t="s">
        <v>2249</v>
      </c>
      <c r="J1944" s="35">
        <v>3714.71</v>
      </c>
      <c r="K1944" s="35">
        <v>0</v>
      </c>
      <c r="L1944" s="35">
        <v>0</v>
      </c>
      <c r="M1944" s="35">
        <v>-3.1</v>
      </c>
      <c r="N1944" s="10" t="str">
        <f t="shared" si="306"/>
        <v>L</v>
      </c>
      <c r="O1944" s="11">
        <f t="shared" si="307"/>
        <v>45922</v>
      </c>
      <c r="P1944" s="12" t="str">
        <f t="shared" si="308"/>
        <v>09</v>
      </c>
      <c r="Q1944" s="13" t="str">
        <f>VLOOKUP($B1944,Deals_Demo!$H:$N,7,0)</f>
        <v>strategy_14_demo</v>
      </c>
      <c r="R1944" s="13" t="str">
        <f t="shared" si="309"/>
        <v>Mon</v>
      </c>
      <c r="S1944" s="14">
        <f>VLOOKUP($B1944,Deals_Demo!$H:$S,8,0)</f>
        <v>45922.410752314812</v>
      </c>
      <c r="T1944" s="14">
        <f>VLOOKUP($B1944,Deals_Demo!$H:$S,9,0)</f>
        <v>45922.619085648148</v>
      </c>
      <c r="U1944" s="15" t="str">
        <f t="shared" si="310"/>
        <v>2025-09-22</v>
      </c>
      <c r="V1944" s="13" t="str">
        <f>VLOOKUP($B1944,Deals_Demo!$H:$S,11,0)</f>
        <v>14</v>
      </c>
      <c r="W1944" s="13" t="str">
        <f>VLOOKUP($B1944,Deals_Demo!$H:$S,12,0)</f>
        <v>Mon</v>
      </c>
      <c r="X1944" s="13">
        <f t="shared" si="312"/>
        <v>-0.31000000000000005</v>
      </c>
      <c r="Y1944" s="13">
        <f t="shared" si="313"/>
        <v>-0.62000000000000011</v>
      </c>
      <c r="Z1944" s="13">
        <f t="shared" si="314"/>
        <v>-0.92999999999999994</v>
      </c>
      <c r="AA1944" s="13">
        <f t="shared" si="311"/>
        <v>-3</v>
      </c>
    </row>
    <row r="1945" spans="1:27" x14ac:dyDescent="0.25">
      <c r="A1945" s="60">
        <v>45922.410752314812</v>
      </c>
      <c r="B1945" s="61">
        <v>444244145</v>
      </c>
      <c r="C1945" s="37" t="s">
        <v>36</v>
      </c>
      <c r="D1945" s="37" t="s">
        <v>37</v>
      </c>
      <c r="E1945" s="37" t="s">
        <v>120</v>
      </c>
      <c r="F1945" s="36">
        <v>3717.81</v>
      </c>
      <c r="G1945" s="36">
        <v>3714.74</v>
      </c>
      <c r="H1945" s="36">
        <v>3721.24</v>
      </c>
      <c r="I1945" s="37" t="s">
        <v>2249</v>
      </c>
      <c r="J1945" s="36">
        <v>3714.71</v>
      </c>
      <c r="K1945" s="36">
        <v>0</v>
      </c>
      <c r="L1945" s="36">
        <v>0</v>
      </c>
      <c r="M1945" s="36">
        <v>-3.1</v>
      </c>
      <c r="N1945" s="10" t="str">
        <f t="shared" si="306"/>
        <v>L</v>
      </c>
      <c r="O1945" s="11">
        <f t="shared" si="307"/>
        <v>45922</v>
      </c>
      <c r="P1945" s="12" t="str">
        <f t="shared" si="308"/>
        <v>09</v>
      </c>
      <c r="Q1945" s="13" t="str">
        <f>VLOOKUP($B1945,Deals_Demo!$H:$N,7,0)</f>
        <v>strategy_16_demo</v>
      </c>
      <c r="R1945" s="13" t="str">
        <f t="shared" si="309"/>
        <v>Mon</v>
      </c>
      <c r="S1945" s="14">
        <f>VLOOKUP($B1945,Deals_Demo!$H:$S,8,0)</f>
        <v>45922.410752314812</v>
      </c>
      <c r="T1945" s="14">
        <f>VLOOKUP($B1945,Deals_Demo!$H:$S,9,0)</f>
        <v>45922.619085648148</v>
      </c>
      <c r="U1945" s="15" t="str">
        <f t="shared" si="310"/>
        <v>2025-09-22</v>
      </c>
      <c r="V1945" s="13" t="str">
        <f>VLOOKUP($B1945,Deals_Demo!$H:$S,11,0)</f>
        <v>14</v>
      </c>
      <c r="W1945" s="13" t="str">
        <f>VLOOKUP($B1945,Deals_Demo!$H:$S,12,0)</f>
        <v>Mon</v>
      </c>
      <c r="X1945" s="13">
        <f t="shared" si="312"/>
        <v>-0.31000000000000005</v>
      </c>
      <c r="Y1945" s="13">
        <f t="shared" si="313"/>
        <v>-0.62000000000000011</v>
      </c>
      <c r="Z1945" s="13">
        <f t="shared" si="314"/>
        <v>-0.92999999999999994</v>
      </c>
      <c r="AA1945" s="13">
        <f t="shared" si="311"/>
        <v>-3</v>
      </c>
    </row>
    <row r="1946" spans="1:27" x14ac:dyDescent="0.25">
      <c r="A1946" s="58">
        <v>45922.410752314812</v>
      </c>
      <c r="B1946" s="59">
        <v>444244150</v>
      </c>
      <c r="C1946" s="38" t="s">
        <v>36</v>
      </c>
      <c r="D1946" s="38" t="s">
        <v>37</v>
      </c>
      <c r="E1946" s="38" t="s">
        <v>120</v>
      </c>
      <c r="F1946" s="35">
        <v>3717.84</v>
      </c>
      <c r="G1946" s="35">
        <v>3714.74</v>
      </c>
      <c r="H1946" s="35">
        <v>3721.24</v>
      </c>
      <c r="I1946" s="38" t="s">
        <v>2249</v>
      </c>
      <c r="J1946" s="35">
        <v>3714.71</v>
      </c>
      <c r="K1946" s="35">
        <v>0</v>
      </c>
      <c r="L1946" s="35">
        <v>0</v>
      </c>
      <c r="M1946" s="35">
        <v>-3.13</v>
      </c>
      <c r="N1946" s="10" t="str">
        <f t="shared" si="306"/>
        <v>L</v>
      </c>
      <c r="O1946" s="11">
        <f t="shared" si="307"/>
        <v>45922</v>
      </c>
      <c r="P1946" s="12" t="str">
        <f t="shared" si="308"/>
        <v>09</v>
      </c>
      <c r="Q1946" s="13" t="str">
        <f>VLOOKUP($B1946,Deals_Demo!$H:$N,7,0)</f>
        <v>strategy_11_demo</v>
      </c>
      <c r="R1946" s="13" t="str">
        <f t="shared" si="309"/>
        <v>Mon</v>
      </c>
      <c r="S1946" s="14">
        <f>VLOOKUP($B1946,Deals_Demo!$H:$S,8,0)</f>
        <v>45922.410752314812</v>
      </c>
      <c r="T1946" s="14">
        <f>VLOOKUP($B1946,Deals_Demo!$H:$S,9,0)</f>
        <v>45922.619085648148</v>
      </c>
      <c r="U1946" s="15" t="str">
        <f t="shared" si="310"/>
        <v>2025-09-22</v>
      </c>
      <c r="V1946" s="13" t="str">
        <f>VLOOKUP($B1946,Deals_Demo!$H:$S,11,0)</f>
        <v>14</v>
      </c>
      <c r="W1946" s="13" t="str">
        <f>VLOOKUP($B1946,Deals_Demo!$H:$S,12,0)</f>
        <v>Mon</v>
      </c>
      <c r="X1946" s="13">
        <f t="shared" si="312"/>
        <v>-0.313</v>
      </c>
      <c r="Y1946" s="13">
        <f t="shared" si="313"/>
        <v>-0.626</v>
      </c>
      <c r="Z1946" s="13">
        <f t="shared" si="314"/>
        <v>-0.93899999999999995</v>
      </c>
      <c r="AA1946" s="13">
        <f t="shared" si="311"/>
        <v>-3</v>
      </c>
    </row>
    <row r="1947" spans="1:27" x14ac:dyDescent="0.25">
      <c r="A1947" s="60">
        <v>45922.410752314812</v>
      </c>
      <c r="B1947" s="61">
        <v>444244151</v>
      </c>
      <c r="C1947" s="37" t="s">
        <v>36</v>
      </c>
      <c r="D1947" s="37" t="s">
        <v>37</v>
      </c>
      <c r="E1947" s="37" t="s">
        <v>120</v>
      </c>
      <c r="F1947" s="36">
        <v>3717.84</v>
      </c>
      <c r="G1947" s="36">
        <v>3714.74</v>
      </c>
      <c r="H1947" s="36">
        <v>3720.74</v>
      </c>
      <c r="I1947" s="37" t="s">
        <v>2249</v>
      </c>
      <c r="J1947" s="36">
        <v>3714.71</v>
      </c>
      <c r="K1947" s="36">
        <v>0</v>
      </c>
      <c r="L1947" s="36">
        <v>0</v>
      </c>
      <c r="M1947" s="36">
        <v>-3.13</v>
      </c>
      <c r="N1947" s="10" t="str">
        <f t="shared" si="306"/>
        <v>L</v>
      </c>
      <c r="O1947" s="11">
        <f t="shared" si="307"/>
        <v>45922</v>
      </c>
      <c r="P1947" s="12" t="str">
        <f t="shared" si="308"/>
        <v>09</v>
      </c>
      <c r="Q1947" s="13" t="str">
        <f>VLOOKUP($B1947,Deals_Demo!$H:$N,7,0)</f>
        <v>strategy_09_demo</v>
      </c>
      <c r="R1947" s="13" t="str">
        <f t="shared" si="309"/>
        <v>Mon</v>
      </c>
      <c r="S1947" s="14">
        <f>VLOOKUP($B1947,Deals_Demo!$H:$S,8,0)</f>
        <v>45922.410752314812</v>
      </c>
      <c r="T1947" s="14">
        <f>VLOOKUP($B1947,Deals_Demo!$H:$S,9,0)</f>
        <v>45922.619085648148</v>
      </c>
      <c r="U1947" s="15" t="str">
        <f t="shared" si="310"/>
        <v>2025-09-22</v>
      </c>
      <c r="V1947" s="13" t="str">
        <f>VLOOKUP($B1947,Deals_Demo!$H:$S,11,0)</f>
        <v>14</v>
      </c>
      <c r="W1947" s="13" t="str">
        <f>VLOOKUP($B1947,Deals_Demo!$H:$S,12,0)</f>
        <v>Mon</v>
      </c>
      <c r="X1947" s="13">
        <f t="shared" si="312"/>
        <v>-0.313</v>
      </c>
      <c r="Y1947" s="13">
        <f t="shared" si="313"/>
        <v>-0.626</v>
      </c>
      <c r="Z1947" s="13">
        <f t="shared" si="314"/>
        <v>-0.93899999999999995</v>
      </c>
      <c r="AA1947" s="13">
        <f t="shared" si="311"/>
        <v>-3</v>
      </c>
    </row>
    <row r="1948" spans="1:27" x14ac:dyDescent="0.25">
      <c r="A1948" s="58">
        <v>45922.410763888889</v>
      </c>
      <c r="B1948" s="59">
        <v>444244153</v>
      </c>
      <c r="C1948" s="38" t="s">
        <v>36</v>
      </c>
      <c r="D1948" s="38" t="s">
        <v>37</v>
      </c>
      <c r="E1948" s="38" t="s">
        <v>120</v>
      </c>
      <c r="F1948" s="35">
        <v>3717.85</v>
      </c>
      <c r="G1948" s="35">
        <v>3714.74</v>
      </c>
      <c r="H1948" s="35">
        <v>3719.24</v>
      </c>
      <c r="I1948" s="38" t="s">
        <v>2249</v>
      </c>
      <c r="J1948" s="35">
        <v>3714.71</v>
      </c>
      <c r="K1948" s="35">
        <v>0</v>
      </c>
      <c r="L1948" s="35">
        <v>0</v>
      </c>
      <c r="M1948" s="35">
        <v>-3.14</v>
      </c>
      <c r="N1948" s="10" t="str">
        <f t="shared" si="306"/>
        <v>L</v>
      </c>
      <c r="O1948" s="11">
        <f t="shared" si="307"/>
        <v>45922</v>
      </c>
      <c r="P1948" s="12" t="str">
        <f t="shared" si="308"/>
        <v>09</v>
      </c>
      <c r="Q1948" s="13" t="str">
        <f>VLOOKUP($B1948,Deals_Demo!$H:$N,7,0)</f>
        <v>strategy_24_demo</v>
      </c>
      <c r="R1948" s="13" t="str">
        <f t="shared" si="309"/>
        <v>Mon</v>
      </c>
      <c r="S1948" s="14">
        <f>VLOOKUP($B1948,Deals_Demo!$H:$S,8,0)</f>
        <v>45922.410763888889</v>
      </c>
      <c r="T1948" s="14">
        <f>VLOOKUP($B1948,Deals_Demo!$H:$S,9,0)</f>
        <v>45922.619097222225</v>
      </c>
      <c r="U1948" s="15" t="str">
        <f t="shared" si="310"/>
        <v>2025-09-22</v>
      </c>
      <c r="V1948" s="13" t="str">
        <f>VLOOKUP($B1948,Deals_Demo!$H:$S,11,0)</f>
        <v>14</v>
      </c>
      <c r="W1948" s="13" t="str">
        <f>VLOOKUP($B1948,Deals_Demo!$H:$S,12,0)</f>
        <v>Mon</v>
      </c>
      <c r="X1948" s="13">
        <f t="shared" si="312"/>
        <v>-0.31400000000000006</v>
      </c>
      <c r="Y1948" s="13">
        <f t="shared" si="313"/>
        <v>-0.62800000000000011</v>
      </c>
      <c r="Z1948" s="13">
        <f t="shared" si="314"/>
        <v>-0.94199999999999995</v>
      </c>
      <c r="AA1948" s="13">
        <f t="shared" si="311"/>
        <v>-3</v>
      </c>
    </row>
    <row r="1949" spans="1:27" x14ac:dyDescent="0.25">
      <c r="A1949" s="60">
        <v>45922.410763888889</v>
      </c>
      <c r="B1949" s="61">
        <v>444244155</v>
      </c>
      <c r="C1949" s="37" t="s">
        <v>36</v>
      </c>
      <c r="D1949" s="37" t="s">
        <v>37</v>
      </c>
      <c r="E1949" s="37" t="s">
        <v>120</v>
      </c>
      <c r="F1949" s="36">
        <v>3717.85</v>
      </c>
      <c r="G1949" s="36">
        <v>3714.74</v>
      </c>
      <c r="H1949" s="36">
        <v>3719.24</v>
      </c>
      <c r="I1949" s="37" t="s">
        <v>2249</v>
      </c>
      <c r="J1949" s="36">
        <v>3714.71</v>
      </c>
      <c r="K1949" s="36">
        <v>0</v>
      </c>
      <c r="L1949" s="36">
        <v>0</v>
      </c>
      <c r="M1949" s="36">
        <v>-3.14</v>
      </c>
      <c r="N1949" s="10" t="str">
        <f t="shared" si="306"/>
        <v>L</v>
      </c>
      <c r="O1949" s="11">
        <f t="shared" si="307"/>
        <v>45922</v>
      </c>
      <c r="P1949" s="12" t="str">
        <f t="shared" si="308"/>
        <v>09</v>
      </c>
      <c r="Q1949" s="13" t="str">
        <f>VLOOKUP($B1949,Deals_Demo!$H:$N,7,0)</f>
        <v>strategy_12_demo</v>
      </c>
      <c r="R1949" s="13" t="str">
        <f t="shared" si="309"/>
        <v>Mon</v>
      </c>
      <c r="S1949" s="14">
        <f>VLOOKUP($B1949,Deals_Demo!$H:$S,8,0)</f>
        <v>45922.410763888889</v>
      </c>
      <c r="T1949" s="14">
        <f>VLOOKUP($B1949,Deals_Demo!$H:$S,9,0)</f>
        <v>45922.619097222225</v>
      </c>
      <c r="U1949" s="15" t="str">
        <f t="shared" si="310"/>
        <v>2025-09-22</v>
      </c>
      <c r="V1949" s="13" t="str">
        <f>VLOOKUP($B1949,Deals_Demo!$H:$S,11,0)</f>
        <v>14</v>
      </c>
      <c r="W1949" s="13" t="str">
        <f>VLOOKUP($B1949,Deals_Demo!$H:$S,12,0)</f>
        <v>Mon</v>
      </c>
      <c r="X1949" s="13">
        <f t="shared" si="312"/>
        <v>-0.31400000000000006</v>
      </c>
      <c r="Y1949" s="13">
        <f t="shared" si="313"/>
        <v>-0.62800000000000011</v>
      </c>
      <c r="Z1949" s="13">
        <f t="shared" si="314"/>
        <v>-0.94199999999999995</v>
      </c>
      <c r="AA1949" s="13">
        <f t="shared" si="311"/>
        <v>-3</v>
      </c>
    </row>
    <row r="1950" spans="1:27" x14ac:dyDescent="0.25">
      <c r="A1950" s="58">
        <v>45922.410763888889</v>
      </c>
      <c r="B1950" s="59">
        <v>444244157</v>
      </c>
      <c r="C1950" s="38" t="s">
        <v>36</v>
      </c>
      <c r="D1950" s="38" t="s">
        <v>37</v>
      </c>
      <c r="E1950" s="38" t="s">
        <v>120</v>
      </c>
      <c r="F1950" s="35">
        <v>3717.85</v>
      </c>
      <c r="G1950" s="35">
        <v>3716.24</v>
      </c>
      <c r="H1950" s="35">
        <v>3719.24</v>
      </c>
      <c r="I1950" s="38" t="s">
        <v>2250</v>
      </c>
      <c r="J1950" s="35">
        <v>3716.24</v>
      </c>
      <c r="K1950" s="35">
        <v>0</v>
      </c>
      <c r="L1950" s="35">
        <v>0</v>
      </c>
      <c r="M1950" s="35">
        <v>-1.61</v>
      </c>
      <c r="N1950" s="10" t="str">
        <f t="shared" si="306"/>
        <v>L</v>
      </c>
      <c r="O1950" s="11">
        <f t="shared" si="307"/>
        <v>45922</v>
      </c>
      <c r="P1950" s="12" t="str">
        <f t="shared" si="308"/>
        <v>09</v>
      </c>
      <c r="Q1950" s="13" t="str">
        <f>VLOOKUP($B1950,Deals_Demo!$H:$N,7,0)</f>
        <v>strategy_15_demo</v>
      </c>
      <c r="R1950" s="13" t="str">
        <f t="shared" si="309"/>
        <v>Mon</v>
      </c>
      <c r="S1950" s="14">
        <f>VLOOKUP($B1950,Deals_Demo!$H:$S,8,0)</f>
        <v>45922.410763888889</v>
      </c>
      <c r="T1950" s="14">
        <f>VLOOKUP($B1950,Deals_Demo!$H:$S,9,0)</f>
        <v>45922.619097222225</v>
      </c>
      <c r="U1950" s="15" t="str">
        <f t="shared" si="310"/>
        <v>2025-09-22</v>
      </c>
      <c r="V1950" s="13" t="str">
        <f>VLOOKUP($B1950,Deals_Demo!$H:$S,11,0)</f>
        <v>14</v>
      </c>
      <c r="W1950" s="13" t="str">
        <f>VLOOKUP($B1950,Deals_Demo!$H:$S,12,0)</f>
        <v>Mon</v>
      </c>
      <c r="X1950" s="13">
        <f t="shared" si="312"/>
        <v>-0.16100000000000003</v>
      </c>
      <c r="Y1950" s="13">
        <f t="shared" si="313"/>
        <v>-0.32200000000000006</v>
      </c>
      <c r="Z1950" s="13">
        <f t="shared" si="314"/>
        <v>-0.48299999999999998</v>
      </c>
      <c r="AA1950" s="13">
        <f t="shared" si="311"/>
        <v>-3</v>
      </c>
    </row>
    <row r="1951" spans="1:27" x14ac:dyDescent="0.25">
      <c r="A1951" s="60">
        <v>45922.413634259261</v>
      </c>
      <c r="B1951" s="61">
        <v>444247114</v>
      </c>
      <c r="C1951" s="37" t="s">
        <v>36</v>
      </c>
      <c r="D1951" s="37" t="s">
        <v>37</v>
      </c>
      <c r="E1951" s="37" t="s">
        <v>120</v>
      </c>
      <c r="F1951" s="36">
        <v>3715.86</v>
      </c>
      <c r="G1951" s="36">
        <v>3712.87</v>
      </c>
      <c r="H1951" s="36">
        <v>3719.37</v>
      </c>
      <c r="I1951" s="37" t="s">
        <v>2251</v>
      </c>
      <c r="J1951" s="36">
        <v>3712.84</v>
      </c>
      <c r="K1951" s="36">
        <v>0</v>
      </c>
      <c r="L1951" s="36">
        <v>0</v>
      </c>
      <c r="M1951" s="36">
        <v>-3.02</v>
      </c>
      <c r="N1951" s="10" t="str">
        <f t="shared" si="306"/>
        <v>L</v>
      </c>
      <c r="O1951" s="11">
        <f t="shared" si="307"/>
        <v>45922</v>
      </c>
      <c r="P1951" s="12" t="str">
        <f t="shared" si="308"/>
        <v>09</v>
      </c>
      <c r="Q1951" s="13" t="str">
        <f>VLOOKUP($B1951,Deals_Demo!$H:$N,7,0)</f>
        <v>strategy_13_demo</v>
      </c>
      <c r="R1951" s="13" t="str">
        <f t="shared" si="309"/>
        <v>Mon</v>
      </c>
      <c r="S1951" s="14">
        <f>VLOOKUP($B1951,Deals_Demo!$H:$S,8,0)</f>
        <v>45922.413634259261</v>
      </c>
      <c r="T1951" s="14">
        <f>VLOOKUP($B1951,Deals_Demo!$H:$S,9,0)</f>
        <v>45922.621967592597</v>
      </c>
      <c r="U1951" s="15" t="str">
        <f t="shared" si="310"/>
        <v>2025-09-22</v>
      </c>
      <c r="V1951" s="13" t="str">
        <f>VLOOKUP($B1951,Deals_Demo!$H:$S,11,0)</f>
        <v>14</v>
      </c>
      <c r="W1951" s="13" t="str">
        <f>VLOOKUP($B1951,Deals_Demo!$H:$S,12,0)</f>
        <v>Mon</v>
      </c>
      <c r="X1951" s="13">
        <f t="shared" si="312"/>
        <v>-0.30200000000000005</v>
      </c>
      <c r="Y1951" s="13">
        <f t="shared" si="313"/>
        <v>-0.60400000000000009</v>
      </c>
      <c r="Z1951" s="13">
        <f t="shared" si="314"/>
        <v>-0.90599999999999992</v>
      </c>
      <c r="AA1951" s="13">
        <f t="shared" si="311"/>
        <v>-3</v>
      </c>
    </row>
    <row r="1952" spans="1:27" x14ac:dyDescent="0.25">
      <c r="A1952" s="58">
        <v>45922.416412037041</v>
      </c>
      <c r="B1952" s="59">
        <v>444249596</v>
      </c>
      <c r="C1952" s="38" t="s">
        <v>36</v>
      </c>
      <c r="D1952" s="38" t="s">
        <v>38</v>
      </c>
      <c r="E1952" s="38" t="s">
        <v>120</v>
      </c>
      <c r="F1952" s="35">
        <v>3714.21</v>
      </c>
      <c r="G1952" s="35">
        <v>3713.5</v>
      </c>
      <c r="H1952" s="38"/>
      <c r="I1952" s="38" t="s">
        <v>2252</v>
      </c>
      <c r="J1952" s="35">
        <v>3714.02</v>
      </c>
      <c r="K1952" s="35">
        <v>0</v>
      </c>
      <c r="L1952" s="35">
        <v>0</v>
      </c>
      <c r="M1952" s="35">
        <v>0.19</v>
      </c>
      <c r="N1952" s="10" t="str">
        <f t="shared" si="306"/>
        <v>W</v>
      </c>
      <c r="O1952" s="11">
        <f t="shared" si="307"/>
        <v>45922</v>
      </c>
      <c r="P1952" s="12" t="str">
        <f t="shared" si="308"/>
        <v>09</v>
      </c>
      <c r="Q1952" s="13" t="str">
        <f>VLOOKUP($B1952,Deals_Demo!$H:$N,7,0)</f>
        <v>strategy_18_demo</v>
      </c>
      <c r="R1952" s="13" t="str">
        <f t="shared" si="309"/>
        <v>Mon</v>
      </c>
      <c r="S1952" s="14">
        <f>VLOOKUP($B1952,Deals_Demo!$H:$S,8,0)</f>
        <v>45922.416412037041</v>
      </c>
      <c r="T1952" s="14">
        <f>VLOOKUP($B1952,Deals_Demo!$H:$S,9,0)</f>
        <v>45922.624745370376</v>
      </c>
      <c r="U1952" s="15" t="str">
        <f t="shared" si="310"/>
        <v>2025-09-22</v>
      </c>
      <c r="V1952" s="13" t="str">
        <f>VLOOKUP($B1952,Deals_Demo!$H:$S,11,0)</f>
        <v>14</v>
      </c>
      <c r="W1952" s="13" t="str">
        <f>VLOOKUP($B1952,Deals_Demo!$H:$S,12,0)</f>
        <v>Mon</v>
      </c>
      <c r="X1952" s="13">
        <f t="shared" si="312"/>
        <v>1.9000000000000003E-2</v>
      </c>
      <c r="Y1952" s="13">
        <f t="shared" si="313"/>
        <v>3.8000000000000006E-2</v>
      </c>
      <c r="Z1952" s="13">
        <f t="shared" si="314"/>
        <v>5.6999999999999995E-2</v>
      </c>
      <c r="AA1952" s="13">
        <f t="shared" si="311"/>
        <v>-3</v>
      </c>
    </row>
    <row r="1953" spans="1:27" x14ac:dyDescent="0.25">
      <c r="A1953" s="60">
        <v>45922.416412037041</v>
      </c>
      <c r="B1953" s="61">
        <v>444249599</v>
      </c>
      <c r="C1953" s="37" t="s">
        <v>36</v>
      </c>
      <c r="D1953" s="37" t="s">
        <v>38</v>
      </c>
      <c r="E1953" s="37" t="s">
        <v>120</v>
      </c>
      <c r="F1953" s="36">
        <v>3714.21</v>
      </c>
      <c r="G1953" s="36">
        <v>3711.78</v>
      </c>
      <c r="H1953" s="37"/>
      <c r="I1953" s="37" t="s">
        <v>2253</v>
      </c>
      <c r="J1953" s="36">
        <v>3711.89</v>
      </c>
      <c r="K1953" s="36">
        <v>0</v>
      </c>
      <c r="L1953" s="36">
        <v>0</v>
      </c>
      <c r="M1953" s="36">
        <v>2.3199999999999998</v>
      </c>
      <c r="N1953" s="10" t="str">
        <f t="shared" si="306"/>
        <v>W</v>
      </c>
      <c r="O1953" s="11">
        <f t="shared" si="307"/>
        <v>45922</v>
      </c>
      <c r="P1953" s="12" t="str">
        <f t="shared" si="308"/>
        <v>09</v>
      </c>
      <c r="Q1953" s="13" t="str">
        <f>VLOOKUP($B1953,Deals_Demo!$H:$N,7,0)</f>
        <v>strategy_19_demo</v>
      </c>
      <c r="R1953" s="13" t="str">
        <f t="shared" si="309"/>
        <v>Mon</v>
      </c>
      <c r="S1953" s="14">
        <f>VLOOKUP($B1953,Deals_Demo!$H:$S,8,0)</f>
        <v>45922.416412037041</v>
      </c>
      <c r="T1953" s="14">
        <f>VLOOKUP($B1953,Deals_Demo!$H:$S,9,0)</f>
        <v>45922.624745370376</v>
      </c>
      <c r="U1953" s="15" t="str">
        <f t="shared" si="310"/>
        <v>2025-09-22</v>
      </c>
      <c r="V1953" s="13" t="str">
        <f>VLOOKUP($B1953,Deals_Demo!$H:$S,11,0)</f>
        <v>14</v>
      </c>
      <c r="W1953" s="13" t="str">
        <f>VLOOKUP($B1953,Deals_Demo!$H:$S,12,0)</f>
        <v>Mon</v>
      </c>
      <c r="X1953" s="13">
        <f t="shared" si="312"/>
        <v>0.23199999999999998</v>
      </c>
      <c r="Y1953" s="13">
        <f t="shared" si="313"/>
        <v>0.46399999999999997</v>
      </c>
      <c r="Z1953" s="13">
        <f t="shared" si="314"/>
        <v>0.69599999999999995</v>
      </c>
      <c r="AA1953" s="13">
        <f t="shared" si="311"/>
        <v>-3</v>
      </c>
    </row>
    <row r="1954" spans="1:27" x14ac:dyDescent="0.25">
      <c r="A1954" s="58">
        <v>45922.418506944443</v>
      </c>
      <c r="B1954" s="59">
        <v>444250954</v>
      </c>
      <c r="C1954" s="38" t="s">
        <v>36</v>
      </c>
      <c r="D1954" s="38" t="s">
        <v>38</v>
      </c>
      <c r="E1954" s="38" t="s">
        <v>120</v>
      </c>
      <c r="F1954" s="35">
        <v>3713.93</v>
      </c>
      <c r="G1954" s="35">
        <v>3713.12</v>
      </c>
      <c r="H1954" s="38"/>
      <c r="I1954" s="38" t="s">
        <v>2254</v>
      </c>
      <c r="J1954" s="35">
        <v>3713.13</v>
      </c>
      <c r="K1954" s="35">
        <v>0</v>
      </c>
      <c r="L1954" s="35">
        <v>0</v>
      </c>
      <c r="M1954" s="35">
        <v>0.8</v>
      </c>
      <c r="N1954" s="10" t="str">
        <f t="shared" si="306"/>
        <v>W</v>
      </c>
      <c r="O1954" s="11">
        <f t="shared" si="307"/>
        <v>45922</v>
      </c>
      <c r="P1954" s="12" t="str">
        <f t="shared" si="308"/>
        <v>10</v>
      </c>
      <c r="Q1954" s="13" t="str">
        <f>VLOOKUP($B1954,Deals_Demo!$H:$N,7,0)</f>
        <v>strategy_18_demo</v>
      </c>
      <c r="R1954" s="13" t="str">
        <f t="shared" si="309"/>
        <v>Mon</v>
      </c>
      <c r="S1954" s="14">
        <f>VLOOKUP($B1954,Deals_Demo!$H:$S,8,0)</f>
        <v>45922.418506944443</v>
      </c>
      <c r="T1954" s="14">
        <f>VLOOKUP($B1954,Deals_Demo!$H:$S,9,0)</f>
        <v>45922.626840277779</v>
      </c>
      <c r="U1954" s="15" t="str">
        <f t="shared" si="310"/>
        <v>2025-09-22</v>
      </c>
      <c r="V1954" s="13" t="str">
        <f>VLOOKUP($B1954,Deals_Demo!$H:$S,11,0)</f>
        <v>15</v>
      </c>
      <c r="W1954" s="13" t="str">
        <f>VLOOKUP($B1954,Deals_Demo!$H:$S,12,0)</f>
        <v>Mon</v>
      </c>
      <c r="X1954" s="13">
        <f t="shared" si="312"/>
        <v>8.0000000000000016E-2</v>
      </c>
      <c r="Y1954" s="13">
        <f t="shared" si="313"/>
        <v>0.16000000000000003</v>
      </c>
      <c r="Z1954" s="13">
        <f t="shared" si="314"/>
        <v>0.24</v>
      </c>
      <c r="AA1954" s="13">
        <f t="shared" si="311"/>
        <v>-3</v>
      </c>
    </row>
    <row r="1955" spans="1:27" x14ac:dyDescent="0.25">
      <c r="A1955" s="60">
        <v>45922.418842592589</v>
      </c>
      <c r="B1955" s="61">
        <v>444251242</v>
      </c>
      <c r="C1955" s="37" t="s">
        <v>36</v>
      </c>
      <c r="D1955" s="37" t="s">
        <v>37</v>
      </c>
      <c r="E1955" s="37" t="s">
        <v>120</v>
      </c>
      <c r="F1955" s="36">
        <v>3714.8</v>
      </c>
      <c r="G1955" s="36">
        <v>3711.8</v>
      </c>
      <c r="H1955" s="36">
        <v>3718.3</v>
      </c>
      <c r="I1955" s="37" t="s">
        <v>2255</v>
      </c>
      <c r="J1955" s="36">
        <v>3711.8</v>
      </c>
      <c r="K1955" s="36">
        <v>0</v>
      </c>
      <c r="L1955" s="36">
        <v>0</v>
      </c>
      <c r="M1955" s="36">
        <v>-3</v>
      </c>
      <c r="N1955" s="10" t="str">
        <f t="shared" si="306"/>
        <v>L</v>
      </c>
      <c r="O1955" s="11">
        <f t="shared" si="307"/>
        <v>45922</v>
      </c>
      <c r="P1955" s="12" t="str">
        <f t="shared" si="308"/>
        <v>10</v>
      </c>
      <c r="Q1955" s="13" t="str">
        <f>VLOOKUP($B1955,Deals_Demo!$H:$N,7,0)</f>
        <v>strategy_13_demo</v>
      </c>
      <c r="R1955" s="13" t="str">
        <f t="shared" si="309"/>
        <v>Mon</v>
      </c>
      <c r="S1955" s="14">
        <f>VLOOKUP($B1955,Deals_Demo!$H:$S,8,0)</f>
        <v>45922.418842592589</v>
      </c>
      <c r="T1955" s="14">
        <f>VLOOKUP($B1955,Deals_Demo!$H:$S,9,0)</f>
        <v>45922.627175925925</v>
      </c>
      <c r="U1955" s="15" t="str">
        <f t="shared" si="310"/>
        <v>2025-09-22</v>
      </c>
      <c r="V1955" s="13" t="str">
        <f>VLOOKUP($B1955,Deals_Demo!$H:$S,11,0)</f>
        <v>15</v>
      </c>
      <c r="W1955" s="13" t="str">
        <f>VLOOKUP($B1955,Deals_Demo!$H:$S,12,0)</f>
        <v>Mon</v>
      </c>
      <c r="X1955" s="13">
        <f t="shared" si="312"/>
        <v>-0.30000000000000004</v>
      </c>
      <c r="Y1955" s="13">
        <f t="shared" si="313"/>
        <v>-0.60000000000000009</v>
      </c>
      <c r="Z1955" s="13">
        <f t="shared" si="314"/>
        <v>-0.89999999999999991</v>
      </c>
      <c r="AA1955" s="13">
        <f t="shared" si="311"/>
        <v>-3</v>
      </c>
    </row>
    <row r="1956" spans="1:27" x14ac:dyDescent="0.25">
      <c r="A1956" s="58">
        <v>45922.423136574071</v>
      </c>
      <c r="B1956" s="59">
        <v>444254053</v>
      </c>
      <c r="C1956" s="38" t="s">
        <v>36</v>
      </c>
      <c r="D1956" s="38" t="s">
        <v>38</v>
      </c>
      <c r="E1956" s="38" t="s">
        <v>120</v>
      </c>
      <c r="F1956" s="35">
        <v>3713.12</v>
      </c>
      <c r="G1956" s="35">
        <v>3711.66</v>
      </c>
      <c r="H1956" s="38"/>
      <c r="I1956" s="38" t="s">
        <v>2256</v>
      </c>
      <c r="J1956" s="35">
        <v>3711.67</v>
      </c>
      <c r="K1956" s="35">
        <v>0</v>
      </c>
      <c r="L1956" s="35">
        <v>0</v>
      </c>
      <c r="M1956" s="35">
        <v>1.45</v>
      </c>
      <c r="N1956" s="10" t="str">
        <f t="shared" si="306"/>
        <v>W</v>
      </c>
      <c r="O1956" s="11">
        <f t="shared" si="307"/>
        <v>45922</v>
      </c>
      <c r="P1956" s="12" t="str">
        <f t="shared" si="308"/>
        <v>10</v>
      </c>
      <c r="Q1956" s="13" t="str">
        <f>VLOOKUP($B1956,Deals_Demo!$H:$N,7,0)</f>
        <v>strategy_18_demo</v>
      </c>
      <c r="R1956" s="13" t="str">
        <f t="shared" si="309"/>
        <v>Mon</v>
      </c>
      <c r="S1956" s="14">
        <f>VLOOKUP($B1956,Deals_Demo!$H:$S,8,0)</f>
        <v>45922.423136574071</v>
      </c>
      <c r="T1956" s="14">
        <f>VLOOKUP($B1956,Deals_Demo!$H:$S,9,0)</f>
        <v>45922.631469907406</v>
      </c>
      <c r="U1956" s="15" t="str">
        <f t="shared" si="310"/>
        <v>2025-09-22</v>
      </c>
      <c r="V1956" s="13" t="str">
        <f>VLOOKUP($B1956,Deals_Demo!$H:$S,11,0)</f>
        <v>15</v>
      </c>
      <c r="W1956" s="13" t="str">
        <f>VLOOKUP($B1956,Deals_Demo!$H:$S,12,0)</f>
        <v>Mon</v>
      </c>
      <c r="X1956" s="13">
        <f t="shared" si="312"/>
        <v>0.14499999999999999</v>
      </c>
      <c r="Y1956" s="13">
        <f t="shared" si="313"/>
        <v>0.28999999999999998</v>
      </c>
      <c r="Z1956" s="13">
        <f t="shared" si="314"/>
        <v>0.435</v>
      </c>
      <c r="AA1956" s="13">
        <f t="shared" si="311"/>
        <v>-3</v>
      </c>
    </row>
    <row r="1957" spans="1:27" x14ac:dyDescent="0.25">
      <c r="A1957" s="60">
        <v>45922.425208333334</v>
      </c>
      <c r="B1957" s="61">
        <v>444256800</v>
      </c>
      <c r="C1957" s="37" t="s">
        <v>36</v>
      </c>
      <c r="D1957" s="37" t="s">
        <v>38</v>
      </c>
      <c r="E1957" s="37" t="s">
        <v>120</v>
      </c>
      <c r="F1957" s="36">
        <v>3711.1</v>
      </c>
      <c r="G1957" s="36">
        <v>3709.89</v>
      </c>
      <c r="H1957" s="37"/>
      <c r="I1957" s="37" t="s">
        <v>2257</v>
      </c>
      <c r="J1957" s="36">
        <v>3710</v>
      </c>
      <c r="K1957" s="36">
        <v>0</v>
      </c>
      <c r="L1957" s="36">
        <v>0</v>
      </c>
      <c r="M1957" s="36">
        <v>1.1000000000000001</v>
      </c>
      <c r="N1957" s="10" t="str">
        <f t="shared" si="306"/>
        <v>W</v>
      </c>
      <c r="O1957" s="11">
        <f t="shared" si="307"/>
        <v>45922</v>
      </c>
      <c r="P1957" s="12" t="str">
        <f t="shared" si="308"/>
        <v>10</v>
      </c>
      <c r="Q1957" s="13" t="str">
        <f>VLOOKUP($B1957,Deals_Demo!$H:$N,7,0)</f>
        <v>strategy_18_demo</v>
      </c>
      <c r="R1957" s="13" t="str">
        <f t="shared" si="309"/>
        <v>Mon</v>
      </c>
      <c r="S1957" s="14">
        <f>VLOOKUP($B1957,Deals_Demo!$H:$S,8,0)</f>
        <v>45922.425208333334</v>
      </c>
      <c r="T1957" s="14">
        <f>VLOOKUP($B1957,Deals_Demo!$H:$S,9,0)</f>
        <v>45922.63354166667</v>
      </c>
      <c r="U1957" s="15" t="str">
        <f t="shared" si="310"/>
        <v>2025-09-22</v>
      </c>
      <c r="V1957" s="13" t="str">
        <f>VLOOKUP($B1957,Deals_Demo!$H:$S,11,0)</f>
        <v>15</v>
      </c>
      <c r="W1957" s="13" t="str">
        <f>VLOOKUP($B1957,Deals_Demo!$H:$S,12,0)</f>
        <v>Mon</v>
      </c>
      <c r="X1957" s="13">
        <f t="shared" si="312"/>
        <v>0.11000000000000001</v>
      </c>
      <c r="Y1957" s="13">
        <f t="shared" si="313"/>
        <v>0.22000000000000003</v>
      </c>
      <c r="Z1957" s="13">
        <f t="shared" si="314"/>
        <v>0.33</v>
      </c>
      <c r="AA1957" s="13">
        <f t="shared" si="311"/>
        <v>-3</v>
      </c>
    </row>
    <row r="1958" spans="1:27" x14ac:dyDescent="0.25">
      <c r="A1958" s="58">
        <v>45922.425208333334</v>
      </c>
      <c r="B1958" s="59">
        <v>444256803</v>
      </c>
      <c r="C1958" s="38" t="s">
        <v>36</v>
      </c>
      <c r="D1958" s="38" t="s">
        <v>38</v>
      </c>
      <c r="E1958" s="38" t="s">
        <v>120</v>
      </c>
      <c r="F1958" s="35">
        <v>3711.1</v>
      </c>
      <c r="G1958" s="35">
        <v>3714.1</v>
      </c>
      <c r="H1958" s="38"/>
      <c r="I1958" s="38" t="s">
        <v>2258</v>
      </c>
      <c r="J1958" s="35">
        <v>3714.16</v>
      </c>
      <c r="K1958" s="35">
        <v>0</v>
      </c>
      <c r="L1958" s="35">
        <v>0</v>
      </c>
      <c r="M1958" s="35">
        <v>-3.06</v>
      </c>
      <c r="N1958" s="10" t="str">
        <f t="shared" si="306"/>
        <v>L</v>
      </c>
      <c r="O1958" s="11">
        <f t="shared" si="307"/>
        <v>45922</v>
      </c>
      <c r="P1958" s="12" t="str">
        <f t="shared" si="308"/>
        <v>10</v>
      </c>
      <c r="Q1958" s="13" t="str">
        <f>VLOOKUP($B1958,Deals_Demo!$H:$N,7,0)</f>
        <v>strategy_19_demo</v>
      </c>
      <c r="R1958" s="13" t="str">
        <f t="shared" si="309"/>
        <v>Mon</v>
      </c>
      <c r="S1958" s="14">
        <f>VLOOKUP($B1958,Deals_Demo!$H:$S,8,0)</f>
        <v>45922.425208333334</v>
      </c>
      <c r="T1958" s="14">
        <f>VLOOKUP($B1958,Deals_Demo!$H:$S,9,0)</f>
        <v>45922.63354166667</v>
      </c>
      <c r="U1958" s="15" t="str">
        <f t="shared" si="310"/>
        <v>2025-09-22</v>
      </c>
      <c r="V1958" s="13" t="str">
        <f>VLOOKUP($B1958,Deals_Demo!$H:$S,11,0)</f>
        <v>15</v>
      </c>
      <c r="W1958" s="13" t="str">
        <f>VLOOKUP($B1958,Deals_Demo!$H:$S,12,0)</f>
        <v>Mon</v>
      </c>
      <c r="X1958" s="13">
        <f t="shared" si="312"/>
        <v>-0.30600000000000005</v>
      </c>
      <c r="Y1958" s="13">
        <f t="shared" si="313"/>
        <v>-0.6120000000000001</v>
      </c>
      <c r="Z1958" s="13">
        <f t="shared" si="314"/>
        <v>-0.91799999999999993</v>
      </c>
      <c r="AA1958" s="13">
        <f t="shared" si="311"/>
        <v>-3</v>
      </c>
    </row>
    <row r="1959" spans="1:27" x14ac:dyDescent="0.25">
      <c r="A1959" s="60">
        <v>45922.427060185182</v>
      </c>
      <c r="B1959" s="61">
        <v>444258193</v>
      </c>
      <c r="C1959" s="37" t="s">
        <v>36</v>
      </c>
      <c r="D1959" s="37" t="s">
        <v>38</v>
      </c>
      <c r="E1959" s="37" t="s">
        <v>120</v>
      </c>
      <c r="F1959" s="36">
        <v>3711.6</v>
      </c>
      <c r="G1959" s="36">
        <v>3714.62</v>
      </c>
      <c r="H1959" s="36">
        <v>3709.42</v>
      </c>
      <c r="I1959" s="37" t="s">
        <v>2259</v>
      </c>
      <c r="J1959" s="36">
        <v>3709.34</v>
      </c>
      <c r="K1959" s="36">
        <v>0</v>
      </c>
      <c r="L1959" s="36">
        <v>0</v>
      </c>
      <c r="M1959" s="36">
        <v>2.2599999999999998</v>
      </c>
      <c r="N1959" s="10" t="str">
        <f t="shared" si="306"/>
        <v>W</v>
      </c>
      <c r="O1959" s="11">
        <f t="shared" si="307"/>
        <v>45922</v>
      </c>
      <c r="P1959" s="12" t="str">
        <f t="shared" si="308"/>
        <v>10</v>
      </c>
      <c r="Q1959" s="13" t="str">
        <f>VLOOKUP($B1959,Deals_Demo!$H:$N,7,0)</f>
        <v>strategy_21_demo</v>
      </c>
      <c r="R1959" s="13" t="str">
        <f t="shared" si="309"/>
        <v>Mon</v>
      </c>
      <c r="S1959" s="14">
        <f>VLOOKUP($B1959,Deals_Demo!$H:$S,8,0)</f>
        <v>45922.427060185182</v>
      </c>
      <c r="T1959" s="14">
        <f>VLOOKUP($B1959,Deals_Demo!$H:$S,9,0)</f>
        <v>45922.635393518518</v>
      </c>
      <c r="U1959" s="15" t="str">
        <f t="shared" si="310"/>
        <v>2025-09-22</v>
      </c>
      <c r="V1959" s="13" t="str">
        <f>VLOOKUP($B1959,Deals_Demo!$H:$S,11,0)</f>
        <v>15</v>
      </c>
      <c r="W1959" s="13" t="str">
        <f>VLOOKUP($B1959,Deals_Demo!$H:$S,12,0)</f>
        <v>Mon</v>
      </c>
      <c r="X1959" s="13">
        <f t="shared" si="312"/>
        <v>0.22599999999999998</v>
      </c>
      <c r="Y1959" s="13">
        <f t="shared" si="313"/>
        <v>0.45199999999999996</v>
      </c>
      <c r="Z1959" s="13">
        <f t="shared" si="314"/>
        <v>0.67799999999999994</v>
      </c>
      <c r="AA1959" s="13">
        <f t="shared" si="311"/>
        <v>-3</v>
      </c>
    </row>
    <row r="1960" spans="1:27" x14ac:dyDescent="0.25">
      <c r="A1960" s="58">
        <v>45922.427060185182</v>
      </c>
      <c r="B1960" s="59">
        <v>444258194</v>
      </c>
      <c r="C1960" s="38" t="s">
        <v>36</v>
      </c>
      <c r="D1960" s="38" t="s">
        <v>38</v>
      </c>
      <c r="E1960" s="38" t="s">
        <v>120</v>
      </c>
      <c r="F1960" s="35">
        <v>3711.61</v>
      </c>
      <c r="G1960" s="35">
        <v>3711.4</v>
      </c>
      <c r="H1960" s="35">
        <v>3710.12</v>
      </c>
      <c r="I1960" s="38" t="s">
        <v>2260</v>
      </c>
      <c r="J1960" s="35">
        <v>3711.43</v>
      </c>
      <c r="K1960" s="35">
        <v>0</v>
      </c>
      <c r="L1960" s="35">
        <v>0</v>
      </c>
      <c r="M1960" s="35">
        <v>0.18</v>
      </c>
      <c r="N1960" s="10" t="str">
        <f t="shared" si="306"/>
        <v>W</v>
      </c>
      <c r="O1960" s="11">
        <f t="shared" si="307"/>
        <v>45922</v>
      </c>
      <c r="P1960" s="12" t="str">
        <f t="shared" si="308"/>
        <v>10</v>
      </c>
      <c r="Q1960" s="13" t="str">
        <f>VLOOKUP($B1960,Deals_Demo!$H:$N,7,0)</f>
        <v>strategy_24_demo</v>
      </c>
      <c r="R1960" s="13" t="str">
        <f t="shared" si="309"/>
        <v>Mon</v>
      </c>
      <c r="S1960" s="14">
        <f>VLOOKUP($B1960,Deals_Demo!$H:$S,8,0)</f>
        <v>45922.427060185182</v>
      </c>
      <c r="T1960" s="14">
        <f>VLOOKUP($B1960,Deals_Demo!$H:$S,9,0)</f>
        <v>45922.635393518518</v>
      </c>
      <c r="U1960" s="15" t="str">
        <f t="shared" si="310"/>
        <v>2025-09-22</v>
      </c>
      <c r="V1960" s="13" t="str">
        <f>VLOOKUP($B1960,Deals_Demo!$H:$S,11,0)</f>
        <v>15</v>
      </c>
      <c r="W1960" s="13" t="str">
        <f>VLOOKUP($B1960,Deals_Demo!$H:$S,12,0)</f>
        <v>Mon</v>
      </c>
      <c r="X1960" s="13">
        <f t="shared" si="312"/>
        <v>1.7999999999999999E-2</v>
      </c>
      <c r="Y1960" s="13">
        <f t="shared" si="313"/>
        <v>3.5999999999999997E-2</v>
      </c>
      <c r="Z1960" s="13">
        <f t="shared" si="314"/>
        <v>5.3999999999999999E-2</v>
      </c>
      <c r="AA1960" s="13">
        <f t="shared" si="311"/>
        <v>-3</v>
      </c>
    </row>
    <row r="1961" spans="1:27" x14ac:dyDescent="0.25">
      <c r="A1961" s="60">
        <v>45922.427060185182</v>
      </c>
      <c r="B1961" s="61">
        <v>444258195</v>
      </c>
      <c r="C1961" s="37" t="s">
        <v>36</v>
      </c>
      <c r="D1961" s="37" t="s">
        <v>38</v>
      </c>
      <c r="E1961" s="37" t="s">
        <v>120</v>
      </c>
      <c r="F1961" s="36">
        <v>3711.55</v>
      </c>
      <c r="G1961" s="36">
        <v>3714.61</v>
      </c>
      <c r="H1961" s="36">
        <v>3708.11</v>
      </c>
      <c r="I1961" s="37" t="s">
        <v>2261</v>
      </c>
      <c r="J1961" s="36">
        <v>3714.64</v>
      </c>
      <c r="K1961" s="36">
        <v>0</v>
      </c>
      <c r="L1961" s="36">
        <v>0</v>
      </c>
      <c r="M1961" s="36">
        <v>-3.09</v>
      </c>
      <c r="N1961" s="10" t="str">
        <f t="shared" si="306"/>
        <v>L</v>
      </c>
      <c r="O1961" s="11">
        <f t="shared" si="307"/>
        <v>45922</v>
      </c>
      <c r="P1961" s="12" t="str">
        <f t="shared" si="308"/>
        <v>10</v>
      </c>
      <c r="Q1961" s="13" t="str">
        <f>VLOOKUP($B1961,Deals_Demo!$H:$N,7,0)</f>
        <v>strategy_16_demo</v>
      </c>
      <c r="R1961" s="13" t="str">
        <f t="shared" si="309"/>
        <v>Mon</v>
      </c>
      <c r="S1961" s="14">
        <f>VLOOKUP($B1961,Deals_Demo!$H:$S,8,0)</f>
        <v>45922.427060185182</v>
      </c>
      <c r="T1961" s="14">
        <f>VLOOKUP($B1961,Deals_Demo!$H:$S,9,0)</f>
        <v>45922.635393518518</v>
      </c>
      <c r="U1961" s="15" t="str">
        <f t="shared" si="310"/>
        <v>2025-09-22</v>
      </c>
      <c r="V1961" s="13" t="str">
        <f>VLOOKUP($B1961,Deals_Demo!$H:$S,11,0)</f>
        <v>15</v>
      </c>
      <c r="W1961" s="13" t="str">
        <f>VLOOKUP($B1961,Deals_Demo!$H:$S,12,0)</f>
        <v>Mon</v>
      </c>
      <c r="X1961" s="13">
        <f t="shared" si="312"/>
        <v>-0.309</v>
      </c>
      <c r="Y1961" s="13">
        <f t="shared" si="313"/>
        <v>-0.61799999999999999</v>
      </c>
      <c r="Z1961" s="13">
        <f t="shared" si="314"/>
        <v>-0.92699999999999994</v>
      </c>
      <c r="AA1961" s="13">
        <f t="shared" si="311"/>
        <v>-3</v>
      </c>
    </row>
    <row r="1962" spans="1:27" x14ac:dyDescent="0.25">
      <c r="A1962" s="58">
        <v>45922.427071759259</v>
      </c>
      <c r="B1962" s="59">
        <v>444258197</v>
      </c>
      <c r="C1962" s="38" t="s">
        <v>36</v>
      </c>
      <c r="D1962" s="38" t="s">
        <v>38</v>
      </c>
      <c r="E1962" s="38" t="s">
        <v>120</v>
      </c>
      <c r="F1962" s="35">
        <v>3711.43</v>
      </c>
      <c r="G1962" s="35">
        <v>3713.11</v>
      </c>
      <c r="H1962" s="35">
        <v>3710.11</v>
      </c>
      <c r="I1962" s="38" t="s">
        <v>2262</v>
      </c>
      <c r="J1962" s="35">
        <v>3710.11</v>
      </c>
      <c r="K1962" s="35">
        <v>0</v>
      </c>
      <c r="L1962" s="35">
        <v>0</v>
      </c>
      <c r="M1962" s="35">
        <v>1.32</v>
      </c>
      <c r="N1962" s="10" t="str">
        <f t="shared" si="306"/>
        <v>W</v>
      </c>
      <c r="O1962" s="11">
        <f t="shared" si="307"/>
        <v>45922</v>
      </c>
      <c r="P1962" s="12" t="str">
        <f t="shared" si="308"/>
        <v>10</v>
      </c>
      <c r="Q1962" s="13" t="str">
        <f>VLOOKUP($B1962,Deals_Demo!$H:$N,7,0)</f>
        <v>strategy_15_demo</v>
      </c>
      <c r="R1962" s="13" t="str">
        <f t="shared" si="309"/>
        <v>Mon</v>
      </c>
      <c r="S1962" s="14">
        <f>VLOOKUP($B1962,Deals_Demo!$H:$S,8,0)</f>
        <v>45922.427071759259</v>
      </c>
      <c r="T1962" s="14">
        <f>VLOOKUP($B1962,Deals_Demo!$H:$S,9,0)</f>
        <v>45922.635405092595</v>
      </c>
      <c r="U1962" s="15" t="str">
        <f t="shared" si="310"/>
        <v>2025-09-22</v>
      </c>
      <c r="V1962" s="13" t="str">
        <f>VLOOKUP($B1962,Deals_Demo!$H:$S,11,0)</f>
        <v>15</v>
      </c>
      <c r="W1962" s="13" t="str">
        <f>VLOOKUP($B1962,Deals_Demo!$H:$S,12,0)</f>
        <v>Mon</v>
      </c>
      <c r="X1962" s="13">
        <f t="shared" si="312"/>
        <v>0.13200000000000001</v>
      </c>
      <c r="Y1962" s="13">
        <f t="shared" si="313"/>
        <v>0.26400000000000001</v>
      </c>
      <c r="Z1962" s="13">
        <f t="shared" si="314"/>
        <v>0.39600000000000002</v>
      </c>
      <c r="AA1962" s="13">
        <f t="shared" si="311"/>
        <v>-3</v>
      </c>
    </row>
    <row r="1963" spans="1:27" x14ac:dyDescent="0.25">
      <c r="A1963" s="60">
        <v>45922.427071759259</v>
      </c>
      <c r="B1963" s="61">
        <v>444258198</v>
      </c>
      <c r="C1963" s="37" t="s">
        <v>36</v>
      </c>
      <c r="D1963" s="37" t="s">
        <v>38</v>
      </c>
      <c r="E1963" s="37" t="s">
        <v>120</v>
      </c>
      <c r="F1963" s="36">
        <v>3711.43</v>
      </c>
      <c r="G1963" s="36">
        <v>3710.56</v>
      </c>
      <c r="H1963" s="36">
        <v>3708.61</v>
      </c>
      <c r="I1963" s="37" t="s">
        <v>2263</v>
      </c>
      <c r="J1963" s="36">
        <v>3710.6</v>
      </c>
      <c r="K1963" s="36">
        <v>0</v>
      </c>
      <c r="L1963" s="36">
        <v>0</v>
      </c>
      <c r="M1963" s="36">
        <v>0.83</v>
      </c>
      <c r="N1963" s="10" t="str">
        <f t="shared" si="306"/>
        <v>W</v>
      </c>
      <c r="O1963" s="11">
        <f t="shared" si="307"/>
        <v>45922</v>
      </c>
      <c r="P1963" s="12" t="str">
        <f t="shared" si="308"/>
        <v>10</v>
      </c>
      <c r="Q1963" s="13" t="str">
        <f>VLOOKUP($B1963,Deals_Demo!$H:$N,7,0)</f>
        <v>strategy_10_demo</v>
      </c>
      <c r="R1963" s="13" t="str">
        <f t="shared" si="309"/>
        <v>Mon</v>
      </c>
      <c r="S1963" s="14">
        <f>VLOOKUP($B1963,Deals_Demo!$H:$S,8,0)</f>
        <v>45922.427071759259</v>
      </c>
      <c r="T1963" s="14">
        <f>VLOOKUP($B1963,Deals_Demo!$H:$S,9,0)</f>
        <v>45922.635405092595</v>
      </c>
      <c r="U1963" s="15" t="str">
        <f t="shared" si="310"/>
        <v>2025-09-22</v>
      </c>
      <c r="V1963" s="13" t="str">
        <f>VLOOKUP($B1963,Deals_Demo!$H:$S,11,0)</f>
        <v>15</v>
      </c>
      <c r="W1963" s="13" t="str">
        <f>VLOOKUP($B1963,Deals_Demo!$H:$S,12,0)</f>
        <v>Mon</v>
      </c>
      <c r="X1963" s="13">
        <f t="shared" si="312"/>
        <v>8.3000000000000004E-2</v>
      </c>
      <c r="Y1963" s="13">
        <f t="shared" si="313"/>
        <v>0.16600000000000001</v>
      </c>
      <c r="Z1963" s="13">
        <f t="shared" si="314"/>
        <v>0.24899999999999997</v>
      </c>
      <c r="AA1963" s="13">
        <f t="shared" si="311"/>
        <v>-3</v>
      </c>
    </row>
    <row r="1964" spans="1:27" x14ac:dyDescent="0.25">
      <c r="A1964" s="58">
        <v>45922.427071759259</v>
      </c>
      <c r="B1964" s="59">
        <v>444258199</v>
      </c>
      <c r="C1964" s="38" t="s">
        <v>36</v>
      </c>
      <c r="D1964" s="38" t="s">
        <v>38</v>
      </c>
      <c r="E1964" s="38" t="s">
        <v>120</v>
      </c>
      <c r="F1964" s="35">
        <v>3711.43</v>
      </c>
      <c r="G1964" s="35">
        <v>3714.61</v>
      </c>
      <c r="H1964" s="35">
        <v>3710.11</v>
      </c>
      <c r="I1964" s="38" t="s">
        <v>2262</v>
      </c>
      <c r="J1964" s="35">
        <v>3710.11</v>
      </c>
      <c r="K1964" s="35">
        <v>0</v>
      </c>
      <c r="L1964" s="35">
        <v>0</v>
      </c>
      <c r="M1964" s="35">
        <v>1.32</v>
      </c>
      <c r="N1964" s="10" t="str">
        <f t="shared" si="306"/>
        <v>W</v>
      </c>
      <c r="O1964" s="11">
        <f t="shared" si="307"/>
        <v>45922</v>
      </c>
      <c r="P1964" s="12" t="str">
        <f t="shared" si="308"/>
        <v>10</v>
      </c>
      <c r="Q1964" s="13" t="str">
        <f>VLOOKUP($B1964,Deals_Demo!$H:$N,7,0)</f>
        <v>strategy_12_demo</v>
      </c>
      <c r="R1964" s="13" t="str">
        <f t="shared" si="309"/>
        <v>Mon</v>
      </c>
      <c r="S1964" s="14">
        <f>VLOOKUP($B1964,Deals_Demo!$H:$S,8,0)</f>
        <v>45922.427071759259</v>
      </c>
      <c r="T1964" s="14">
        <f>VLOOKUP($B1964,Deals_Demo!$H:$S,9,0)</f>
        <v>45922.635405092595</v>
      </c>
      <c r="U1964" s="15" t="str">
        <f t="shared" si="310"/>
        <v>2025-09-22</v>
      </c>
      <c r="V1964" s="13" t="str">
        <f>VLOOKUP($B1964,Deals_Demo!$H:$S,11,0)</f>
        <v>15</v>
      </c>
      <c r="W1964" s="13" t="str">
        <f>VLOOKUP($B1964,Deals_Demo!$H:$S,12,0)</f>
        <v>Mon</v>
      </c>
      <c r="X1964" s="13">
        <f t="shared" si="312"/>
        <v>0.13200000000000001</v>
      </c>
      <c r="Y1964" s="13">
        <f t="shared" si="313"/>
        <v>0.26400000000000001</v>
      </c>
      <c r="Z1964" s="13">
        <f t="shared" si="314"/>
        <v>0.39600000000000002</v>
      </c>
      <c r="AA1964" s="13">
        <f t="shared" si="311"/>
        <v>-3</v>
      </c>
    </row>
    <row r="1965" spans="1:27" x14ac:dyDescent="0.25">
      <c r="A1965" s="60">
        <v>45922.427071759259</v>
      </c>
      <c r="B1965" s="61">
        <v>444258201</v>
      </c>
      <c r="C1965" s="37" t="s">
        <v>36</v>
      </c>
      <c r="D1965" s="37" t="s">
        <v>38</v>
      </c>
      <c r="E1965" s="37" t="s">
        <v>120</v>
      </c>
      <c r="F1965" s="36">
        <v>3711.43</v>
      </c>
      <c r="G1965" s="36">
        <v>3710.54</v>
      </c>
      <c r="H1965" s="36">
        <v>3708.11</v>
      </c>
      <c r="I1965" s="37" t="s">
        <v>2263</v>
      </c>
      <c r="J1965" s="36">
        <v>3710.6</v>
      </c>
      <c r="K1965" s="36">
        <v>0</v>
      </c>
      <c r="L1965" s="36">
        <v>0</v>
      </c>
      <c r="M1965" s="36">
        <v>0.83</v>
      </c>
      <c r="N1965" s="10" t="str">
        <f t="shared" si="306"/>
        <v>W</v>
      </c>
      <c r="O1965" s="11">
        <f t="shared" si="307"/>
        <v>45922</v>
      </c>
      <c r="P1965" s="12" t="str">
        <f t="shared" si="308"/>
        <v>10</v>
      </c>
      <c r="Q1965" s="13" t="str">
        <f>VLOOKUP($B1965,Deals_Demo!$H:$N,7,0)</f>
        <v>strategy_11_demo</v>
      </c>
      <c r="R1965" s="13" t="str">
        <f t="shared" si="309"/>
        <v>Mon</v>
      </c>
      <c r="S1965" s="14">
        <f>VLOOKUP($B1965,Deals_Demo!$H:$S,8,0)</f>
        <v>45922.427071759259</v>
      </c>
      <c r="T1965" s="14">
        <f>VLOOKUP($B1965,Deals_Demo!$H:$S,9,0)</f>
        <v>45922.635405092595</v>
      </c>
      <c r="U1965" s="15" t="str">
        <f t="shared" si="310"/>
        <v>2025-09-22</v>
      </c>
      <c r="V1965" s="13" t="str">
        <f>VLOOKUP($B1965,Deals_Demo!$H:$S,11,0)</f>
        <v>15</v>
      </c>
      <c r="W1965" s="13" t="str">
        <f>VLOOKUP($B1965,Deals_Demo!$H:$S,12,0)</f>
        <v>Mon</v>
      </c>
      <c r="X1965" s="13">
        <f t="shared" si="312"/>
        <v>8.3000000000000004E-2</v>
      </c>
      <c r="Y1965" s="13">
        <f t="shared" si="313"/>
        <v>0.16600000000000001</v>
      </c>
      <c r="Z1965" s="13">
        <f t="shared" si="314"/>
        <v>0.24899999999999997</v>
      </c>
      <c r="AA1965" s="13">
        <f t="shared" si="311"/>
        <v>-3</v>
      </c>
    </row>
    <row r="1966" spans="1:27" x14ac:dyDescent="0.25">
      <c r="A1966" s="58">
        <v>45922.427071759259</v>
      </c>
      <c r="B1966" s="59">
        <v>444258202</v>
      </c>
      <c r="C1966" s="38" t="s">
        <v>36</v>
      </c>
      <c r="D1966" s="38" t="s">
        <v>38</v>
      </c>
      <c r="E1966" s="38" t="s">
        <v>120</v>
      </c>
      <c r="F1966" s="35">
        <v>3711.43</v>
      </c>
      <c r="G1966" s="35">
        <v>3710.1</v>
      </c>
      <c r="H1966" s="35">
        <v>3708.61</v>
      </c>
      <c r="I1966" s="38" t="s">
        <v>2264</v>
      </c>
      <c r="J1966" s="35">
        <v>3710.12</v>
      </c>
      <c r="K1966" s="35">
        <v>0</v>
      </c>
      <c r="L1966" s="35">
        <v>0</v>
      </c>
      <c r="M1966" s="35">
        <v>1.31</v>
      </c>
      <c r="N1966" s="10" t="str">
        <f t="shared" si="306"/>
        <v>W</v>
      </c>
      <c r="O1966" s="11">
        <f t="shared" si="307"/>
        <v>45922</v>
      </c>
      <c r="P1966" s="12" t="str">
        <f t="shared" si="308"/>
        <v>10</v>
      </c>
      <c r="Q1966" s="13" t="str">
        <f>VLOOKUP($B1966,Deals_Demo!$H:$N,7,0)</f>
        <v>strategy_23_demo</v>
      </c>
      <c r="R1966" s="13" t="str">
        <f t="shared" si="309"/>
        <v>Mon</v>
      </c>
      <c r="S1966" s="14">
        <f>VLOOKUP($B1966,Deals_Demo!$H:$S,8,0)</f>
        <v>45922.427071759259</v>
      </c>
      <c r="T1966" s="14">
        <f>VLOOKUP($B1966,Deals_Demo!$H:$S,9,0)</f>
        <v>45922.635405092595</v>
      </c>
      <c r="U1966" s="15" t="str">
        <f t="shared" si="310"/>
        <v>2025-09-22</v>
      </c>
      <c r="V1966" s="13" t="str">
        <f>VLOOKUP($B1966,Deals_Demo!$H:$S,11,0)</f>
        <v>15</v>
      </c>
      <c r="W1966" s="13" t="str">
        <f>VLOOKUP($B1966,Deals_Demo!$H:$S,12,0)</f>
        <v>Mon</v>
      </c>
      <c r="X1966" s="13">
        <f t="shared" si="312"/>
        <v>0.13100000000000001</v>
      </c>
      <c r="Y1966" s="13">
        <f t="shared" si="313"/>
        <v>0.26200000000000001</v>
      </c>
      <c r="Z1966" s="13">
        <f t="shared" si="314"/>
        <v>0.39300000000000002</v>
      </c>
      <c r="AA1966" s="13">
        <f t="shared" si="311"/>
        <v>-3</v>
      </c>
    </row>
    <row r="1967" spans="1:27" x14ac:dyDescent="0.25">
      <c r="A1967" s="60">
        <v>45922.427083333336</v>
      </c>
      <c r="B1967" s="61">
        <v>444258207</v>
      </c>
      <c r="C1967" s="37" t="s">
        <v>36</v>
      </c>
      <c r="D1967" s="37" t="s">
        <v>38</v>
      </c>
      <c r="E1967" s="37" t="s">
        <v>120</v>
      </c>
      <c r="F1967" s="36">
        <v>3711.38</v>
      </c>
      <c r="G1967" s="36">
        <v>3713.81</v>
      </c>
      <c r="H1967" s="36">
        <v>3710.11</v>
      </c>
      <c r="I1967" s="37" t="s">
        <v>2262</v>
      </c>
      <c r="J1967" s="36">
        <v>3710.11</v>
      </c>
      <c r="K1967" s="36">
        <v>0</v>
      </c>
      <c r="L1967" s="36">
        <v>0</v>
      </c>
      <c r="M1967" s="36">
        <v>1.27</v>
      </c>
      <c r="N1967" s="10" t="str">
        <f t="shared" ref="N1967:N2030" si="315">IF(M1967&gt;0,"W",IF(M1967&lt;0,"L","BE"))</f>
        <v>W</v>
      </c>
      <c r="O1967" s="11">
        <f t="shared" ref="O1967:O2030" si="316">INT(LEFT(A1967,10))</f>
        <v>45922</v>
      </c>
      <c r="P1967" s="12" t="str">
        <f t="shared" ref="P1967:P2030" si="317">TEXT(A1967,"hh")</f>
        <v>10</v>
      </c>
      <c r="Q1967" s="13" t="str">
        <f>VLOOKUP($B1967,Deals_Demo!$H:$N,7,0)</f>
        <v>strategy_22_demo</v>
      </c>
      <c r="R1967" s="13" t="str">
        <f t="shared" ref="R1967:R2030" si="318">TEXT(O1967,"ddd")</f>
        <v>Mon</v>
      </c>
      <c r="S1967" s="14">
        <f>VLOOKUP($B1967,Deals_Demo!$H:$S,8,0)</f>
        <v>45922.427083333336</v>
      </c>
      <c r="T1967" s="14">
        <f>VLOOKUP($B1967,Deals_Demo!$H:$S,9,0)</f>
        <v>45922.635416666672</v>
      </c>
      <c r="U1967" s="15" t="str">
        <f t="shared" ref="U1967:U2030" si="319">TEXT(T1967,"yyyy-mm-dd")</f>
        <v>2025-09-22</v>
      </c>
      <c r="V1967" s="13" t="str">
        <f>VLOOKUP($B1967,Deals_Demo!$H:$S,11,0)</f>
        <v>15</v>
      </c>
      <c r="W1967" s="13" t="str">
        <f>VLOOKUP($B1967,Deals_Demo!$H:$S,12,0)</f>
        <v>Mon</v>
      </c>
      <c r="X1967" s="13">
        <f t="shared" si="312"/>
        <v>0.127</v>
      </c>
      <c r="Y1967" s="13">
        <f t="shared" si="313"/>
        <v>0.254</v>
      </c>
      <c r="Z1967" s="13">
        <f t="shared" si="314"/>
        <v>0.38100000000000001</v>
      </c>
      <c r="AA1967" s="13">
        <f t="shared" ref="AA1967:AA2030" si="320">IF(M1967&lt;2.9,-3,M1967)</f>
        <v>-3</v>
      </c>
    </row>
    <row r="1968" spans="1:27" x14ac:dyDescent="0.25">
      <c r="A1968" s="58">
        <v>45922.427083333336</v>
      </c>
      <c r="B1968" s="59">
        <v>444258214</v>
      </c>
      <c r="C1968" s="38" t="s">
        <v>36</v>
      </c>
      <c r="D1968" s="38" t="s">
        <v>38</v>
      </c>
      <c r="E1968" s="38" t="s">
        <v>120</v>
      </c>
      <c r="F1968" s="35">
        <v>3711.41</v>
      </c>
      <c r="G1968" s="35">
        <v>3710.53</v>
      </c>
      <c r="H1968" s="35">
        <v>3708.61</v>
      </c>
      <c r="I1968" s="38" t="s">
        <v>2265</v>
      </c>
      <c r="J1968" s="35">
        <v>3710.53</v>
      </c>
      <c r="K1968" s="35">
        <v>0</v>
      </c>
      <c r="L1968" s="35">
        <v>0</v>
      </c>
      <c r="M1968" s="35">
        <v>0.88</v>
      </c>
      <c r="N1968" s="10" t="str">
        <f t="shared" si="315"/>
        <v>W</v>
      </c>
      <c r="O1968" s="11">
        <f t="shared" si="316"/>
        <v>45922</v>
      </c>
      <c r="P1968" s="12" t="str">
        <f t="shared" si="317"/>
        <v>10</v>
      </c>
      <c r="Q1968" s="13" t="str">
        <f>VLOOKUP($B1968,Deals_Demo!$H:$N,7,0)</f>
        <v>strategy_09_demo</v>
      </c>
      <c r="R1968" s="13" t="str">
        <f t="shared" si="318"/>
        <v>Mon</v>
      </c>
      <c r="S1968" s="14">
        <f>VLOOKUP($B1968,Deals_Demo!$H:$S,8,0)</f>
        <v>45922.427083333336</v>
      </c>
      <c r="T1968" s="14">
        <f>VLOOKUP($B1968,Deals_Demo!$H:$S,9,0)</f>
        <v>45922.635416666672</v>
      </c>
      <c r="U1968" s="15" t="str">
        <f t="shared" si="319"/>
        <v>2025-09-22</v>
      </c>
      <c r="V1968" s="13" t="str">
        <f>VLOOKUP($B1968,Deals_Demo!$H:$S,11,0)</f>
        <v>15</v>
      </c>
      <c r="W1968" s="13" t="str">
        <f>VLOOKUP($B1968,Deals_Demo!$H:$S,12,0)</f>
        <v>Mon</v>
      </c>
      <c r="X1968" s="13">
        <f t="shared" si="312"/>
        <v>8.8000000000000009E-2</v>
      </c>
      <c r="Y1968" s="13">
        <f t="shared" si="313"/>
        <v>0.17600000000000002</v>
      </c>
      <c r="Z1968" s="13">
        <f t="shared" si="314"/>
        <v>0.26400000000000001</v>
      </c>
      <c r="AA1968" s="13">
        <f t="shared" si="320"/>
        <v>-3</v>
      </c>
    </row>
    <row r="1969" spans="1:27" x14ac:dyDescent="0.25">
      <c r="A1969" s="60">
        <v>45922.427083333336</v>
      </c>
      <c r="B1969" s="61">
        <v>444258216</v>
      </c>
      <c r="C1969" s="37" t="s">
        <v>36</v>
      </c>
      <c r="D1969" s="37" t="s">
        <v>38</v>
      </c>
      <c r="E1969" s="37" t="s">
        <v>120</v>
      </c>
      <c r="F1969" s="36">
        <v>3711.43</v>
      </c>
      <c r="G1969" s="36">
        <v>3714.61</v>
      </c>
      <c r="H1969" s="36">
        <v>3710.11</v>
      </c>
      <c r="I1969" s="37" t="s">
        <v>2262</v>
      </c>
      <c r="J1969" s="36">
        <v>3710.11</v>
      </c>
      <c r="K1969" s="36">
        <v>0</v>
      </c>
      <c r="L1969" s="36">
        <v>0</v>
      </c>
      <c r="M1969" s="36">
        <v>1.32</v>
      </c>
      <c r="N1969" s="10" t="str">
        <f t="shared" si="315"/>
        <v>W</v>
      </c>
      <c r="O1969" s="11">
        <f t="shared" si="316"/>
        <v>45922</v>
      </c>
      <c r="P1969" s="12" t="str">
        <f t="shared" si="317"/>
        <v>10</v>
      </c>
      <c r="Q1969" s="13" t="str">
        <f>VLOOKUP($B1969,Deals_Demo!$H:$N,7,0)</f>
        <v>strategy_14_demo</v>
      </c>
      <c r="R1969" s="13" t="str">
        <f t="shared" si="318"/>
        <v>Mon</v>
      </c>
      <c r="S1969" s="14">
        <f>VLOOKUP($B1969,Deals_Demo!$H:$S,8,0)</f>
        <v>45922.427083333336</v>
      </c>
      <c r="T1969" s="14">
        <f>VLOOKUP($B1969,Deals_Demo!$H:$S,9,0)</f>
        <v>45922.635416666672</v>
      </c>
      <c r="U1969" s="15" t="str">
        <f t="shared" si="319"/>
        <v>2025-09-22</v>
      </c>
      <c r="V1969" s="13" t="str">
        <f>VLOOKUP($B1969,Deals_Demo!$H:$S,11,0)</f>
        <v>15</v>
      </c>
      <c r="W1969" s="13" t="str">
        <f>VLOOKUP($B1969,Deals_Demo!$H:$S,12,0)</f>
        <v>Mon</v>
      </c>
      <c r="X1969" s="13">
        <f t="shared" si="312"/>
        <v>0.13200000000000001</v>
      </c>
      <c r="Y1969" s="13">
        <f t="shared" si="313"/>
        <v>0.26400000000000001</v>
      </c>
      <c r="Z1969" s="13">
        <f t="shared" si="314"/>
        <v>0.39600000000000002</v>
      </c>
      <c r="AA1969" s="13">
        <f t="shared" si="320"/>
        <v>-3</v>
      </c>
    </row>
    <row r="1970" spans="1:27" x14ac:dyDescent="0.25">
      <c r="A1970" s="58">
        <v>45922.427986111114</v>
      </c>
      <c r="B1970" s="59">
        <v>444258795</v>
      </c>
      <c r="C1970" s="38" t="s">
        <v>36</v>
      </c>
      <c r="D1970" s="38" t="s">
        <v>37</v>
      </c>
      <c r="E1970" s="38" t="s">
        <v>120</v>
      </c>
      <c r="F1970" s="35">
        <v>3712.07</v>
      </c>
      <c r="G1970" s="35">
        <v>3709.22</v>
      </c>
      <c r="H1970" s="35">
        <v>3715.72</v>
      </c>
      <c r="I1970" s="38" t="s">
        <v>2259</v>
      </c>
      <c r="J1970" s="35">
        <v>3709.14</v>
      </c>
      <c r="K1970" s="35">
        <v>0</v>
      </c>
      <c r="L1970" s="35">
        <v>0</v>
      </c>
      <c r="M1970" s="35">
        <v>-2.93</v>
      </c>
      <c r="N1970" s="10" t="str">
        <f t="shared" si="315"/>
        <v>L</v>
      </c>
      <c r="O1970" s="11">
        <f t="shared" si="316"/>
        <v>45922</v>
      </c>
      <c r="P1970" s="12" t="str">
        <f t="shared" si="317"/>
        <v>10</v>
      </c>
      <c r="Q1970" s="13" t="str">
        <f>VLOOKUP($B1970,Deals_Demo!$H:$N,7,0)</f>
        <v>strategy_13_demo</v>
      </c>
      <c r="R1970" s="13" t="str">
        <f t="shared" si="318"/>
        <v>Mon</v>
      </c>
      <c r="S1970" s="14">
        <f>VLOOKUP($B1970,Deals_Demo!$H:$S,8,0)</f>
        <v>45922.427986111114</v>
      </c>
      <c r="T1970" s="14">
        <f>VLOOKUP($B1970,Deals_Demo!$H:$S,9,0)</f>
        <v>45922.636319444449</v>
      </c>
      <c r="U1970" s="15" t="str">
        <f t="shared" si="319"/>
        <v>2025-09-22</v>
      </c>
      <c r="V1970" s="13" t="str">
        <f>VLOOKUP($B1970,Deals_Demo!$H:$S,11,0)</f>
        <v>15</v>
      </c>
      <c r="W1970" s="13" t="str">
        <f>VLOOKUP($B1970,Deals_Demo!$H:$S,12,0)</f>
        <v>Mon</v>
      </c>
      <c r="X1970" s="13">
        <f t="shared" si="312"/>
        <v>-0.29300000000000004</v>
      </c>
      <c r="Y1970" s="13">
        <f t="shared" si="313"/>
        <v>-0.58600000000000008</v>
      </c>
      <c r="Z1970" s="13">
        <f t="shared" si="314"/>
        <v>-0.879</v>
      </c>
      <c r="AA1970" s="13">
        <f t="shared" si="320"/>
        <v>-3</v>
      </c>
    </row>
    <row r="1971" spans="1:27" x14ac:dyDescent="0.25">
      <c r="A1971" s="60">
        <v>45922.43041666667</v>
      </c>
      <c r="B1971" s="61">
        <v>444260838</v>
      </c>
      <c r="C1971" s="37" t="s">
        <v>36</v>
      </c>
      <c r="D1971" s="37" t="s">
        <v>38</v>
      </c>
      <c r="E1971" s="37" t="s">
        <v>120</v>
      </c>
      <c r="F1971" s="36">
        <v>3711.26</v>
      </c>
      <c r="G1971" s="36">
        <v>3710.97</v>
      </c>
      <c r="H1971" s="36">
        <v>3709.74</v>
      </c>
      <c r="I1971" s="37" t="s">
        <v>2266</v>
      </c>
      <c r="J1971" s="36">
        <v>3709.74</v>
      </c>
      <c r="K1971" s="36">
        <v>0</v>
      </c>
      <c r="L1971" s="36">
        <v>0</v>
      </c>
      <c r="M1971" s="36">
        <v>1.52</v>
      </c>
      <c r="N1971" s="10" t="str">
        <f t="shared" si="315"/>
        <v>W</v>
      </c>
      <c r="O1971" s="11">
        <f t="shared" si="316"/>
        <v>45922</v>
      </c>
      <c r="P1971" s="12" t="str">
        <f t="shared" si="317"/>
        <v>10</v>
      </c>
      <c r="Q1971" s="13" t="str">
        <f>VLOOKUP($B1971,Deals_Demo!$H:$N,7,0)</f>
        <v>strategy_24_demo</v>
      </c>
      <c r="R1971" s="13" t="str">
        <f t="shared" si="318"/>
        <v>Mon</v>
      </c>
      <c r="S1971" s="14">
        <f>VLOOKUP($B1971,Deals_Demo!$H:$S,8,0)</f>
        <v>45922.43041666667</v>
      </c>
      <c r="T1971" s="14">
        <f>VLOOKUP($B1971,Deals_Demo!$H:$S,9,0)</f>
        <v>45922.638750000006</v>
      </c>
      <c r="U1971" s="15" t="str">
        <f t="shared" si="319"/>
        <v>2025-09-22</v>
      </c>
      <c r="V1971" s="13" t="str">
        <f>VLOOKUP($B1971,Deals_Demo!$H:$S,11,0)</f>
        <v>15</v>
      </c>
      <c r="W1971" s="13" t="str">
        <f>VLOOKUP($B1971,Deals_Demo!$H:$S,12,0)</f>
        <v>Mon</v>
      </c>
      <c r="X1971" s="13">
        <f t="shared" si="312"/>
        <v>0.15200000000000002</v>
      </c>
      <c r="Y1971" s="13">
        <f t="shared" si="313"/>
        <v>0.30400000000000005</v>
      </c>
      <c r="Z1971" s="13">
        <f t="shared" si="314"/>
        <v>0.45599999999999996</v>
      </c>
      <c r="AA1971" s="13">
        <f t="shared" si="320"/>
        <v>-3</v>
      </c>
    </row>
    <row r="1972" spans="1:27" x14ac:dyDescent="0.25">
      <c r="A1972" s="58">
        <v>45922.432037037041</v>
      </c>
      <c r="B1972" s="59">
        <v>444262450</v>
      </c>
      <c r="C1972" s="38" t="s">
        <v>36</v>
      </c>
      <c r="D1972" s="38" t="s">
        <v>38</v>
      </c>
      <c r="E1972" s="38" t="s">
        <v>120</v>
      </c>
      <c r="F1972" s="35">
        <v>3709.79</v>
      </c>
      <c r="G1972" s="35">
        <v>3712.77</v>
      </c>
      <c r="H1972" s="38"/>
      <c r="I1972" s="38" t="s">
        <v>2267</v>
      </c>
      <c r="J1972" s="35">
        <v>3712.79</v>
      </c>
      <c r="K1972" s="35">
        <v>0</v>
      </c>
      <c r="L1972" s="35">
        <v>0</v>
      </c>
      <c r="M1972" s="35">
        <v>-3</v>
      </c>
      <c r="N1972" s="10" t="str">
        <f t="shared" si="315"/>
        <v>L</v>
      </c>
      <c r="O1972" s="11">
        <f t="shared" si="316"/>
        <v>45922</v>
      </c>
      <c r="P1972" s="12" t="str">
        <f t="shared" si="317"/>
        <v>10</v>
      </c>
      <c r="Q1972" s="13" t="str">
        <f>VLOOKUP($B1972,Deals_Demo!$H:$N,7,0)</f>
        <v>strategy_18_demo</v>
      </c>
      <c r="R1972" s="13" t="str">
        <f t="shared" si="318"/>
        <v>Mon</v>
      </c>
      <c r="S1972" s="14">
        <f>VLOOKUP($B1972,Deals_Demo!$H:$S,8,0)</f>
        <v>45922.432037037041</v>
      </c>
      <c r="T1972" s="14">
        <f>VLOOKUP($B1972,Deals_Demo!$H:$S,9,0)</f>
        <v>45922.640370370376</v>
      </c>
      <c r="U1972" s="15" t="str">
        <f t="shared" si="319"/>
        <v>2025-09-22</v>
      </c>
      <c r="V1972" s="13" t="str">
        <f>VLOOKUP($B1972,Deals_Demo!$H:$S,11,0)</f>
        <v>15</v>
      </c>
      <c r="W1972" s="13" t="str">
        <f>VLOOKUP($B1972,Deals_Demo!$H:$S,12,0)</f>
        <v>Mon</v>
      </c>
      <c r="X1972" s="13">
        <f t="shared" si="312"/>
        <v>-0.30000000000000004</v>
      </c>
      <c r="Y1972" s="13">
        <f t="shared" si="313"/>
        <v>-0.60000000000000009</v>
      </c>
      <c r="Z1972" s="13">
        <f t="shared" si="314"/>
        <v>-0.89999999999999991</v>
      </c>
      <c r="AA1972" s="13">
        <f t="shared" si="320"/>
        <v>-3</v>
      </c>
    </row>
    <row r="1973" spans="1:27" x14ac:dyDescent="0.25">
      <c r="A1973" s="60">
        <v>45922.432037037041</v>
      </c>
      <c r="B1973" s="61">
        <v>444262452</v>
      </c>
      <c r="C1973" s="37" t="s">
        <v>36</v>
      </c>
      <c r="D1973" s="37" t="s">
        <v>38</v>
      </c>
      <c r="E1973" s="37" t="s">
        <v>120</v>
      </c>
      <c r="F1973" s="36">
        <v>3709.79</v>
      </c>
      <c r="G1973" s="36">
        <v>3712.79</v>
      </c>
      <c r="H1973" s="37"/>
      <c r="I1973" s="37" t="s">
        <v>2267</v>
      </c>
      <c r="J1973" s="36">
        <v>3712.79</v>
      </c>
      <c r="K1973" s="36">
        <v>0</v>
      </c>
      <c r="L1973" s="36">
        <v>0</v>
      </c>
      <c r="M1973" s="36">
        <v>-3</v>
      </c>
      <c r="N1973" s="10" t="str">
        <f t="shared" si="315"/>
        <v>L</v>
      </c>
      <c r="O1973" s="11">
        <f t="shared" si="316"/>
        <v>45922</v>
      </c>
      <c r="P1973" s="12" t="str">
        <f t="shared" si="317"/>
        <v>10</v>
      </c>
      <c r="Q1973" s="13" t="str">
        <f>VLOOKUP($B1973,Deals_Demo!$H:$N,7,0)</f>
        <v>strategy_20_demo</v>
      </c>
      <c r="R1973" s="13" t="str">
        <f t="shared" si="318"/>
        <v>Mon</v>
      </c>
      <c r="S1973" s="14">
        <f>VLOOKUP($B1973,Deals_Demo!$H:$S,8,0)</f>
        <v>45922.432037037041</v>
      </c>
      <c r="T1973" s="14">
        <f>VLOOKUP($B1973,Deals_Demo!$H:$S,9,0)</f>
        <v>45922.640370370376</v>
      </c>
      <c r="U1973" s="15" t="str">
        <f t="shared" si="319"/>
        <v>2025-09-22</v>
      </c>
      <c r="V1973" s="13" t="str">
        <f>VLOOKUP($B1973,Deals_Demo!$H:$S,11,0)</f>
        <v>15</v>
      </c>
      <c r="W1973" s="13" t="str">
        <f>VLOOKUP($B1973,Deals_Demo!$H:$S,12,0)</f>
        <v>Mon</v>
      </c>
      <c r="X1973" s="13">
        <f t="shared" si="312"/>
        <v>-0.30000000000000004</v>
      </c>
      <c r="Y1973" s="13">
        <f t="shared" si="313"/>
        <v>-0.60000000000000009</v>
      </c>
      <c r="Z1973" s="13">
        <f t="shared" si="314"/>
        <v>-0.89999999999999991</v>
      </c>
      <c r="AA1973" s="13">
        <f t="shared" si="320"/>
        <v>-3</v>
      </c>
    </row>
    <row r="1974" spans="1:27" x14ac:dyDescent="0.25">
      <c r="A1974" s="58">
        <v>45922.432152777779</v>
      </c>
      <c r="B1974" s="59">
        <v>444262526</v>
      </c>
      <c r="C1974" s="38" t="s">
        <v>36</v>
      </c>
      <c r="D1974" s="38" t="s">
        <v>38</v>
      </c>
      <c r="E1974" s="38" t="s">
        <v>120</v>
      </c>
      <c r="F1974" s="35">
        <v>3710.32</v>
      </c>
      <c r="G1974" s="35">
        <v>3713.25</v>
      </c>
      <c r="H1974" s="35">
        <v>3708.05</v>
      </c>
      <c r="I1974" s="38" t="s">
        <v>2267</v>
      </c>
      <c r="J1974" s="35">
        <v>3713.45</v>
      </c>
      <c r="K1974" s="35">
        <v>0</v>
      </c>
      <c r="L1974" s="35">
        <v>0</v>
      </c>
      <c r="M1974" s="35">
        <v>-3.13</v>
      </c>
      <c r="N1974" s="10" t="str">
        <f t="shared" si="315"/>
        <v>L</v>
      </c>
      <c r="O1974" s="11">
        <f t="shared" si="316"/>
        <v>45922</v>
      </c>
      <c r="P1974" s="12" t="str">
        <f t="shared" si="317"/>
        <v>10</v>
      </c>
      <c r="Q1974" s="13" t="str">
        <f>VLOOKUP($B1974,Deals_Demo!$H:$N,7,0)</f>
        <v>strategy_21_demo</v>
      </c>
      <c r="R1974" s="13" t="str">
        <f t="shared" si="318"/>
        <v>Mon</v>
      </c>
      <c r="S1974" s="14">
        <f>VLOOKUP($B1974,Deals_Demo!$H:$S,8,0)</f>
        <v>45922.432152777779</v>
      </c>
      <c r="T1974" s="14">
        <f>VLOOKUP($B1974,Deals_Demo!$H:$S,9,0)</f>
        <v>45922.640486111115</v>
      </c>
      <c r="U1974" s="15" t="str">
        <f t="shared" si="319"/>
        <v>2025-09-22</v>
      </c>
      <c r="V1974" s="13" t="str">
        <f>VLOOKUP($B1974,Deals_Demo!$H:$S,11,0)</f>
        <v>15</v>
      </c>
      <c r="W1974" s="13" t="str">
        <f>VLOOKUP($B1974,Deals_Demo!$H:$S,12,0)</f>
        <v>Mon</v>
      </c>
      <c r="X1974" s="13">
        <f t="shared" si="312"/>
        <v>-0.313</v>
      </c>
      <c r="Y1974" s="13">
        <f t="shared" si="313"/>
        <v>-0.626</v>
      </c>
      <c r="Z1974" s="13">
        <f t="shared" si="314"/>
        <v>-0.93899999999999995</v>
      </c>
      <c r="AA1974" s="13">
        <f t="shared" si="320"/>
        <v>-3</v>
      </c>
    </row>
    <row r="1975" spans="1:27" x14ac:dyDescent="0.25">
      <c r="A1975" s="60">
        <v>45922.432152777779</v>
      </c>
      <c r="B1975" s="61">
        <v>444262531</v>
      </c>
      <c r="C1975" s="37" t="s">
        <v>36</v>
      </c>
      <c r="D1975" s="37" t="s">
        <v>38</v>
      </c>
      <c r="E1975" s="37" t="s">
        <v>120</v>
      </c>
      <c r="F1975" s="36">
        <v>3710.39</v>
      </c>
      <c r="G1975" s="36">
        <v>3710.09</v>
      </c>
      <c r="H1975" s="36">
        <v>3707.32</v>
      </c>
      <c r="I1975" s="37" t="s">
        <v>2264</v>
      </c>
      <c r="J1975" s="36">
        <v>3710.12</v>
      </c>
      <c r="K1975" s="36">
        <v>0</v>
      </c>
      <c r="L1975" s="36">
        <v>0</v>
      </c>
      <c r="M1975" s="36">
        <v>0.27</v>
      </c>
      <c r="N1975" s="10" t="str">
        <f t="shared" si="315"/>
        <v>W</v>
      </c>
      <c r="O1975" s="11">
        <f t="shared" si="316"/>
        <v>45922</v>
      </c>
      <c r="P1975" s="12" t="str">
        <f t="shared" si="317"/>
        <v>10</v>
      </c>
      <c r="Q1975" s="13" t="str">
        <f>VLOOKUP($B1975,Deals_Demo!$H:$N,7,0)</f>
        <v>strategy_09_demo</v>
      </c>
      <c r="R1975" s="13" t="str">
        <f t="shared" si="318"/>
        <v>Mon</v>
      </c>
      <c r="S1975" s="14">
        <f>VLOOKUP($B1975,Deals_Demo!$H:$S,8,0)</f>
        <v>45922.432152777779</v>
      </c>
      <c r="T1975" s="14">
        <f>VLOOKUP($B1975,Deals_Demo!$H:$S,9,0)</f>
        <v>45922.640486111115</v>
      </c>
      <c r="U1975" s="15" t="str">
        <f t="shared" si="319"/>
        <v>2025-09-22</v>
      </c>
      <c r="V1975" s="13" t="str">
        <f>VLOOKUP($B1975,Deals_Demo!$H:$S,11,0)</f>
        <v>15</v>
      </c>
      <c r="W1975" s="13" t="str">
        <f>VLOOKUP($B1975,Deals_Demo!$H:$S,12,0)</f>
        <v>Mon</v>
      </c>
      <c r="X1975" s="13">
        <f t="shared" si="312"/>
        <v>2.7000000000000003E-2</v>
      </c>
      <c r="Y1975" s="13">
        <f t="shared" si="313"/>
        <v>5.4000000000000006E-2</v>
      </c>
      <c r="Z1975" s="13">
        <f t="shared" si="314"/>
        <v>8.1000000000000003E-2</v>
      </c>
      <c r="AA1975" s="13">
        <f t="shared" si="320"/>
        <v>-3</v>
      </c>
    </row>
    <row r="1976" spans="1:27" x14ac:dyDescent="0.25">
      <c r="A1976" s="58">
        <v>45922.432152777779</v>
      </c>
      <c r="B1976" s="59">
        <v>444262537</v>
      </c>
      <c r="C1976" s="38" t="s">
        <v>36</v>
      </c>
      <c r="D1976" s="38" t="s">
        <v>38</v>
      </c>
      <c r="E1976" s="38" t="s">
        <v>120</v>
      </c>
      <c r="F1976" s="35">
        <v>3710.36</v>
      </c>
      <c r="G1976" s="35">
        <v>3712.52</v>
      </c>
      <c r="H1976" s="35">
        <v>3708.82</v>
      </c>
      <c r="I1976" s="38" t="s">
        <v>2268</v>
      </c>
      <c r="J1976" s="35">
        <v>3708.82</v>
      </c>
      <c r="K1976" s="35">
        <v>0</v>
      </c>
      <c r="L1976" s="35">
        <v>0</v>
      </c>
      <c r="M1976" s="35">
        <v>1.54</v>
      </c>
      <c r="N1976" s="10" t="str">
        <f t="shared" si="315"/>
        <v>W</v>
      </c>
      <c r="O1976" s="11">
        <f t="shared" si="316"/>
        <v>45922</v>
      </c>
      <c r="P1976" s="12" t="str">
        <f t="shared" si="317"/>
        <v>10</v>
      </c>
      <c r="Q1976" s="13" t="str">
        <f>VLOOKUP($B1976,Deals_Demo!$H:$N,7,0)</f>
        <v>strategy_22_demo</v>
      </c>
      <c r="R1976" s="13" t="str">
        <f t="shared" si="318"/>
        <v>Mon</v>
      </c>
      <c r="S1976" s="14">
        <f>VLOOKUP($B1976,Deals_Demo!$H:$S,8,0)</f>
        <v>45922.432152777779</v>
      </c>
      <c r="T1976" s="14">
        <f>VLOOKUP($B1976,Deals_Demo!$H:$S,9,0)</f>
        <v>45922.640486111115</v>
      </c>
      <c r="U1976" s="15" t="str">
        <f t="shared" si="319"/>
        <v>2025-09-22</v>
      </c>
      <c r="V1976" s="13" t="str">
        <f>VLOOKUP($B1976,Deals_Demo!$H:$S,11,0)</f>
        <v>15</v>
      </c>
      <c r="W1976" s="13" t="str">
        <f>VLOOKUP($B1976,Deals_Demo!$H:$S,12,0)</f>
        <v>Mon</v>
      </c>
      <c r="X1976" s="13">
        <f t="shared" si="312"/>
        <v>0.15400000000000003</v>
      </c>
      <c r="Y1976" s="13">
        <f t="shared" si="313"/>
        <v>0.30800000000000005</v>
      </c>
      <c r="Z1976" s="13">
        <f t="shared" si="314"/>
        <v>0.46199999999999997</v>
      </c>
      <c r="AA1976" s="13">
        <f t="shared" si="320"/>
        <v>-3</v>
      </c>
    </row>
    <row r="1977" spans="1:27" x14ac:dyDescent="0.25">
      <c r="A1977" s="60">
        <v>45922.432152777779</v>
      </c>
      <c r="B1977" s="61">
        <v>444262541</v>
      </c>
      <c r="C1977" s="37" t="s">
        <v>36</v>
      </c>
      <c r="D1977" s="37" t="s">
        <v>38</v>
      </c>
      <c r="E1977" s="37" t="s">
        <v>120</v>
      </c>
      <c r="F1977" s="36">
        <v>3710.37</v>
      </c>
      <c r="G1977" s="36">
        <v>3710.33</v>
      </c>
      <c r="H1977" s="36">
        <v>3708.82</v>
      </c>
      <c r="I1977" s="37" t="s">
        <v>2268</v>
      </c>
      <c r="J1977" s="36">
        <v>3708.82</v>
      </c>
      <c r="K1977" s="36">
        <v>0</v>
      </c>
      <c r="L1977" s="36">
        <v>0</v>
      </c>
      <c r="M1977" s="36">
        <v>1.55</v>
      </c>
      <c r="N1977" s="10" t="str">
        <f t="shared" si="315"/>
        <v>W</v>
      </c>
      <c r="O1977" s="11">
        <f t="shared" si="316"/>
        <v>45922</v>
      </c>
      <c r="P1977" s="12" t="str">
        <f t="shared" si="317"/>
        <v>10</v>
      </c>
      <c r="Q1977" s="13" t="str">
        <f>VLOOKUP($B1977,Deals_Demo!$H:$N,7,0)</f>
        <v>strategy_24_demo</v>
      </c>
      <c r="R1977" s="13" t="str">
        <f t="shared" si="318"/>
        <v>Mon</v>
      </c>
      <c r="S1977" s="14">
        <f>VLOOKUP($B1977,Deals_Demo!$H:$S,8,0)</f>
        <v>45922.432152777779</v>
      </c>
      <c r="T1977" s="14">
        <f>VLOOKUP($B1977,Deals_Demo!$H:$S,9,0)</f>
        <v>45922.640486111115</v>
      </c>
      <c r="U1977" s="15" t="str">
        <f t="shared" si="319"/>
        <v>2025-09-22</v>
      </c>
      <c r="V1977" s="13" t="str">
        <f>VLOOKUP($B1977,Deals_Demo!$H:$S,11,0)</f>
        <v>15</v>
      </c>
      <c r="W1977" s="13" t="str">
        <f>VLOOKUP($B1977,Deals_Demo!$H:$S,12,0)</f>
        <v>Mon</v>
      </c>
      <c r="X1977" s="13">
        <f t="shared" si="312"/>
        <v>0.15500000000000003</v>
      </c>
      <c r="Y1977" s="13">
        <f t="shared" si="313"/>
        <v>0.31000000000000005</v>
      </c>
      <c r="Z1977" s="13">
        <f t="shared" si="314"/>
        <v>0.46499999999999997</v>
      </c>
      <c r="AA1977" s="13">
        <f t="shared" si="320"/>
        <v>-3</v>
      </c>
    </row>
    <row r="1978" spans="1:27" x14ac:dyDescent="0.25">
      <c r="A1978" s="58">
        <v>45922.432164351849</v>
      </c>
      <c r="B1978" s="59">
        <v>444262545</v>
      </c>
      <c r="C1978" s="38" t="s">
        <v>36</v>
      </c>
      <c r="D1978" s="38" t="s">
        <v>38</v>
      </c>
      <c r="E1978" s="38" t="s">
        <v>120</v>
      </c>
      <c r="F1978" s="35">
        <v>3710.37</v>
      </c>
      <c r="G1978" s="35">
        <v>3710.33</v>
      </c>
      <c r="H1978" s="35">
        <v>3708.82</v>
      </c>
      <c r="I1978" s="38" t="s">
        <v>2268</v>
      </c>
      <c r="J1978" s="35">
        <v>3708.82</v>
      </c>
      <c r="K1978" s="35">
        <v>0</v>
      </c>
      <c r="L1978" s="35">
        <v>0</v>
      </c>
      <c r="M1978" s="35">
        <v>1.55</v>
      </c>
      <c r="N1978" s="10" t="str">
        <f t="shared" si="315"/>
        <v>W</v>
      </c>
      <c r="O1978" s="11">
        <f t="shared" si="316"/>
        <v>45922</v>
      </c>
      <c r="P1978" s="12" t="str">
        <f t="shared" si="317"/>
        <v>10</v>
      </c>
      <c r="Q1978" s="13" t="str">
        <f>VLOOKUP($B1978,Deals_Demo!$H:$N,7,0)</f>
        <v>strategy_12_demo</v>
      </c>
      <c r="R1978" s="13" t="str">
        <f t="shared" si="318"/>
        <v>Mon</v>
      </c>
      <c r="S1978" s="14">
        <f>VLOOKUP($B1978,Deals_Demo!$H:$S,8,0)</f>
        <v>45922.432164351849</v>
      </c>
      <c r="T1978" s="14">
        <f>VLOOKUP($B1978,Deals_Demo!$H:$S,9,0)</f>
        <v>45922.640497685185</v>
      </c>
      <c r="U1978" s="15" t="str">
        <f t="shared" si="319"/>
        <v>2025-09-22</v>
      </c>
      <c r="V1978" s="13" t="str">
        <f>VLOOKUP($B1978,Deals_Demo!$H:$S,11,0)</f>
        <v>15</v>
      </c>
      <c r="W1978" s="13" t="str">
        <f>VLOOKUP($B1978,Deals_Demo!$H:$S,12,0)</f>
        <v>Mon</v>
      </c>
      <c r="X1978" s="13">
        <f t="shared" si="312"/>
        <v>0.15500000000000003</v>
      </c>
      <c r="Y1978" s="13">
        <f t="shared" si="313"/>
        <v>0.31000000000000005</v>
      </c>
      <c r="Z1978" s="13">
        <f t="shared" si="314"/>
        <v>0.46499999999999997</v>
      </c>
      <c r="AA1978" s="13">
        <f t="shared" si="320"/>
        <v>-3</v>
      </c>
    </row>
    <row r="1979" spans="1:27" x14ac:dyDescent="0.25">
      <c r="A1979" s="60">
        <v>45922.434120370373</v>
      </c>
      <c r="B1979" s="61">
        <v>444263867</v>
      </c>
      <c r="C1979" s="37" t="s">
        <v>36</v>
      </c>
      <c r="D1979" s="37" t="s">
        <v>38</v>
      </c>
      <c r="E1979" s="37" t="s">
        <v>120</v>
      </c>
      <c r="F1979" s="36">
        <v>3709.7</v>
      </c>
      <c r="G1979" s="36">
        <v>3712.7</v>
      </c>
      <c r="H1979" s="36">
        <v>3708.2</v>
      </c>
      <c r="I1979" s="37" t="s">
        <v>2269</v>
      </c>
      <c r="J1979" s="36">
        <v>3712.73</v>
      </c>
      <c r="K1979" s="36">
        <v>0</v>
      </c>
      <c r="L1979" s="36">
        <v>0</v>
      </c>
      <c r="M1979" s="36">
        <v>-3.03</v>
      </c>
      <c r="N1979" s="10" t="str">
        <f t="shared" si="315"/>
        <v>L</v>
      </c>
      <c r="O1979" s="11">
        <f t="shared" si="316"/>
        <v>45922</v>
      </c>
      <c r="P1979" s="12" t="str">
        <f t="shared" si="317"/>
        <v>10</v>
      </c>
      <c r="Q1979" s="13" t="str">
        <f>VLOOKUP($B1979,Deals_Demo!$H:$N,7,0)</f>
        <v>strategy_24_demo</v>
      </c>
      <c r="R1979" s="13" t="str">
        <f t="shared" si="318"/>
        <v>Mon</v>
      </c>
      <c r="S1979" s="14">
        <f>VLOOKUP($B1979,Deals_Demo!$H:$S,8,0)</f>
        <v>45922.434120370373</v>
      </c>
      <c r="T1979" s="14">
        <f>VLOOKUP($B1979,Deals_Demo!$H:$S,9,0)</f>
        <v>45922.642453703709</v>
      </c>
      <c r="U1979" s="15" t="str">
        <f t="shared" si="319"/>
        <v>2025-09-22</v>
      </c>
      <c r="V1979" s="13" t="str">
        <f>VLOOKUP($B1979,Deals_Demo!$H:$S,11,0)</f>
        <v>15</v>
      </c>
      <c r="W1979" s="13" t="str">
        <f>VLOOKUP($B1979,Deals_Demo!$H:$S,12,0)</f>
        <v>Mon</v>
      </c>
      <c r="X1979" s="13">
        <f t="shared" si="312"/>
        <v>-0.30299999999999999</v>
      </c>
      <c r="Y1979" s="13">
        <f t="shared" si="313"/>
        <v>-0.60599999999999998</v>
      </c>
      <c r="Z1979" s="13">
        <f t="shared" si="314"/>
        <v>-0.90899999999999992</v>
      </c>
      <c r="AA1979" s="13">
        <f t="shared" si="320"/>
        <v>-3</v>
      </c>
    </row>
    <row r="1980" spans="1:27" x14ac:dyDescent="0.25">
      <c r="A1980" s="58">
        <v>45922.434120370373</v>
      </c>
      <c r="B1980" s="59">
        <v>444263869</v>
      </c>
      <c r="C1980" s="38" t="s">
        <v>36</v>
      </c>
      <c r="D1980" s="38" t="s">
        <v>38</v>
      </c>
      <c r="E1980" s="38" t="s">
        <v>120</v>
      </c>
      <c r="F1980" s="35">
        <v>3709.69</v>
      </c>
      <c r="G1980" s="35">
        <v>3712.2</v>
      </c>
      <c r="H1980" s="35">
        <v>3706.7</v>
      </c>
      <c r="I1980" s="38" t="s">
        <v>2270</v>
      </c>
      <c r="J1980" s="35">
        <v>3712.24</v>
      </c>
      <c r="K1980" s="35">
        <v>0</v>
      </c>
      <c r="L1980" s="35">
        <v>0</v>
      </c>
      <c r="M1980" s="35">
        <v>-2.5499999999999998</v>
      </c>
      <c r="N1980" s="10" t="str">
        <f t="shared" si="315"/>
        <v>L</v>
      </c>
      <c r="O1980" s="11">
        <f t="shared" si="316"/>
        <v>45922</v>
      </c>
      <c r="P1980" s="12" t="str">
        <f t="shared" si="317"/>
        <v>10</v>
      </c>
      <c r="Q1980" s="13" t="str">
        <f>VLOOKUP($B1980,Deals_Demo!$H:$N,7,0)</f>
        <v>strategy_10_demo</v>
      </c>
      <c r="R1980" s="13" t="str">
        <f t="shared" si="318"/>
        <v>Mon</v>
      </c>
      <c r="S1980" s="14">
        <f>VLOOKUP($B1980,Deals_Demo!$H:$S,8,0)</f>
        <v>45922.434120370373</v>
      </c>
      <c r="T1980" s="14">
        <f>VLOOKUP($B1980,Deals_Demo!$H:$S,9,0)</f>
        <v>45922.642453703709</v>
      </c>
      <c r="U1980" s="15" t="str">
        <f t="shared" si="319"/>
        <v>2025-09-22</v>
      </c>
      <c r="V1980" s="13" t="str">
        <f>VLOOKUP($B1980,Deals_Demo!$H:$S,11,0)</f>
        <v>15</v>
      </c>
      <c r="W1980" s="13" t="str">
        <f>VLOOKUP($B1980,Deals_Demo!$H:$S,12,0)</f>
        <v>Mon</v>
      </c>
      <c r="X1980" s="13">
        <f t="shared" si="312"/>
        <v>-0.255</v>
      </c>
      <c r="Y1980" s="13">
        <f t="shared" si="313"/>
        <v>-0.51</v>
      </c>
      <c r="Z1980" s="13">
        <f t="shared" si="314"/>
        <v>-0.7649999999999999</v>
      </c>
      <c r="AA1980" s="13">
        <f t="shared" si="320"/>
        <v>-3</v>
      </c>
    </row>
    <row r="1981" spans="1:27" x14ac:dyDescent="0.25">
      <c r="A1981" s="60">
        <v>45922.434120370373</v>
      </c>
      <c r="B1981" s="61">
        <v>444263872</v>
      </c>
      <c r="C1981" s="37" t="s">
        <v>36</v>
      </c>
      <c r="D1981" s="37" t="s">
        <v>38</v>
      </c>
      <c r="E1981" s="37" t="s">
        <v>120</v>
      </c>
      <c r="F1981" s="36">
        <v>3709.69</v>
      </c>
      <c r="G1981" s="36">
        <v>3711.9</v>
      </c>
      <c r="H1981" s="36">
        <v>3708.2</v>
      </c>
      <c r="I1981" s="37" t="s">
        <v>2271</v>
      </c>
      <c r="J1981" s="36">
        <v>3711.96</v>
      </c>
      <c r="K1981" s="36">
        <v>0</v>
      </c>
      <c r="L1981" s="36">
        <v>0</v>
      </c>
      <c r="M1981" s="36">
        <v>-2.27</v>
      </c>
      <c r="N1981" s="10" t="str">
        <f t="shared" si="315"/>
        <v>L</v>
      </c>
      <c r="O1981" s="11">
        <f t="shared" si="316"/>
        <v>45922</v>
      </c>
      <c r="P1981" s="12" t="str">
        <f t="shared" si="317"/>
        <v>10</v>
      </c>
      <c r="Q1981" s="13" t="str">
        <f>VLOOKUP($B1981,Deals_Demo!$H:$N,7,0)</f>
        <v>strategy_22_demo</v>
      </c>
      <c r="R1981" s="13" t="str">
        <f t="shared" si="318"/>
        <v>Mon</v>
      </c>
      <c r="S1981" s="14">
        <f>VLOOKUP($B1981,Deals_Demo!$H:$S,8,0)</f>
        <v>45922.434120370373</v>
      </c>
      <c r="T1981" s="14">
        <f>VLOOKUP($B1981,Deals_Demo!$H:$S,9,0)</f>
        <v>45922.642453703709</v>
      </c>
      <c r="U1981" s="15" t="str">
        <f t="shared" si="319"/>
        <v>2025-09-22</v>
      </c>
      <c r="V1981" s="13" t="str">
        <f>VLOOKUP($B1981,Deals_Demo!$H:$S,11,0)</f>
        <v>15</v>
      </c>
      <c r="W1981" s="13" t="str">
        <f>VLOOKUP($B1981,Deals_Demo!$H:$S,12,0)</f>
        <v>Mon</v>
      </c>
      <c r="X1981" s="13">
        <f t="shared" si="312"/>
        <v>-0.22700000000000001</v>
      </c>
      <c r="Y1981" s="13">
        <f t="shared" si="313"/>
        <v>-0.45400000000000001</v>
      </c>
      <c r="Z1981" s="13">
        <f t="shared" si="314"/>
        <v>-0.68099999999999994</v>
      </c>
      <c r="AA1981" s="13">
        <f t="shared" si="320"/>
        <v>-3</v>
      </c>
    </row>
    <row r="1982" spans="1:27" x14ac:dyDescent="0.25">
      <c r="A1982" s="58">
        <v>45922.434120370373</v>
      </c>
      <c r="B1982" s="59">
        <v>444263876</v>
      </c>
      <c r="C1982" s="38" t="s">
        <v>36</v>
      </c>
      <c r="D1982" s="38" t="s">
        <v>38</v>
      </c>
      <c r="E1982" s="38" t="s">
        <v>120</v>
      </c>
      <c r="F1982" s="35">
        <v>3709.69</v>
      </c>
      <c r="G1982" s="35">
        <v>3712.7</v>
      </c>
      <c r="H1982" s="35">
        <v>3706.2</v>
      </c>
      <c r="I1982" s="38" t="s">
        <v>2269</v>
      </c>
      <c r="J1982" s="35">
        <v>3712.73</v>
      </c>
      <c r="K1982" s="35">
        <v>0</v>
      </c>
      <c r="L1982" s="35">
        <v>0</v>
      </c>
      <c r="M1982" s="35">
        <v>-3.04</v>
      </c>
      <c r="N1982" s="10" t="str">
        <f t="shared" si="315"/>
        <v>L</v>
      </c>
      <c r="O1982" s="11">
        <f t="shared" si="316"/>
        <v>45922</v>
      </c>
      <c r="P1982" s="12" t="str">
        <f t="shared" si="317"/>
        <v>10</v>
      </c>
      <c r="Q1982" s="13" t="str">
        <f>VLOOKUP($B1982,Deals_Demo!$H:$N,7,0)</f>
        <v>strategy_11_demo</v>
      </c>
      <c r="R1982" s="13" t="str">
        <f t="shared" si="318"/>
        <v>Mon</v>
      </c>
      <c r="S1982" s="14">
        <f>VLOOKUP($B1982,Deals_Demo!$H:$S,8,0)</f>
        <v>45922.434120370373</v>
      </c>
      <c r="T1982" s="14">
        <f>VLOOKUP($B1982,Deals_Demo!$H:$S,9,0)</f>
        <v>45922.642453703709</v>
      </c>
      <c r="U1982" s="15" t="str">
        <f t="shared" si="319"/>
        <v>2025-09-22</v>
      </c>
      <c r="V1982" s="13" t="str">
        <f>VLOOKUP($B1982,Deals_Demo!$H:$S,11,0)</f>
        <v>15</v>
      </c>
      <c r="W1982" s="13" t="str">
        <f>VLOOKUP($B1982,Deals_Demo!$H:$S,12,0)</f>
        <v>Mon</v>
      </c>
      <c r="X1982" s="13">
        <f t="shared" si="312"/>
        <v>-0.30400000000000005</v>
      </c>
      <c r="Y1982" s="13">
        <f t="shared" si="313"/>
        <v>-0.6080000000000001</v>
      </c>
      <c r="Z1982" s="13">
        <f t="shared" si="314"/>
        <v>-0.91199999999999992</v>
      </c>
      <c r="AA1982" s="13">
        <f t="shared" si="320"/>
        <v>-3</v>
      </c>
    </row>
    <row r="1983" spans="1:27" x14ac:dyDescent="0.25">
      <c r="A1983" s="60">
        <v>45922.434131944443</v>
      </c>
      <c r="B1983" s="61">
        <v>444263877</v>
      </c>
      <c r="C1983" s="37" t="s">
        <v>36</v>
      </c>
      <c r="D1983" s="37" t="s">
        <v>38</v>
      </c>
      <c r="E1983" s="37" t="s">
        <v>120</v>
      </c>
      <c r="F1983" s="36">
        <v>3709.69</v>
      </c>
      <c r="G1983" s="36">
        <v>3712.7</v>
      </c>
      <c r="H1983" s="36">
        <v>3708.2</v>
      </c>
      <c r="I1983" s="37" t="s">
        <v>2269</v>
      </c>
      <c r="J1983" s="36">
        <v>3712.73</v>
      </c>
      <c r="K1983" s="36">
        <v>0</v>
      </c>
      <c r="L1983" s="36">
        <v>0</v>
      </c>
      <c r="M1983" s="36">
        <v>-3.04</v>
      </c>
      <c r="N1983" s="10" t="str">
        <f t="shared" si="315"/>
        <v>L</v>
      </c>
      <c r="O1983" s="11">
        <f t="shared" si="316"/>
        <v>45922</v>
      </c>
      <c r="P1983" s="12" t="str">
        <f t="shared" si="317"/>
        <v>10</v>
      </c>
      <c r="Q1983" s="13" t="str">
        <f>VLOOKUP($B1983,Deals_Demo!$H:$N,7,0)</f>
        <v>strategy_12_demo</v>
      </c>
      <c r="R1983" s="13" t="str">
        <f t="shared" si="318"/>
        <v>Mon</v>
      </c>
      <c r="S1983" s="14">
        <f>VLOOKUP($B1983,Deals_Demo!$H:$S,8,0)</f>
        <v>45922.434131944443</v>
      </c>
      <c r="T1983" s="14">
        <f>VLOOKUP($B1983,Deals_Demo!$H:$S,9,0)</f>
        <v>45922.642465277779</v>
      </c>
      <c r="U1983" s="15" t="str">
        <f t="shared" si="319"/>
        <v>2025-09-22</v>
      </c>
      <c r="V1983" s="13" t="str">
        <f>VLOOKUP($B1983,Deals_Demo!$H:$S,11,0)</f>
        <v>15</v>
      </c>
      <c r="W1983" s="13" t="str">
        <f>VLOOKUP($B1983,Deals_Demo!$H:$S,12,0)</f>
        <v>Mon</v>
      </c>
      <c r="X1983" s="13">
        <f t="shared" si="312"/>
        <v>-0.30400000000000005</v>
      </c>
      <c r="Y1983" s="13">
        <f t="shared" si="313"/>
        <v>-0.6080000000000001</v>
      </c>
      <c r="Z1983" s="13">
        <f t="shared" si="314"/>
        <v>-0.91199999999999992</v>
      </c>
      <c r="AA1983" s="13">
        <f t="shared" si="320"/>
        <v>-3</v>
      </c>
    </row>
    <row r="1984" spans="1:27" x14ac:dyDescent="0.25">
      <c r="A1984" s="58">
        <v>45922.434131944443</v>
      </c>
      <c r="B1984" s="59">
        <v>444263881</v>
      </c>
      <c r="C1984" s="38" t="s">
        <v>36</v>
      </c>
      <c r="D1984" s="38" t="s">
        <v>38</v>
      </c>
      <c r="E1984" s="38" t="s">
        <v>120</v>
      </c>
      <c r="F1984" s="35">
        <v>3709.71</v>
      </c>
      <c r="G1984" s="35">
        <v>3712.7</v>
      </c>
      <c r="H1984" s="35">
        <v>3708.2</v>
      </c>
      <c r="I1984" s="38" t="s">
        <v>2269</v>
      </c>
      <c r="J1984" s="35">
        <v>3712.73</v>
      </c>
      <c r="K1984" s="35">
        <v>0</v>
      </c>
      <c r="L1984" s="35">
        <v>0</v>
      </c>
      <c r="M1984" s="35">
        <v>-3.02</v>
      </c>
      <c r="N1984" s="10" t="str">
        <f t="shared" si="315"/>
        <v>L</v>
      </c>
      <c r="O1984" s="11">
        <f t="shared" si="316"/>
        <v>45922</v>
      </c>
      <c r="P1984" s="12" t="str">
        <f t="shared" si="317"/>
        <v>10</v>
      </c>
      <c r="Q1984" s="13" t="str">
        <f>VLOOKUP($B1984,Deals_Demo!$H:$N,7,0)</f>
        <v>strategy_14_demo</v>
      </c>
      <c r="R1984" s="13" t="str">
        <f t="shared" si="318"/>
        <v>Mon</v>
      </c>
      <c r="S1984" s="14">
        <f>VLOOKUP($B1984,Deals_Demo!$H:$S,8,0)</f>
        <v>45922.434131944443</v>
      </c>
      <c r="T1984" s="14">
        <f>VLOOKUP($B1984,Deals_Demo!$H:$S,9,0)</f>
        <v>45922.642465277779</v>
      </c>
      <c r="U1984" s="15" t="str">
        <f t="shared" si="319"/>
        <v>2025-09-22</v>
      </c>
      <c r="V1984" s="13" t="str">
        <f>VLOOKUP($B1984,Deals_Demo!$H:$S,11,0)</f>
        <v>15</v>
      </c>
      <c r="W1984" s="13" t="str">
        <f>VLOOKUP($B1984,Deals_Demo!$H:$S,12,0)</f>
        <v>Mon</v>
      </c>
      <c r="X1984" s="13">
        <f t="shared" si="312"/>
        <v>-0.30200000000000005</v>
      </c>
      <c r="Y1984" s="13">
        <f t="shared" si="313"/>
        <v>-0.60400000000000009</v>
      </c>
      <c r="Z1984" s="13">
        <f t="shared" si="314"/>
        <v>-0.90599999999999992</v>
      </c>
      <c r="AA1984" s="13">
        <f t="shared" si="320"/>
        <v>-3</v>
      </c>
    </row>
    <row r="1985" spans="1:27" x14ac:dyDescent="0.25">
      <c r="A1985" s="60">
        <v>45922.434131944443</v>
      </c>
      <c r="B1985" s="61">
        <v>444263885</v>
      </c>
      <c r="C1985" s="37" t="s">
        <v>36</v>
      </c>
      <c r="D1985" s="37" t="s">
        <v>38</v>
      </c>
      <c r="E1985" s="37" t="s">
        <v>120</v>
      </c>
      <c r="F1985" s="36">
        <v>3709.71</v>
      </c>
      <c r="G1985" s="36">
        <v>3711.2</v>
      </c>
      <c r="H1985" s="36">
        <v>3708.2</v>
      </c>
      <c r="I1985" s="37" t="s">
        <v>2272</v>
      </c>
      <c r="J1985" s="36">
        <v>3711.2</v>
      </c>
      <c r="K1985" s="36">
        <v>0</v>
      </c>
      <c r="L1985" s="36">
        <v>0</v>
      </c>
      <c r="M1985" s="36">
        <v>-1.49</v>
      </c>
      <c r="N1985" s="10" t="str">
        <f t="shared" si="315"/>
        <v>L</v>
      </c>
      <c r="O1985" s="11">
        <f t="shared" si="316"/>
        <v>45922</v>
      </c>
      <c r="P1985" s="12" t="str">
        <f t="shared" si="317"/>
        <v>10</v>
      </c>
      <c r="Q1985" s="13" t="str">
        <f>VLOOKUP($B1985,Deals_Demo!$H:$N,7,0)</f>
        <v>strategy_15_demo</v>
      </c>
      <c r="R1985" s="13" t="str">
        <f t="shared" si="318"/>
        <v>Mon</v>
      </c>
      <c r="S1985" s="14">
        <f>VLOOKUP($B1985,Deals_Demo!$H:$S,8,0)</f>
        <v>45922.434131944443</v>
      </c>
      <c r="T1985" s="14">
        <f>VLOOKUP($B1985,Deals_Demo!$H:$S,9,0)</f>
        <v>45922.642465277779</v>
      </c>
      <c r="U1985" s="15" t="str">
        <f t="shared" si="319"/>
        <v>2025-09-22</v>
      </c>
      <c r="V1985" s="13" t="str">
        <f>VLOOKUP($B1985,Deals_Demo!$H:$S,11,0)</f>
        <v>15</v>
      </c>
      <c r="W1985" s="13" t="str">
        <f>VLOOKUP($B1985,Deals_Demo!$H:$S,12,0)</f>
        <v>Mon</v>
      </c>
      <c r="X1985" s="13">
        <f t="shared" si="312"/>
        <v>-0.14899999999999999</v>
      </c>
      <c r="Y1985" s="13">
        <f t="shared" si="313"/>
        <v>-0.29799999999999999</v>
      </c>
      <c r="Z1985" s="13">
        <f t="shared" si="314"/>
        <v>-0.44700000000000001</v>
      </c>
      <c r="AA1985" s="13">
        <f t="shared" si="320"/>
        <v>-3</v>
      </c>
    </row>
    <row r="1986" spans="1:27" x14ac:dyDescent="0.25">
      <c r="A1986" s="58">
        <v>45922.434467592589</v>
      </c>
      <c r="B1986" s="59">
        <v>444264049</v>
      </c>
      <c r="C1986" s="38" t="s">
        <v>36</v>
      </c>
      <c r="D1986" s="38" t="s">
        <v>38</v>
      </c>
      <c r="E1986" s="38" t="s">
        <v>120</v>
      </c>
      <c r="F1986" s="35">
        <v>3709.89</v>
      </c>
      <c r="G1986" s="35">
        <v>3712.92</v>
      </c>
      <c r="H1986" s="35">
        <v>3706.92</v>
      </c>
      <c r="I1986" s="38" t="s">
        <v>2267</v>
      </c>
      <c r="J1986" s="35">
        <v>3713.45</v>
      </c>
      <c r="K1986" s="35">
        <v>0</v>
      </c>
      <c r="L1986" s="35">
        <v>0</v>
      </c>
      <c r="M1986" s="35">
        <v>-3.56</v>
      </c>
      <c r="N1986" s="10" t="str">
        <f t="shared" si="315"/>
        <v>L</v>
      </c>
      <c r="O1986" s="11">
        <f t="shared" si="316"/>
        <v>45922</v>
      </c>
      <c r="P1986" s="12" t="str">
        <f t="shared" si="317"/>
        <v>10</v>
      </c>
      <c r="Q1986" s="13" t="str">
        <f>VLOOKUP($B1986,Deals_Demo!$H:$N,7,0)</f>
        <v>strategy_09_demo</v>
      </c>
      <c r="R1986" s="13" t="str">
        <f t="shared" si="318"/>
        <v>Mon</v>
      </c>
      <c r="S1986" s="14">
        <f>VLOOKUP($B1986,Deals_Demo!$H:$S,8,0)</f>
        <v>45922.434467592589</v>
      </c>
      <c r="T1986" s="14">
        <f>VLOOKUP($B1986,Deals_Demo!$H:$S,9,0)</f>
        <v>45922.642800925925</v>
      </c>
      <c r="U1986" s="15" t="str">
        <f t="shared" si="319"/>
        <v>2025-09-22</v>
      </c>
      <c r="V1986" s="13" t="str">
        <f>VLOOKUP($B1986,Deals_Demo!$H:$S,11,0)</f>
        <v>15</v>
      </c>
      <c r="W1986" s="13" t="str">
        <f>VLOOKUP($B1986,Deals_Demo!$H:$S,12,0)</f>
        <v>Mon</v>
      </c>
      <c r="X1986" s="13">
        <f t="shared" si="312"/>
        <v>-0.35600000000000004</v>
      </c>
      <c r="Y1986" s="13">
        <f t="shared" si="313"/>
        <v>-0.71200000000000008</v>
      </c>
      <c r="Z1986" s="13">
        <f t="shared" si="314"/>
        <v>-1.0680000000000001</v>
      </c>
      <c r="AA1986" s="13">
        <f t="shared" si="320"/>
        <v>-3</v>
      </c>
    </row>
    <row r="1987" spans="1:27" x14ac:dyDescent="0.25">
      <c r="A1987" s="60">
        <v>45922.434467592589</v>
      </c>
      <c r="B1987" s="61">
        <v>444264050</v>
      </c>
      <c r="C1987" s="37" t="s">
        <v>36</v>
      </c>
      <c r="D1987" s="37" t="s">
        <v>38</v>
      </c>
      <c r="E1987" s="37" t="s">
        <v>120</v>
      </c>
      <c r="F1987" s="36">
        <v>3709.89</v>
      </c>
      <c r="G1987" s="36">
        <v>3712.09</v>
      </c>
      <c r="H1987" s="36">
        <v>3706.89</v>
      </c>
      <c r="I1987" s="37" t="s">
        <v>2273</v>
      </c>
      <c r="J1987" s="36">
        <v>3712.11</v>
      </c>
      <c r="K1987" s="36">
        <v>0</v>
      </c>
      <c r="L1987" s="36">
        <v>0</v>
      </c>
      <c r="M1987" s="36">
        <v>-2.2200000000000002</v>
      </c>
      <c r="N1987" s="10" t="str">
        <f t="shared" si="315"/>
        <v>L</v>
      </c>
      <c r="O1987" s="11">
        <f t="shared" si="316"/>
        <v>45922</v>
      </c>
      <c r="P1987" s="12" t="str">
        <f t="shared" si="317"/>
        <v>10</v>
      </c>
      <c r="Q1987" s="13" t="str">
        <f>VLOOKUP($B1987,Deals_Demo!$H:$N,7,0)</f>
        <v>strategy_23_demo</v>
      </c>
      <c r="R1987" s="13" t="str">
        <f t="shared" si="318"/>
        <v>Mon</v>
      </c>
      <c r="S1987" s="14">
        <f>VLOOKUP($B1987,Deals_Demo!$H:$S,8,0)</f>
        <v>45922.434467592589</v>
      </c>
      <c r="T1987" s="14">
        <f>VLOOKUP($B1987,Deals_Demo!$H:$S,9,0)</f>
        <v>45922.642800925925</v>
      </c>
      <c r="U1987" s="15" t="str">
        <f t="shared" si="319"/>
        <v>2025-09-22</v>
      </c>
      <c r="V1987" s="13" t="str">
        <f>VLOOKUP($B1987,Deals_Demo!$H:$S,11,0)</f>
        <v>15</v>
      </c>
      <c r="W1987" s="13" t="str">
        <f>VLOOKUP($B1987,Deals_Demo!$H:$S,12,0)</f>
        <v>Mon</v>
      </c>
      <c r="X1987" s="13">
        <f t="shared" ref="X1987:X2050" si="321">$M1987*0.1</f>
        <v>-0.22200000000000003</v>
      </c>
      <c r="Y1987" s="13">
        <f t="shared" ref="Y1987:Y2050" si="322">$M1987*0.2</f>
        <v>-0.44400000000000006</v>
      </c>
      <c r="Z1987" s="13">
        <f t="shared" ref="Z1987:Z2050" si="323">$M1987*0.3</f>
        <v>-0.66600000000000004</v>
      </c>
      <c r="AA1987" s="13">
        <f t="shared" si="320"/>
        <v>-3</v>
      </c>
    </row>
    <row r="1988" spans="1:27" x14ac:dyDescent="0.25">
      <c r="A1988" s="58">
        <v>45922.434583333335</v>
      </c>
      <c r="B1988" s="59">
        <v>444264091</v>
      </c>
      <c r="C1988" s="38" t="s">
        <v>36</v>
      </c>
      <c r="D1988" s="38" t="s">
        <v>37</v>
      </c>
      <c r="E1988" s="38" t="s">
        <v>120</v>
      </c>
      <c r="F1988" s="35">
        <v>3710.57</v>
      </c>
      <c r="G1988" s="35">
        <v>3711.62</v>
      </c>
      <c r="H1988" s="35">
        <v>3714.05</v>
      </c>
      <c r="I1988" s="38" t="s">
        <v>2258</v>
      </c>
      <c r="J1988" s="35">
        <v>3714.07</v>
      </c>
      <c r="K1988" s="35">
        <v>0</v>
      </c>
      <c r="L1988" s="35">
        <v>0</v>
      </c>
      <c r="M1988" s="35">
        <v>3.5</v>
      </c>
      <c r="N1988" s="10" t="str">
        <f t="shared" si="315"/>
        <v>W</v>
      </c>
      <c r="O1988" s="11">
        <f t="shared" si="316"/>
        <v>45922</v>
      </c>
      <c r="P1988" s="12" t="str">
        <f t="shared" si="317"/>
        <v>10</v>
      </c>
      <c r="Q1988" s="13" t="str">
        <f>VLOOKUP($B1988,Deals_Demo!$H:$N,7,0)</f>
        <v>strategy_13_demo</v>
      </c>
      <c r="R1988" s="13" t="str">
        <f t="shared" si="318"/>
        <v>Mon</v>
      </c>
      <c r="S1988" s="14">
        <f>VLOOKUP($B1988,Deals_Demo!$H:$S,8,0)</f>
        <v>45922.434583333335</v>
      </c>
      <c r="T1988" s="14">
        <f>VLOOKUP($B1988,Deals_Demo!$H:$S,9,0)</f>
        <v>45922.642916666671</v>
      </c>
      <c r="U1988" s="15" t="str">
        <f t="shared" si="319"/>
        <v>2025-09-22</v>
      </c>
      <c r="V1988" s="13" t="str">
        <f>VLOOKUP($B1988,Deals_Demo!$H:$S,11,0)</f>
        <v>15</v>
      </c>
      <c r="W1988" s="13" t="str">
        <f>VLOOKUP($B1988,Deals_Demo!$H:$S,12,0)</f>
        <v>Mon</v>
      </c>
      <c r="X1988" s="13">
        <f t="shared" si="321"/>
        <v>0.35000000000000003</v>
      </c>
      <c r="Y1988" s="13">
        <f t="shared" si="322"/>
        <v>0.70000000000000007</v>
      </c>
      <c r="Z1988" s="13">
        <f t="shared" si="323"/>
        <v>1.05</v>
      </c>
      <c r="AA1988" s="13">
        <f t="shared" si="320"/>
        <v>3.5</v>
      </c>
    </row>
    <row r="1989" spans="1:27" x14ac:dyDescent="0.25">
      <c r="A1989" s="60">
        <v>45922.437476851854</v>
      </c>
      <c r="B1989" s="61">
        <v>444267342</v>
      </c>
      <c r="C1989" s="37" t="s">
        <v>36</v>
      </c>
      <c r="D1989" s="37" t="s">
        <v>37</v>
      </c>
      <c r="E1989" s="37" t="s">
        <v>120</v>
      </c>
      <c r="F1989" s="36">
        <v>3713.76</v>
      </c>
      <c r="G1989" s="36">
        <v>3714.35</v>
      </c>
      <c r="H1989" s="36">
        <v>3718.36</v>
      </c>
      <c r="I1989" s="37" t="s">
        <v>2274</v>
      </c>
      <c r="J1989" s="36">
        <v>3718.38</v>
      </c>
      <c r="K1989" s="36">
        <v>0</v>
      </c>
      <c r="L1989" s="36">
        <v>0</v>
      </c>
      <c r="M1989" s="36">
        <v>4.62</v>
      </c>
      <c r="N1989" s="10" t="str">
        <f t="shared" si="315"/>
        <v>W</v>
      </c>
      <c r="O1989" s="11">
        <f t="shared" si="316"/>
        <v>45922</v>
      </c>
      <c r="P1989" s="12" t="str">
        <f t="shared" si="317"/>
        <v>10</v>
      </c>
      <c r="Q1989" s="13" t="str">
        <f>VLOOKUP($B1989,Deals_Demo!$H:$N,7,0)</f>
        <v>DEMO_strategy_27</v>
      </c>
      <c r="R1989" s="13" t="str">
        <f t="shared" si="318"/>
        <v>Mon</v>
      </c>
      <c r="S1989" s="14">
        <f>VLOOKUP($B1989,Deals_Demo!$H:$S,8,0)</f>
        <v>45922.437476851854</v>
      </c>
      <c r="T1989" s="14">
        <f>VLOOKUP($B1989,Deals_Demo!$H:$S,9,0)</f>
        <v>45922.645810185189</v>
      </c>
      <c r="U1989" s="15" t="str">
        <f t="shared" si="319"/>
        <v>2025-09-22</v>
      </c>
      <c r="V1989" s="13" t="str">
        <f>VLOOKUP($B1989,Deals_Demo!$H:$S,11,0)</f>
        <v>15</v>
      </c>
      <c r="W1989" s="13" t="str">
        <f>VLOOKUP($B1989,Deals_Demo!$H:$S,12,0)</f>
        <v>Mon</v>
      </c>
      <c r="X1989" s="13">
        <f t="shared" si="321"/>
        <v>0.46200000000000002</v>
      </c>
      <c r="Y1989" s="13">
        <f t="shared" si="322"/>
        <v>0.92400000000000004</v>
      </c>
      <c r="Z1989" s="13">
        <f t="shared" si="323"/>
        <v>1.3859999999999999</v>
      </c>
      <c r="AA1989" s="13">
        <f t="shared" si="320"/>
        <v>4.62</v>
      </c>
    </row>
    <row r="1990" spans="1:27" x14ac:dyDescent="0.25">
      <c r="A1990" s="58">
        <v>45922.439097222225</v>
      </c>
      <c r="B1990" s="59">
        <v>444269029</v>
      </c>
      <c r="C1990" s="38" t="s">
        <v>36</v>
      </c>
      <c r="D1990" s="38" t="s">
        <v>37</v>
      </c>
      <c r="E1990" s="38" t="s">
        <v>120</v>
      </c>
      <c r="F1990" s="35">
        <v>3715.01</v>
      </c>
      <c r="G1990" s="35">
        <v>3718.18</v>
      </c>
      <c r="H1990" s="38"/>
      <c r="I1990" s="38" t="s">
        <v>2275</v>
      </c>
      <c r="J1990" s="35">
        <v>3718.16</v>
      </c>
      <c r="K1990" s="35">
        <v>0</v>
      </c>
      <c r="L1990" s="35">
        <v>0</v>
      </c>
      <c r="M1990" s="35">
        <v>3.15</v>
      </c>
      <c r="N1990" s="10" t="str">
        <f t="shared" si="315"/>
        <v>W</v>
      </c>
      <c r="O1990" s="11">
        <f t="shared" si="316"/>
        <v>45922</v>
      </c>
      <c r="P1990" s="12" t="str">
        <f t="shared" si="317"/>
        <v>10</v>
      </c>
      <c r="Q1990" s="13" t="str">
        <f>VLOOKUP($B1990,Deals_Demo!$H:$N,7,0)</f>
        <v>strategy_19_demo</v>
      </c>
      <c r="R1990" s="13" t="str">
        <f t="shared" si="318"/>
        <v>Mon</v>
      </c>
      <c r="S1990" s="14">
        <f>VLOOKUP($B1990,Deals_Demo!$H:$S,8,0)</f>
        <v>45922.439097222225</v>
      </c>
      <c r="T1990" s="14">
        <f>VLOOKUP($B1990,Deals_Demo!$H:$S,9,0)</f>
        <v>45922.64743055556</v>
      </c>
      <c r="U1990" s="15" t="str">
        <f t="shared" si="319"/>
        <v>2025-09-22</v>
      </c>
      <c r="V1990" s="13" t="str">
        <f>VLOOKUP($B1990,Deals_Demo!$H:$S,11,0)</f>
        <v>15</v>
      </c>
      <c r="W1990" s="13" t="str">
        <f>VLOOKUP($B1990,Deals_Demo!$H:$S,12,0)</f>
        <v>Mon</v>
      </c>
      <c r="X1990" s="13">
        <f t="shared" si="321"/>
        <v>0.315</v>
      </c>
      <c r="Y1990" s="13">
        <f t="shared" si="322"/>
        <v>0.63</v>
      </c>
      <c r="Z1990" s="13">
        <f t="shared" si="323"/>
        <v>0.94499999999999995</v>
      </c>
      <c r="AA1990" s="13">
        <f t="shared" si="320"/>
        <v>3.15</v>
      </c>
    </row>
    <row r="1991" spans="1:27" x14ac:dyDescent="0.25">
      <c r="A1991" s="60">
        <v>45922.439097222225</v>
      </c>
      <c r="B1991" s="61">
        <v>444269032</v>
      </c>
      <c r="C1991" s="37" t="s">
        <v>36</v>
      </c>
      <c r="D1991" s="37" t="s">
        <v>37</v>
      </c>
      <c r="E1991" s="37" t="s">
        <v>120</v>
      </c>
      <c r="F1991" s="36">
        <v>3715.19</v>
      </c>
      <c r="G1991" s="36">
        <v>3716.07</v>
      </c>
      <c r="H1991" s="37"/>
      <c r="I1991" s="37" t="s">
        <v>2276</v>
      </c>
      <c r="J1991" s="36">
        <v>3716.04</v>
      </c>
      <c r="K1991" s="36">
        <v>0</v>
      </c>
      <c r="L1991" s="36">
        <v>0</v>
      </c>
      <c r="M1991" s="36">
        <v>0.85</v>
      </c>
      <c r="N1991" s="10" t="str">
        <f t="shared" si="315"/>
        <v>W</v>
      </c>
      <c r="O1991" s="11">
        <f t="shared" si="316"/>
        <v>45922</v>
      </c>
      <c r="P1991" s="12" t="str">
        <f t="shared" si="317"/>
        <v>10</v>
      </c>
      <c r="Q1991" s="13" t="str">
        <f>VLOOKUP($B1991,Deals_Demo!$H:$N,7,0)</f>
        <v>strategy_20_demo</v>
      </c>
      <c r="R1991" s="13" t="str">
        <f t="shared" si="318"/>
        <v>Mon</v>
      </c>
      <c r="S1991" s="14">
        <f>VLOOKUP($B1991,Deals_Demo!$H:$S,8,0)</f>
        <v>45922.439097222225</v>
      </c>
      <c r="T1991" s="14">
        <f>VLOOKUP($B1991,Deals_Demo!$H:$S,9,0)</f>
        <v>45922.64743055556</v>
      </c>
      <c r="U1991" s="15" t="str">
        <f t="shared" si="319"/>
        <v>2025-09-22</v>
      </c>
      <c r="V1991" s="13" t="str">
        <f>VLOOKUP($B1991,Deals_Demo!$H:$S,11,0)</f>
        <v>15</v>
      </c>
      <c r="W1991" s="13" t="str">
        <f>VLOOKUP($B1991,Deals_Demo!$H:$S,12,0)</f>
        <v>Mon</v>
      </c>
      <c r="X1991" s="13">
        <f t="shared" si="321"/>
        <v>8.5000000000000006E-2</v>
      </c>
      <c r="Y1991" s="13">
        <f t="shared" si="322"/>
        <v>0.17</v>
      </c>
      <c r="Z1991" s="13">
        <f t="shared" si="323"/>
        <v>0.255</v>
      </c>
      <c r="AA1991" s="13">
        <f t="shared" si="320"/>
        <v>-3</v>
      </c>
    </row>
    <row r="1992" spans="1:27" x14ac:dyDescent="0.25">
      <c r="A1992" s="58">
        <v>45922.439097222225</v>
      </c>
      <c r="B1992" s="59">
        <v>444269036</v>
      </c>
      <c r="C1992" s="38" t="s">
        <v>36</v>
      </c>
      <c r="D1992" s="38" t="s">
        <v>37</v>
      </c>
      <c r="E1992" s="38" t="s">
        <v>120</v>
      </c>
      <c r="F1992" s="35">
        <v>3715.19</v>
      </c>
      <c r="G1992" s="35">
        <v>3716.07</v>
      </c>
      <c r="H1992" s="38"/>
      <c r="I1992" s="38" t="s">
        <v>2276</v>
      </c>
      <c r="J1992" s="35">
        <v>3716.04</v>
      </c>
      <c r="K1992" s="35">
        <v>0</v>
      </c>
      <c r="L1992" s="35">
        <v>0</v>
      </c>
      <c r="M1992" s="35">
        <v>0.85</v>
      </c>
      <c r="N1992" s="10" t="str">
        <f t="shared" si="315"/>
        <v>W</v>
      </c>
      <c r="O1992" s="11">
        <f t="shared" si="316"/>
        <v>45922</v>
      </c>
      <c r="P1992" s="12" t="str">
        <f t="shared" si="317"/>
        <v>10</v>
      </c>
      <c r="Q1992" s="13" t="str">
        <f>VLOOKUP($B1992,Deals_Demo!$H:$N,7,0)</f>
        <v>strategy_18_demo</v>
      </c>
      <c r="R1992" s="13" t="str">
        <f t="shared" si="318"/>
        <v>Mon</v>
      </c>
      <c r="S1992" s="14">
        <f>VLOOKUP($B1992,Deals_Demo!$H:$S,8,0)</f>
        <v>45922.439097222225</v>
      </c>
      <c r="T1992" s="14">
        <f>VLOOKUP($B1992,Deals_Demo!$H:$S,9,0)</f>
        <v>45922.64743055556</v>
      </c>
      <c r="U1992" s="15" t="str">
        <f t="shared" si="319"/>
        <v>2025-09-22</v>
      </c>
      <c r="V1992" s="13" t="str">
        <f>VLOOKUP($B1992,Deals_Demo!$H:$S,11,0)</f>
        <v>15</v>
      </c>
      <c r="W1992" s="13" t="str">
        <f>VLOOKUP($B1992,Deals_Demo!$H:$S,12,0)</f>
        <v>Mon</v>
      </c>
      <c r="X1992" s="13">
        <f t="shared" si="321"/>
        <v>8.5000000000000006E-2</v>
      </c>
      <c r="Y1992" s="13">
        <f t="shared" si="322"/>
        <v>0.17</v>
      </c>
      <c r="Z1992" s="13">
        <f t="shared" si="323"/>
        <v>0.255</v>
      </c>
      <c r="AA1992" s="13">
        <f t="shared" si="320"/>
        <v>-3</v>
      </c>
    </row>
    <row r="1993" spans="1:27" x14ac:dyDescent="0.25">
      <c r="A1993" s="60">
        <v>45922.439560185187</v>
      </c>
      <c r="B1993" s="61">
        <v>444269682</v>
      </c>
      <c r="C1993" s="37" t="s">
        <v>36</v>
      </c>
      <c r="D1993" s="37" t="s">
        <v>37</v>
      </c>
      <c r="E1993" s="37" t="s">
        <v>120</v>
      </c>
      <c r="F1993" s="36">
        <v>3713.46</v>
      </c>
      <c r="G1993" s="36">
        <v>3713.96</v>
      </c>
      <c r="H1993" s="36">
        <v>3715.66</v>
      </c>
      <c r="I1993" s="37" t="s">
        <v>2277</v>
      </c>
      <c r="J1993" s="36">
        <v>3715.76</v>
      </c>
      <c r="K1993" s="36">
        <v>0</v>
      </c>
      <c r="L1993" s="36">
        <v>0</v>
      </c>
      <c r="M1993" s="36">
        <v>2.2999999999999998</v>
      </c>
      <c r="N1993" s="10" t="str">
        <f t="shared" si="315"/>
        <v>W</v>
      </c>
      <c r="O1993" s="11">
        <f t="shared" si="316"/>
        <v>45922</v>
      </c>
      <c r="P1993" s="12" t="str">
        <f t="shared" si="317"/>
        <v>10</v>
      </c>
      <c r="Q1993" s="13" t="str">
        <f>VLOOKUP($B1993,Deals_Demo!$H:$N,7,0)</f>
        <v>strategy_21_demo</v>
      </c>
      <c r="R1993" s="13" t="str">
        <f t="shared" si="318"/>
        <v>Mon</v>
      </c>
      <c r="S1993" s="14">
        <f>VLOOKUP($B1993,Deals_Demo!$H:$S,8,0)</f>
        <v>45922.439560185187</v>
      </c>
      <c r="T1993" s="14">
        <f>VLOOKUP($B1993,Deals_Demo!$H:$S,9,0)</f>
        <v>45922.647893518522</v>
      </c>
      <c r="U1993" s="15" t="str">
        <f t="shared" si="319"/>
        <v>2025-09-22</v>
      </c>
      <c r="V1993" s="13" t="str">
        <f>VLOOKUP($B1993,Deals_Demo!$H:$S,11,0)</f>
        <v>15</v>
      </c>
      <c r="W1993" s="13" t="str">
        <f>VLOOKUP($B1993,Deals_Demo!$H:$S,12,0)</f>
        <v>Mon</v>
      </c>
      <c r="X1993" s="13">
        <f t="shared" si="321"/>
        <v>0.22999999999999998</v>
      </c>
      <c r="Y1993" s="13">
        <f t="shared" si="322"/>
        <v>0.45999999999999996</v>
      </c>
      <c r="Z1993" s="13">
        <f t="shared" si="323"/>
        <v>0.69</v>
      </c>
      <c r="AA1993" s="13">
        <f t="shared" si="320"/>
        <v>-3</v>
      </c>
    </row>
    <row r="1994" spans="1:27" x14ac:dyDescent="0.25">
      <c r="A1994" s="58">
        <v>45922.439560185187</v>
      </c>
      <c r="B1994" s="59">
        <v>444269684</v>
      </c>
      <c r="C1994" s="38" t="s">
        <v>36</v>
      </c>
      <c r="D1994" s="38" t="s">
        <v>37</v>
      </c>
      <c r="E1994" s="38" t="s">
        <v>120</v>
      </c>
      <c r="F1994" s="35">
        <v>3713.46</v>
      </c>
      <c r="G1994" s="35">
        <v>3713.59</v>
      </c>
      <c r="H1994" s="35">
        <v>3714.96</v>
      </c>
      <c r="I1994" s="38" t="s">
        <v>2278</v>
      </c>
      <c r="J1994" s="35">
        <v>3714.98</v>
      </c>
      <c r="K1994" s="35">
        <v>0</v>
      </c>
      <c r="L1994" s="35">
        <v>0</v>
      </c>
      <c r="M1994" s="35">
        <v>1.52</v>
      </c>
      <c r="N1994" s="10" t="str">
        <f t="shared" si="315"/>
        <v>W</v>
      </c>
      <c r="O1994" s="11">
        <f t="shared" si="316"/>
        <v>45922</v>
      </c>
      <c r="P1994" s="12" t="str">
        <f t="shared" si="317"/>
        <v>10</v>
      </c>
      <c r="Q1994" s="13" t="str">
        <f>VLOOKUP($B1994,Deals_Demo!$H:$N,7,0)</f>
        <v>strategy_24_demo</v>
      </c>
      <c r="R1994" s="13" t="str">
        <f t="shared" si="318"/>
        <v>Mon</v>
      </c>
      <c r="S1994" s="14">
        <f>VLOOKUP($B1994,Deals_Demo!$H:$S,8,0)</f>
        <v>45922.439560185187</v>
      </c>
      <c r="T1994" s="14">
        <f>VLOOKUP($B1994,Deals_Demo!$H:$S,9,0)</f>
        <v>45922.647893518522</v>
      </c>
      <c r="U1994" s="15" t="str">
        <f t="shared" si="319"/>
        <v>2025-09-22</v>
      </c>
      <c r="V1994" s="13" t="str">
        <f>VLOOKUP($B1994,Deals_Demo!$H:$S,11,0)</f>
        <v>15</v>
      </c>
      <c r="W1994" s="13" t="str">
        <f>VLOOKUP($B1994,Deals_Demo!$H:$S,12,0)</f>
        <v>Mon</v>
      </c>
      <c r="X1994" s="13">
        <f t="shared" si="321"/>
        <v>0.15200000000000002</v>
      </c>
      <c r="Y1994" s="13">
        <f t="shared" si="322"/>
        <v>0.30400000000000005</v>
      </c>
      <c r="Z1994" s="13">
        <f t="shared" si="323"/>
        <v>0.45599999999999996</v>
      </c>
      <c r="AA1994" s="13">
        <f t="shared" si="320"/>
        <v>-3</v>
      </c>
    </row>
    <row r="1995" spans="1:27" x14ac:dyDescent="0.25">
      <c r="A1995" s="60">
        <v>45922.439560185187</v>
      </c>
      <c r="B1995" s="61">
        <v>444269686</v>
      </c>
      <c r="C1995" s="37" t="s">
        <v>36</v>
      </c>
      <c r="D1995" s="37" t="s">
        <v>37</v>
      </c>
      <c r="E1995" s="37" t="s">
        <v>120</v>
      </c>
      <c r="F1995" s="36">
        <v>3713.42</v>
      </c>
      <c r="G1995" s="36">
        <v>3714.04</v>
      </c>
      <c r="H1995" s="36">
        <v>3716.46</v>
      </c>
      <c r="I1995" s="37" t="s">
        <v>2279</v>
      </c>
      <c r="J1995" s="36">
        <v>3713.9</v>
      </c>
      <c r="K1995" s="36">
        <v>0</v>
      </c>
      <c r="L1995" s="36">
        <v>0</v>
      </c>
      <c r="M1995" s="36">
        <v>0.48</v>
      </c>
      <c r="N1995" s="10" t="str">
        <f t="shared" si="315"/>
        <v>W</v>
      </c>
      <c r="O1995" s="11">
        <f t="shared" si="316"/>
        <v>45922</v>
      </c>
      <c r="P1995" s="12" t="str">
        <f t="shared" si="317"/>
        <v>10</v>
      </c>
      <c r="Q1995" s="13" t="str">
        <f>VLOOKUP($B1995,Deals_Demo!$H:$N,7,0)</f>
        <v>strategy_23_demo</v>
      </c>
      <c r="R1995" s="13" t="str">
        <f t="shared" si="318"/>
        <v>Mon</v>
      </c>
      <c r="S1995" s="14">
        <f>VLOOKUP($B1995,Deals_Demo!$H:$S,8,0)</f>
        <v>45922.439560185187</v>
      </c>
      <c r="T1995" s="14">
        <f>VLOOKUP($B1995,Deals_Demo!$H:$S,9,0)</f>
        <v>45922.647893518522</v>
      </c>
      <c r="U1995" s="15" t="str">
        <f t="shared" si="319"/>
        <v>2025-09-22</v>
      </c>
      <c r="V1995" s="13" t="str">
        <f>VLOOKUP($B1995,Deals_Demo!$H:$S,11,0)</f>
        <v>15</v>
      </c>
      <c r="W1995" s="13" t="str">
        <f>VLOOKUP($B1995,Deals_Demo!$H:$S,12,0)</f>
        <v>Mon</v>
      </c>
      <c r="X1995" s="13">
        <f t="shared" si="321"/>
        <v>4.8000000000000001E-2</v>
      </c>
      <c r="Y1995" s="13">
        <f t="shared" si="322"/>
        <v>9.6000000000000002E-2</v>
      </c>
      <c r="Z1995" s="13">
        <f t="shared" si="323"/>
        <v>0.14399999999999999</v>
      </c>
      <c r="AA1995" s="13">
        <f t="shared" si="320"/>
        <v>-3</v>
      </c>
    </row>
    <row r="1996" spans="1:27" x14ac:dyDescent="0.25">
      <c r="A1996" s="58">
        <v>45922.439560185187</v>
      </c>
      <c r="B1996" s="59">
        <v>444269688</v>
      </c>
      <c r="C1996" s="38" t="s">
        <v>36</v>
      </c>
      <c r="D1996" s="38" t="s">
        <v>37</v>
      </c>
      <c r="E1996" s="38" t="s">
        <v>120</v>
      </c>
      <c r="F1996" s="35">
        <v>3713.43</v>
      </c>
      <c r="G1996" s="35">
        <v>3714.24</v>
      </c>
      <c r="H1996" s="35">
        <v>3716.96</v>
      </c>
      <c r="I1996" s="38" t="s">
        <v>2280</v>
      </c>
      <c r="J1996" s="35">
        <v>3714.22</v>
      </c>
      <c r="K1996" s="35">
        <v>0</v>
      </c>
      <c r="L1996" s="35">
        <v>0</v>
      </c>
      <c r="M1996" s="35">
        <v>0.79</v>
      </c>
      <c r="N1996" s="10" t="str">
        <f t="shared" si="315"/>
        <v>W</v>
      </c>
      <c r="O1996" s="11">
        <f t="shared" si="316"/>
        <v>45922</v>
      </c>
      <c r="P1996" s="12" t="str">
        <f t="shared" si="317"/>
        <v>10</v>
      </c>
      <c r="Q1996" s="13" t="str">
        <f>VLOOKUP($B1996,Deals_Demo!$H:$N,7,0)</f>
        <v>strategy_11_demo</v>
      </c>
      <c r="R1996" s="13" t="str">
        <f t="shared" si="318"/>
        <v>Mon</v>
      </c>
      <c r="S1996" s="14">
        <f>VLOOKUP($B1996,Deals_Demo!$H:$S,8,0)</f>
        <v>45922.439560185187</v>
      </c>
      <c r="T1996" s="14">
        <f>VLOOKUP($B1996,Deals_Demo!$H:$S,9,0)</f>
        <v>45922.647893518522</v>
      </c>
      <c r="U1996" s="15" t="str">
        <f t="shared" si="319"/>
        <v>2025-09-22</v>
      </c>
      <c r="V1996" s="13" t="str">
        <f>VLOOKUP($B1996,Deals_Demo!$H:$S,11,0)</f>
        <v>15</v>
      </c>
      <c r="W1996" s="13" t="str">
        <f>VLOOKUP($B1996,Deals_Demo!$H:$S,12,0)</f>
        <v>Mon</v>
      </c>
      <c r="X1996" s="13">
        <f t="shared" si="321"/>
        <v>7.9000000000000015E-2</v>
      </c>
      <c r="Y1996" s="13">
        <f t="shared" si="322"/>
        <v>0.15800000000000003</v>
      </c>
      <c r="Z1996" s="13">
        <f t="shared" si="323"/>
        <v>0.23699999999999999</v>
      </c>
      <c r="AA1996" s="13">
        <f t="shared" si="320"/>
        <v>-3</v>
      </c>
    </row>
    <row r="1997" spans="1:27" x14ac:dyDescent="0.25">
      <c r="A1997" s="60">
        <v>45922.439571759256</v>
      </c>
      <c r="B1997" s="61">
        <v>444269690</v>
      </c>
      <c r="C1997" s="37" t="s">
        <v>36</v>
      </c>
      <c r="D1997" s="37" t="s">
        <v>37</v>
      </c>
      <c r="E1997" s="37" t="s">
        <v>120</v>
      </c>
      <c r="F1997" s="36">
        <v>3713.44</v>
      </c>
      <c r="G1997" s="36">
        <v>3714.25</v>
      </c>
      <c r="H1997" s="36">
        <v>3716.46</v>
      </c>
      <c r="I1997" s="37" t="s">
        <v>2280</v>
      </c>
      <c r="J1997" s="36">
        <v>3714.22</v>
      </c>
      <c r="K1997" s="36">
        <v>0</v>
      </c>
      <c r="L1997" s="36">
        <v>0</v>
      </c>
      <c r="M1997" s="36">
        <v>0.78</v>
      </c>
      <c r="N1997" s="10" t="str">
        <f t="shared" si="315"/>
        <v>W</v>
      </c>
      <c r="O1997" s="11">
        <f t="shared" si="316"/>
        <v>45922</v>
      </c>
      <c r="P1997" s="12" t="str">
        <f t="shared" si="317"/>
        <v>10</v>
      </c>
      <c r="Q1997" s="13" t="str">
        <f>VLOOKUP($B1997,Deals_Demo!$H:$N,7,0)</f>
        <v>strategy_10_demo</v>
      </c>
      <c r="R1997" s="13" t="str">
        <f t="shared" si="318"/>
        <v>Mon</v>
      </c>
      <c r="S1997" s="14">
        <f>VLOOKUP($B1997,Deals_Demo!$H:$S,8,0)</f>
        <v>45922.439571759256</v>
      </c>
      <c r="T1997" s="14">
        <f>VLOOKUP($B1997,Deals_Demo!$H:$S,9,0)</f>
        <v>45922.647905092592</v>
      </c>
      <c r="U1997" s="15" t="str">
        <f t="shared" si="319"/>
        <v>2025-09-22</v>
      </c>
      <c r="V1997" s="13" t="str">
        <f>VLOOKUP($B1997,Deals_Demo!$H:$S,11,0)</f>
        <v>15</v>
      </c>
      <c r="W1997" s="13" t="str">
        <f>VLOOKUP($B1997,Deals_Demo!$H:$S,12,0)</f>
        <v>Mon</v>
      </c>
      <c r="X1997" s="13">
        <f t="shared" si="321"/>
        <v>7.8000000000000014E-2</v>
      </c>
      <c r="Y1997" s="13">
        <f t="shared" si="322"/>
        <v>0.15600000000000003</v>
      </c>
      <c r="Z1997" s="13">
        <f t="shared" si="323"/>
        <v>0.23399999999999999</v>
      </c>
      <c r="AA1997" s="13">
        <f t="shared" si="320"/>
        <v>-3</v>
      </c>
    </row>
    <row r="1998" spans="1:27" x14ac:dyDescent="0.25">
      <c r="A1998" s="58">
        <v>45922.439571759256</v>
      </c>
      <c r="B1998" s="59">
        <v>444269692</v>
      </c>
      <c r="C1998" s="38" t="s">
        <v>36</v>
      </c>
      <c r="D1998" s="38" t="s">
        <v>37</v>
      </c>
      <c r="E1998" s="38" t="s">
        <v>120</v>
      </c>
      <c r="F1998" s="35">
        <v>3713.44</v>
      </c>
      <c r="G1998" s="35">
        <v>3713.59</v>
      </c>
      <c r="H1998" s="35">
        <v>3714.96</v>
      </c>
      <c r="I1998" s="38" t="s">
        <v>2278</v>
      </c>
      <c r="J1998" s="35">
        <v>3714.98</v>
      </c>
      <c r="K1998" s="35">
        <v>0</v>
      </c>
      <c r="L1998" s="35">
        <v>0</v>
      </c>
      <c r="M1998" s="35">
        <v>1.54</v>
      </c>
      <c r="N1998" s="10" t="str">
        <f t="shared" si="315"/>
        <v>W</v>
      </c>
      <c r="O1998" s="11">
        <f t="shared" si="316"/>
        <v>45922</v>
      </c>
      <c r="P1998" s="12" t="str">
        <f t="shared" si="317"/>
        <v>10</v>
      </c>
      <c r="Q1998" s="13" t="str">
        <f>VLOOKUP($B1998,Deals_Demo!$H:$N,7,0)</f>
        <v>strategy_12_demo</v>
      </c>
      <c r="R1998" s="13" t="str">
        <f t="shared" si="318"/>
        <v>Mon</v>
      </c>
      <c r="S1998" s="14">
        <f>VLOOKUP($B1998,Deals_Demo!$H:$S,8,0)</f>
        <v>45922.439571759256</v>
      </c>
      <c r="T1998" s="14">
        <f>VLOOKUP($B1998,Deals_Demo!$H:$S,9,0)</f>
        <v>45922.647905092592</v>
      </c>
      <c r="U1998" s="15" t="str">
        <f t="shared" si="319"/>
        <v>2025-09-22</v>
      </c>
      <c r="V1998" s="13" t="str">
        <f>VLOOKUP($B1998,Deals_Demo!$H:$S,11,0)</f>
        <v>15</v>
      </c>
      <c r="W1998" s="13" t="str">
        <f>VLOOKUP($B1998,Deals_Demo!$H:$S,12,0)</f>
        <v>Mon</v>
      </c>
      <c r="X1998" s="13">
        <f t="shared" si="321"/>
        <v>0.15400000000000003</v>
      </c>
      <c r="Y1998" s="13">
        <f t="shared" si="322"/>
        <v>0.30800000000000005</v>
      </c>
      <c r="Z1998" s="13">
        <f t="shared" si="323"/>
        <v>0.46199999999999997</v>
      </c>
      <c r="AA1998" s="13">
        <f t="shared" si="320"/>
        <v>-3</v>
      </c>
    </row>
    <row r="1999" spans="1:27" x14ac:dyDescent="0.25">
      <c r="A1999" s="60">
        <v>45922.439571759256</v>
      </c>
      <c r="B1999" s="61">
        <v>444269694</v>
      </c>
      <c r="C1999" s="37" t="s">
        <v>36</v>
      </c>
      <c r="D1999" s="37" t="s">
        <v>37</v>
      </c>
      <c r="E1999" s="37" t="s">
        <v>120</v>
      </c>
      <c r="F1999" s="36">
        <v>3713.45</v>
      </c>
      <c r="G1999" s="36">
        <v>3711.26</v>
      </c>
      <c r="H1999" s="36">
        <v>3714.96</v>
      </c>
      <c r="I1999" s="37" t="s">
        <v>2278</v>
      </c>
      <c r="J1999" s="36">
        <v>3714.98</v>
      </c>
      <c r="K1999" s="36">
        <v>0</v>
      </c>
      <c r="L1999" s="36">
        <v>0</v>
      </c>
      <c r="M1999" s="36">
        <v>1.53</v>
      </c>
      <c r="N1999" s="10" t="str">
        <f t="shared" si="315"/>
        <v>W</v>
      </c>
      <c r="O1999" s="11">
        <f t="shared" si="316"/>
        <v>45922</v>
      </c>
      <c r="P1999" s="12" t="str">
        <f t="shared" si="317"/>
        <v>10</v>
      </c>
      <c r="Q1999" s="13" t="str">
        <f>VLOOKUP($B1999,Deals_Demo!$H:$N,7,0)</f>
        <v>strategy_22_demo</v>
      </c>
      <c r="R1999" s="13" t="str">
        <f t="shared" si="318"/>
        <v>Mon</v>
      </c>
      <c r="S1999" s="14">
        <f>VLOOKUP($B1999,Deals_Demo!$H:$S,8,0)</f>
        <v>45922.439571759256</v>
      </c>
      <c r="T1999" s="14">
        <f>VLOOKUP($B1999,Deals_Demo!$H:$S,9,0)</f>
        <v>45922.647905092592</v>
      </c>
      <c r="U1999" s="15" t="str">
        <f t="shared" si="319"/>
        <v>2025-09-22</v>
      </c>
      <c r="V1999" s="13" t="str">
        <f>VLOOKUP($B1999,Deals_Demo!$H:$S,11,0)</f>
        <v>15</v>
      </c>
      <c r="W1999" s="13" t="str">
        <f>VLOOKUP($B1999,Deals_Demo!$H:$S,12,0)</f>
        <v>Mon</v>
      </c>
      <c r="X1999" s="13">
        <f t="shared" si="321"/>
        <v>0.15300000000000002</v>
      </c>
      <c r="Y1999" s="13">
        <f t="shared" si="322"/>
        <v>0.30600000000000005</v>
      </c>
      <c r="Z1999" s="13">
        <f t="shared" si="323"/>
        <v>0.45899999999999996</v>
      </c>
      <c r="AA1999" s="13">
        <f t="shared" si="320"/>
        <v>-3</v>
      </c>
    </row>
    <row r="2000" spans="1:27" x14ac:dyDescent="0.25">
      <c r="A2000" s="58">
        <v>45922.439571759256</v>
      </c>
      <c r="B2000" s="59">
        <v>444269695</v>
      </c>
      <c r="C2000" s="38" t="s">
        <v>36</v>
      </c>
      <c r="D2000" s="38" t="s">
        <v>37</v>
      </c>
      <c r="E2000" s="38" t="s">
        <v>120</v>
      </c>
      <c r="F2000" s="35">
        <v>3713.45</v>
      </c>
      <c r="G2000" s="35">
        <v>3714.25</v>
      </c>
      <c r="H2000" s="35">
        <v>3716.46</v>
      </c>
      <c r="I2000" s="38" t="s">
        <v>2280</v>
      </c>
      <c r="J2000" s="35">
        <v>3714.22</v>
      </c>
      <c r="K2000" s="35">
        <v>0</v>
      </c>
      <c r="L2000" s="35">
        <v>0</v>
      </c>
      <c r="M2000" s="35">
        <v>0.77</v>
      </c>
      <c r="N2000" s="10" t="str">
        <f t="shared" si="315"/>
        <v>W</v>
      </c>
      <c r="O2000" s="11">
        <f t="shared" si="316"/>
        <v>45922</v>
      </c>
      <c r="P2000" s="12" t="str">
        <f t="shared" si="317"/>
        <v>10</v>
      </c>
      <c r="Q2000" s="13" t="str">
        <f>VLOOKUP($B2000,Deals_Demo!$H:$N,7,0)</f>
        <v>strategy_09_demo</v>
      </c>
      <c r="R2000" s="13" t="str">
        <f t="shared" si="318"/>
        <v>Mon</v>
      </c>
      <c r="S2000" s="14">
        <f>VLOOKUP($B2000,Deals_Demo!$H:$S,8,0)</f>
        <v>45922.439571759256</v>
      </c>
      <c r="T2000" s="14">
        <f>VLOOKUP($B2000,Deals_Demo!$H:$S,9,0)</f>
        <v>45922.647905092592</v>
      </c>
      <c r="U2000" s="15" t="str">
        <f t="shared" si="319"/>
        <v>2025-09-22</v>
      </c>
      <c r="V2000" s="13" t="str">
        <f>VLOOKUP($B2000,Deals_Demo!$H:$S,11,0)</f>
        <v>15</v>
      </c>
      <c r="W2000" s="13" t="str">
        <f>VLOOKUP($B2000,Deals_Demo!$H:$S,12,0)</f>
        <v>Mon</v>
      </c>
      <c r="X2000" s="13">
        <f t="shared" si="321"/>
        <v>7.7000000000000013E-2</v>
      </c>
      <c r="Y2000" s="13">
        <f t="shared" si="322"/>
        <v>0.15400000000000003</v>
      </c>
      <c r="Z2000" s="13">
        <f t="shared" si="323"/>
        <v>0.23099999999999998</v>
      </c>
      <c r="AA2000" s="13">
        <f t="shared" si="320"/>
        <v>-3</v>
      </c>
    </row>
    <row r="2001" spans="1:27" x14ac:dyDescent="0.25">
      <c r="A2001" s="60">
        <v>45922.439791666664</v>
      </c>
      <c r="B2001" s="61">
        <v>444269817</v>
      </c>
      <c r="C2001" s="37" t="s">
        <v>36</v>
      </c>
      <c r="D2001" s="37" t="s">
        <v>37</v>
      </c>
      <c r="E2001" s="37" t="s">
        <v>120</v>
      </c>
      <c r="F2001" s="36">
        <v>3713.39</v>
      </c>
      <c r="G2001" s="36">
        <v>3713.58</v>
      </c>
      <c r="H2001" s="36">
        <v>3714.94</v>
      </c>
      <c r="I2001" s="37" t="s">
        <v>2278</v>
      </c>
      <c r="J2001" s="36">
        <v>3714.98</v>
      </c>
      <c r="K2001" s="36">
        <v>0</v>
      </c>
      <c r="L2001" s="36">
        <v>0</v>
      </c>
      <c r="M2001" s="36">
        <v>1.59</v>
      </c>
      <c r="N2001" s="10" t="str">
        <f t="shared" si="315"/>
        <v>W</v>
      </c>
      <c r="O2001" s="11">
        <f t="shared" si="316"/>
        <v>45922</v>
      </c>
      <c r="P2001" s="12" t="str">
        <f t="shared" si="317"/>
        <v>10</v>
      </c>
      <c r="Q2001" s="13" t="str">
        <f>VLOOKUP($B2001,Deals_Demo!$H:$N,7,0)</f>
        <v>strategy_15_demo</v>
      </c>
      <c r="R2001" s="13" t="str">
        <f t="shared" si="318"/>
        <v>Mon</v>
      </c>
      <c r="S2001" s="14">
        <f>VLOOKUP($B2001,Deals_Demo!$H:$S,8,0)</f>
        <v>45922.439791666664</v>
      </c>
      <c r="T2001" s="14">
        <f>VLOOKUP($B2001,Deals_Demo!$H:$S,9,0)</f>
        <v>45922.648125</v>
      </c>
      <c r="U2001" s="15" t="str">
        <f t="shared" si="319"/>
        <v>2025-09-22</v>
      </c>
      <c r="V2001" s="13" t="str">
        <f>VLOOKUP($B2001,Deals_Demo!$H:$S,11,0)</f>
        <v>15</v>
      </c>
      <c r="W2001" s="13" t="str">
        <f>VLOOKUP($B2001,Deals_Demo!$H:$S,12,0)</f>
        <v>Mon</v>
      </c>
      <c r="X2001" s="13">
        <f t="shared" si="321"/>
        <v>0.15900000000000003</v>
      </c>
      <c r="Y2001" s="13">
        <f t="shared" si="322"/>
        <v>0.31800000000000006</v>
      </c>
      <c r="Z2001" s="13">
        <f t="shared" si="323"/>
        <v>0.47699999999999998</v>
      </c>
      <c r="AA2001" s="13">
        <f t="shared" si="320"/>
        <v>-3</v>
      </c>
    </row>
    <row r="2002" spans="1:27" x14ac:dyDescent="0.25">
      <c r="A2002" s="58">
        <v>45922.439791666664</v>
      </c>
      <c r="B2002" s="59">
        <v>444269818</v>
      </c>
      <c r="C2002" s="38" t="s">
        <v>36</v>
      </c>
      <c r="D2002" s="38" t="s">
        <v>37</v>
      </c>
      <c r="E2002" s="38" t="s">
        <v>120</v>
      </c>
      <c r="F2002" s="35">
        <v>3713.38</v>
      </c>
      <c r="G2002" s="35">
        <v>3713.58</v>
      </c>
      <c r="H2002" s="35">
        <v>3714.89</v>
      </c>
      <c r="I2002" s="38" t="s">
        <v>2278</v>
      </c>
      <c r="J2002" s="35">
        <v>3714.98</v>
      </c>
      <c r="K2002" s="35">
        <v>0</v>
      </c>
      <c r="L2002" s="35">
        <v>0</v>
      </c>
      <c r="M2002" s="35">
        <v>1.6</v>
      </c>
      <c r="N2002" s="10" t="str">
        <f t="shared" si="315"/>
        <v>W</v>
      </c>
      <c r="O2002" s="11">
        <f t="shared" si="316"/>
        <v>45922</v>
      </c>
      <c r="P2002" s="12" t="str">
        <f t="shared" si="317"/>
        <v>10</v>
      </c>
      <c r="Q2002" s="13" t="str">
        <f>VLOOKUP($B2002,Deals_Demo!$H:$N,7,0)</f>
        <v>strategy_14_demo</v>
      </c>
      <c r="R2002" s="13" t="str">
        <f t="shared" si="318"/>
        <v>Mon</v>
      </c>
      <c r="S2002" s="14">
        <f>VLOOKUP($B2002,Deals_Demo!$H:$S,8,0)</f>
        <v>45922.439791666664</v>
      </c>
      <c r="T2002" s="14">
        <f>VLOOKUP($B2002,Deals_Demo!$H:$S,9,0)</f>
        <v>45922.648125</v>
      </c>
      <c r="U2002" s="15" t="str">
        <f t="shared" si="319"/>
        <v>2025-09-22</v>
      </c>
      <c r="V2002" s="13" t="str">
        <f>VLOOKUP($B2002,Deals_Demo!$H:$S,11,0)</f>
        <v>15</v>
      </c>
      <c r="W2002" s="13" t="str">
        <f>VLOOKUP($B2002,Deals_Demo!$H:$S,12,0)</f>
        <v>Mon</v>
      </c>
      <c r="X2002" s="13">
        <f t="shared" si="321"/>
        <v>0.16000000000000003</v>
      </c>
      <c r="Y2002" s="13">
        <f t="shared" si="322"/>
        <v>0.32000000000000006</v>
      </c>
      <c r="Z2002" s="13">
        <f t="shared" si="323"/>
        <v>0.48</v>
      </c>
      <c r="AA2002" s="13">
        <f t="shared" si="320"/>
        <v>-3</v>
      </c>
    </row>
    <row r="2003" spans="1:27" x14ac:dyDescent="0.25">
      <c r="A2003" s="60">
        <v>45922.439791666664</v>
      </c>
      <c r="B2003" s="61">
        <v>444269821</v>
      </c>
      <c r="C2003" s="37" t="s">
        <v>36</v>
      </c>
      <c r="D2003" s="37" t="s">
        <v>37</v>
      </c>
      <c r="E2003" s="37" t="s">
        <v>120</v>
      </c>
      <c r="F2003" s="36">
        <v>3713.38</v>
      </c>
      <c r="G2003" s="36">
        <v>3710.39</v>
      </c>
      <c r="H2003" s="36">
        <v>3716.89</v>
      </c>
      <c r="I2003" s="37" t="s">
        <v>2281</v>
      </c>
      <c r="J2003" s="36">
        <v>3716.94</v>
      </c>
      <c r="K2003" s="36">
        <v>0</v>
      </c>
      <c r="L2003" s="36">
        <v>0</v>
      </c>
      <c r="M2003" s="36">
        <v>3.56</v>
      </c>
      <c r="N2003" s="10" t="str">
        <f t="shared" si="315"/>
        <v>W</v>
      </c>
      <c r="O2003" s="11">
        <f t="shared" si="316"/>
        <v>45922</v>
      </c>
      <c r="P2003" s="12" t="str">
        <f t="shared" si="317"/>
        <v>10</v>
      </c>
      <c r="Q2003" s="13" t="str">
        <f>VLOOKUP($B2003,Deals_Demo!$H:$N,7,0)</f>
        <v>strategy_16_demo</v>
      </c>
      <c r="R2003" s="13" t="str">
        <f t="shared" si="318"/>
        <v>Mon</v>
      </c>
      <c r="S2003" s="14">
        <f>VLOOKUP($B2003,Deals_Demo!$H:$S,8,0)</f>
        <v>45922.439791666664</v>
      </c>
      <c r="T2003" s="14">
        <f>VLOOKUP($B2003,Deals_Demo!$H:$S,9,0)</f>
        <v>45922.648125</v>
      </c>
      <c r="U2003" s="15" t="str">
        <f t="shared" si="319"/>
        <v>2025-09-22</v>
      </c>
      <c r="V2003" s="13" t="str">
        <f>VLOOKUP($B2003,Deals_Demo!$H:$S,11,0)</f>
        <v>15</v>
      </c>
      <c r="W2003" s="13" t="str">
        <f>VLOOKUP($B2003,Deals_Demo!$H:$S,12,0)</f>
        <v>Mon</v>
      </c>
      <c r="X2003" s="13">
        <f t="shared" si="321"/>
        <v>0.35600000000000004</v>
      </c>
      <c r="Y2003" s="13">
        <f t="shared" si="322"/>
        <v>0.71200000000000008</v>
      </c>
      <c r="Z2003" s="13">
        <f t="shared" si="323"/>
        <v>1.0680000000000001</v>
      </c>
      <c r="AA2003" s="13">
        <f t="shared" si="320"/>
        <v>3.56</v>
      </c>
    </row>
    <row r="2004" spans="1:27" x14ac:dyDescent="0.25">
      <c r="A2004" s="58">
        <v>45922.444421296299</v>
      </c>
      <c r="B2004" s="59">
        <v>444272526</v>
      </c>
      <c r="C2004" s="38" t="s">
        <v>36</v>
      </c>
      <c r="D2004" s="38" t="s">
        <v>37</v>
      </c>
      <c r="E2004" s="38" t="s">
        <v>120</v>
      </c>
      <c r="F2004" s="35">
        <v>3714.69</v>
      </c>
      <c r="G2004" s="35">
        <v>3711.69</v>
      </c>
      <c r="H2004" s="35">
        <v>3716.19</v>
      </c>
      <c r="I2004" s="38" t="s">
        <v>2282</v>
      </c>
      <c r="J2004" s="35">
        <v>3716.19</v>
      </c>
      <c r="K2004" s="35">
        <v>0</v>
      </c>
      <c r="L2004" s="35">
        <v>0</v>
      </c>
      <c r="M2004" s="35">
        <v>1.5</v>
      </c>
      <c r="N2004" s="10" t="str">
        <f t="shared" si="315"/>
        <v>W</v>
      </c>
      <c r="O2004" s="11">
        <f t="shared" si="316"/>
        <v>45922</v>
      </c>
      <c r="P2004" s="12" t="str">
        <f t="shared" si="317"/>
        <v>10</v>
      </c>
      <c r="Q2004" s="13" t="str">
        <f>VLOOKUP($B2004,Deals_Demo!$H:$N,7,0)</f>
        <v>strategy_14_demo</v>
      </c>
      <c r="R2004" s="13" t="str">
        <f t="shared" si="318"/>
        <v>Mon</v>
      </c>
      <c r="S2004" s="14">
        <f>VLOOKUP($B2004,Deals_Demo!$H:$S,8,0)</f>
        <v>45922.444421296299</v>
      </c>
      <c r="T2004" s="14">
        <f>VLOOKUP($B2004,Deals_Demo!$H:$S,9,0)</f>
        <v>45922.652754629635</v>
      </c>
      <c r="U2004" s="15" t="str">
        <f t="shared" si="319"/>
        <v>2025-09-22</v>
      </c>
      <c r="V2004" s="13" t="str">
        <f>VLOOKUP($B2004,Deals_Demo!$H:$S,11,0)</f>
        <v>15</v>
      </c>
      <c r="W2004" s="13" t="str">
        <f>VLOOKUP($B2004,Deals_Demo!$H:$S,12,0)</f>
        <v>Mon</v>
      </c>
      <c r="X2004" s="13">
        <f t="shared" si="321"/>
        <v>0.15000000000000002</v>
      </c>
      <c r="Y2004" s="13">
        <f t="shared" si="322"/>
        <v>0.30000000000000004</v>
      </c>
      <c r="Z2004" s="13">
        <f t="shared" si="323"/>
        <v>0.44999999999999996</v>
      </c>
      <c r="AA2004" s="13">
        <f t="shared" si="320"/>
        <v>-3</v>
      </c>
    </row>
    <row r="2005" spans="1:27" x14ac:dyDescent="0.25">
      <c r="A2005" s="60">
        <v>45922.444421296299</v>
      </c>
      <c r="B2005" s="61">
        <v>444272528</v>
      </c>
      <c r="C2005" s="37" t="s">
        <v>36</v>
      </c>
      <c r="D2005" s="37" t="s">
        <v>37</v>
      </c>
      <c r="E2005" s="37" t="s">
        <v>120</v>
      </c>
      <c r="F2005" s="36">
        <v>3714.66</v>
      </c>
      <c r="G2005" s="36">
        <v>3711.69</v>
      </c>
      <c r="H2005" s="36">
        <v>3716.19</v>
      </c>
      <c r="I2005" s="37" t="s">
        <v>2282</v>
      </c>
      <c r="J2005" s="36">
        <v>3716.19</v>
      </c>
      <c r="K2005" s="36">
        <v>0</v>
      </c>
      <c r="L2005" s="36">
        <v>0</v>
      </c>
      <c r="M2005" s="36">
        <v>1.53</v>
      </c>
      <c r="N2005" s="10" t="str">
        <f t="shared" si="315"/>
        <v>W</v>
      </c>
      <c r="O2005" s="11">
        <f t="shared" si="316"/>
        <v>45922</v>
      </c>
      <c r="P2005" s="12" t="str">
        <f t="shared" si="317"/>
        <v>10</v>
      </c>
      <c r="Q2005" s="13" t="str">
        <f>VLOOKUP($B2005,Deals_Demo!$H:$N,7,0)</f>
        <v>strategy_24_demo</v>
      </c>
      <c r="R2005" s="13" t="str">
        <f t="shared" si="318"/>
        <v>Mon</v>
      </c>
      <c r="S2005" s="14">
        <f>VLOOKUP($B2005,Deals_Demo!$H:$S,8,0)</f>
        <v>45922.444421296299</v>
      </c>
      <c r="T2005" s="14">
        <f>VLOOKUP($B2005,Deals_Demo!$H:$S,9,0)</f>
        <v>45922.652754629635</v>
      </c>
      <c r="U2005" s="15" t="str">
        <f t="shared" si="319"/>
        <v>2025-09-22</v>
      </c>
      <c r="V2005" s="13" t="str">
        <f>VLOOKUP($B2005,Deals_Demo!$H:$S,11,0)</f>
        <v>15</v>
      </c>
      <c r="W2005" s="13" t="str">
        <f>VLOOKUP($B2005,Deals_Demo!$H:$S,12,0)</f>
        <v>Mon</v>
      </c>
      <c r="X2005" s="13">
        <f t="shared" si="321"/>
        <v>0.15300000000000002</v>
      </c>
      <c r="Y2005" s="13">
        <f t="shared" si="322"/>
        <v>0.30600000000000005</v>
      </c>
      <c r="Z2005" s="13">
        <f t="shared" si="323"/>
        <v>0.45899999999999996</v>
      </c>
      <c r="AA2005" s="13">
        <f t="shared" si="320"/>
        <v>-3</v>
      </c>
    </row>
    <row r="2006" spans="1:27" x14ac:dyDescent="0.25">
      <c r="A2006" s="58">
        <v>45922.444421296299</v>
      </c>
      <c r="B2006" s="59">
        <v>444272530</v>
      </c>
      <c r="C2006" s="38" t="s">
        <v>36</v>
      </c>
      <c r="D2006" s="38" t="s">
        <v>37</v>
      </c>
      <c r="E2006" s="38" t="s">
        <v>120</v>
      </c>
      <c r="F2006" s="35">
        <v>3714.75</v>
      </c>
      <c r="G2006" s="35">
        <v>3711.66</v>
      </c>
      <c r="H2006" s="35">
        <v>3716.86</v>
      </c>
      <c r="I2006" s="38" t="s">
        <v>2281</v>
      </c>
      <c r="J2006" s="35">
        <v>3716.94</v>
      </c>
      <c r="K2006" s="35">
        <v>0</v>
      </c>
      <c r="L2006" s="35">
        <v>0</v>
      </c>
      <c r="M2006" s="35">
        <v>2.19</v>
      </c>
      <c r="N2006" s="10" t="str">
        <f t="shared" si="315"/>
        <v>W</v>
      </c>
      <c r="O2006" s="11">
        <f t="shared" si="316"/>
        <v>45922</v>
      </c>
      <c r="P2006" s="12" t="str">
        <f t="shared" si="317"/>
        <v>10</v>
      </c>
      <c r="Q2006" s="13" t="str">
        <f>VLOOKUP($B2006,Deals_Demo!$H:$N,7,0)</f>
        <v>strategy_21_demo</v>
      </c>
      <c r="R2006" s="13" t="str">
        <f t="shared" si="318"/>
        <v>Mon</v>
      </c>
      <c r="S2006" s="14">
        <f>VLOOKUP($B2006,Deals_Demo!$H:$S,8,0)</f>
        <v>45922.444421296299</v>
      </c>
      <c r="T2006" s="14">
        <f>VLOOKUP($B2006,Deals_Demo!$H:$S,9,0)</f>
        <v>45922.652754629635</v>
      </c>
      <c r="U2006" s="15" t="str">
        <f t="shared" si="319"/>
        <v>2025-09-22</v>
      </c>
      <c r="V2006" s="13" t="str">
        <f>VLOOKUP($B2006,Deals_Demo!$H:$S,11,0)</f>
        <v>15</v>
      </c>
      <c r="W2006" s="13" t="str">
        <f>VLOOKUP($B2006,Deals_Demo!$H:$S,12,0)</f>
        <v>Mon</v>
      </c>
      <c r="X2006" s="13">
        <f t="shared" si="321"/>
        <v>0.219</v>
      </c>
      <c r="Y2006" s="13">
        <f t="shared" si="322"/>
        <v>0.438</v>
      </c>
      <c r="Z2006" s="13">
        <f t="shared" si="323"/>
        <v>0.65699999999999992</v>
      </c>
      <c r="AA2006" s="13">
        <f t="shared" si="320"/>
        <v>-3</v>
      </c>
    </row>
    <row r="2007" spans="1:27" x14ac:dyDescent="0.25">
      <c r="A2007" s="60">
        <v>45922.444421296299</v>
      </c>
      <c r="B2007" s="61">
        <v>444272552</v>
      </c>
      <c r="C2007" s="37" t="s">
        <v>36</v>
      </c>
      <c r="D2007" s="37" t="s">
        <v>37</v>
      </c>
      <c r="E2007" s="37" t="s">
        <v>120</v>
      </c>
      <c r="F2007" s="36">
        <v>3714.75</v>
      </c>
      <c r="G2007" s="36">
        <v>3713.16</v>
      </c>
      <c r="H2007" s="36">
        <v>3716.16</v>
      </c>
      <c r="I2007" s="37" t="s">
        <v>2283</v>
      </c>
      <c r="J2007" s="36">
        <v>3713.12</v>
      </c>
      <c r="K2007" s="36">
        <v>0</v>
      </c>
      <c r="L2007" s="36">
        <v>0</v>
      </c>
      <c r="M2007" s="36">
        <v>-1.63</v>
      </c>
      <c r="N2007" s="10" t="str">
        <f t="shared" si="315"/>
        <v>L</v>
      </c>
      <c r="O2007" s="11">
        <f t="shared" si="316"/>
        <v>45922</v>
      </c>
      <c r="P2007" s="12" t="str">
        <f t="shared" si="317"/>
        <v>10</v>
      </c>
      <c r="Q2007" s="13" t="str">
        <f>VLOOKUP($B2007,Deals_Demo!$H:$N,7,0)</f>
        <v>strategy_15_demo</v>
      </c>
      <c r="R2007" s="13" t="str">
        <f t="shared" si="318"/>
        <v>Mon</v>
      </c>
      <c r="S2007" s="14">
        <f>VLOOKUP($B2007,Deals_Demo!$H:$S,8,0)</f>
        <v>45922.444421296299</v>
      </c>
      <c r="T2007" s="14">
        <f>VLOOKUP($B2007,Deals_Demo!$H:$S,9,0)</f>
        <v>45922.652754629635</v>
      </c>
      <c r="U2007" s="15" t="str">
        <f t="shared" si="319"/>
        <v>2025-09-22</v>
      </c>
      <c r="V2007" s="13" t="str">
        <f>VLOOKUP($B2007,Deals_Demo!$H:$S,11,0)</f>
        <v>15</v>
      </c>
      <c r="W2007" s="13" t="str">
        <f>VLOOKUP($B2007,Deals_Demo!$H:$S,12,0)</f>
        <v>Mon</v>
      </c>
      <c r="X2007" s="13">
        <f t="shared" si="321"/>
        <v>-0.16300000000000001</v>
      </c>
      <c r="Y2007" s="13">
        <f t="shared" si="322"/>
        <v>-0.32600000000000001</v>
      </c>
      <c r="Z2007" s="13">
        <f t="shared" si="323"/>
        <v>-0.48899999999999993</v>
      </c>
      <c r="AA2007" s="13">
        <f t="shared" si="320"/>
        <v>-3</v>
      </c>
    </row>
    <row r="2008" spans="1:27" x14ac:dyDescent="0.25">
      <c r="A2008" s="58">
        <v>45922.444432870368</v>
      </c>
      <c r="B2008" s="59">
        <v>444272562</v>
      </c>
      <c r="C2008" s="38" t="s">
        <v>36</v>
      </c>
      <c r="D2008" s="38" t="s">
        <v>37</v>
      </c>
      <c r="E2008" s="38" t="s">
        <v>120</v>
      </c>
      <c r="F2008" s="35">
        <v>3714.75</v>
      </c>
      <c r="G2008" s="35">
        <v>3711.66</v>
      </c>
      <c r="H2008" s="35">
        <v>3716.16</v>
      </c>
      <c r="I2008" s="38" t="s">
        <v>2282</v>
      </c>
      <c r="J2008" s="35">
        <v>3716.16</v>
      </c>
      <c r="K2008" s="35">
        <v>0</v>
      </c>
      <c r="L2008" s="35">
        <v>0</v>
      </c>
      <c r="M2008" s="35">
        <v>1.41</v>
      </c>
      <c r="N2008" s="10" t="str">
        <f t="shared" si="315"/>
        <v>W</v>
      </c>
      <c r="O2008" s="11">
        <f t="shared" si="316"/>
        <v>45922</v>
      </c>
      <c r="P2008" s="12" t="str">
        <f t="shared" si="317"/>
        <v>10</v>
      </c>
      <c r="Q2008" s="13" t="str">
        <f>VLOOKUP($B2008,Deals_Demo!$H:$N,7,0)</f>
        <v>strategy_12_demo</v>
      </c>
      <c r="R2008" s="13" t="str">
        <f t="shared" si="318"/>
        <v>Mon</v>
      </c>
      <c r="S2008" s="14">
        <f>VLOOKUP($B2008,Deals_Demo!$H:$S,8,0)</f>
        <v>45922.444432870368</v>
      </c>
      <c r="T2008" s="14">
        <f>VLOOKUP($B2008,Deals_Demo!$H:$S,9,0)</f>
        <v>45922.652766203704</v>
      </c>
      <c r="U2008" s="15" t="str">
        <f t="shared" si="319"/>
        <v>2025-09-22</v>
      </c>
      <c r="V2008" s="13" t="str">
        <f>VLOOKUP($B2008,Deals_Demo!$H:$S,11,0)</f>
        <v>15</v>
      </c>
      <c r="W2008" s="13" t="str">
        <f>VLOOKUP($B2008,Deals_Demo!$H:$S,12,0)</f>
        <v>Mon</v>
      </c>
      <c r="X2008" s="13">
        <f t="shared" si="321"/>
        <v>0.14099999999999999</v>
      </c>
      <c r="Y2008" s="13">
        <f t="shared" si="322"/>
        <v>0.28199999999999997</v>
      </c>
      <c r="Z2008" s="13">
        <f t="shared" si="323"/>
        <v>0.42299999999999999</v>
      </c>
      <c r="AA2008" s="13">
        <f t="shared" si="320"/>
        <v>-3</v>
      </c>
    </row>
    <row r="2009" spans="1:27" x14ac:dyDescent="0.25">
      <c r="A2009" s="60">
        <v>45922.444432870368</v>
      </c>
      <c r="B2009" s="61">
        <v>444272565</v>
      </c>
      <c r="C2009" s="37" t="s">
        <v>36</v>
      </c>
      <c r="D2009" s="37" t="s">
        <v>37</v>
      </c>
      <c r="E2009" s="37" t="s">
        <v>120</v>
      </c>
      <c r="F2009" s="36">
        <v>3714.66</v>
      </c>
      <c r="G2009" s="36">
        <v>3712.46</v>
      </c>
      <c r="H2009" s="36">
        <v>3716.16</v>
      </c>
      <c r="I2009" s="37" t="s">
        <v>2284</v>
      </c>
      <c r="J2009" s="36">
        <v>3712.44</v>
      </c>
      <c r="K2009" s="36">
        <v>0</v>
      </c>
      <c r="L2009" s="36">
        <v>0</v>
      </c>
      <c r="M2009" s="36">
        <v>-2.2200000000000002</v>
      </c>
      <c r="N2009" s="10" t="str">
        <f t="shared" si="315"/>
        <v>L</v>
      </c>
      <c r="O2009" s="11">
        <f t="shared" si="316"/>
        <v>45922</v>
      </c>
      <c r="P2009" s="12" t="str">
        <f t="shared" si="317"/>
        <v>10</v>
      </c>
      <c r="Q2009" s="13" t="str">
        <f>VLOOKUP($B2009,Deals_Demo!$H:$N,7,0)</f>
        <v>strategy_22_demo</v>
      </c>
      <c r="R2009" s="13" t="str">
        <f t="shared" si="318"/>
        <v>Mon</v>
      </c>
      <c r="S2009" s="14">
        <f>VLOOKUP($B2009,Deals_Demo!$H:$S,8,0)</f>
        <v>45922.444432870368</v>
      </c>
      <c r="T2009" s="14">
        <f>VLOOKUP($B2009,Deals_Demo!$H:$S,9,0)</f>
        <v>45922.652766203704</v>
      </c>
      <c r="U2009" s="15" t="str">
        <f t="shared" si="319"/>
        <v>2025-09-22</v>
      </c>
      <c r="V2009" s="13" t="str">
        <f>VLOOKUP($B2009,Deals_Demo!$H:$S,11,0)</f>
        <v>15</v>
      </c>
      <c r="W2009" s="13" t="str">
        <f>VLOOKUP($B2009,Deals_Demo!$H:$S,12,0)</f>
        <v>Mon</v>
      </c>
      <c r="X2009" s="13">
        <f t="shared" si="321"/>
        <v>-0.22200000000000003</v>
      </c>
      <c r="Y2009" s="13">
        <f t="shared" si="322"/>
        <v>-0.44400000000000006</v>
      </c>
      <c r="Z2009" s="13">
        <f t="shared" si="323"/>
        <v>-0.66600000000000004</v>
      </c>
      <c r="AA2009" s="13">
        <f t="shared" si="320"/>
        <v>-3</v>
      </c>
    </row>
    <row r="2010" spans="1:27" x14ac:dyDescent="0.25">
      <c r="A2010" s="58">
        <v>45922.444537037038</v>
      </c>
      <c r="B2010" s="59">
        <v>444272672</v>
      </c>
      <c r="C2010" s="38" t="s">
        <v>36</v>
      </c>
      <c r="D2010" s="38" t="s">
        <v>37</v>
      </c>
      <c r="E2010" s="38" t="s">
        <v>120</v>
      </c>
      <c r="F2010" s="35">
        <v>3714.67</v>
      </c>
      <c r="G2010" s="35">
        <v>3715.67</v>
      </c>
      <c r="H2010" s="35">
        <v>3717.69</v>
      </c>
      <c r="I2010" s="38" t="s">
        <v>2274</v>
      </c>
      <c r="J2010" s="35">
        <v>3718.35</v>
      </c>
      <c r="K2010" s="35">
        <v>0</v>
      </c>
      <c r="L2010" s="35">
        <v>0</v>
      </c>
      <c r="M2010" s="35">
        <v>3.68</v>
      </c>
      <c r="N2010" s="10" t="str">
        <f t="shared" si="315"/>
        <v>W</v>
      </c>
      <c r="O2010" s="11">
        <f t="shared" si="316"/>
        <v>45922</v>
      </c>
      <c r="P2010" s="12" t="str">
        <f t="shared" si="317"/>
        <v>10</v>
      </c>
      <c r="Q2010" s="13" t="str">
        <f>VLOOKUP($B2010,Deals_Demo!$H:$N,7,0)</f>
        <v>strategy_09_demo</v>
      </c>
      <c r="R2010" s="13" t="str">
        <f t="shared" si="318"/>
        <v>Mon</v>
      </c>
      <c r="S2010" s="14">
        <f>VLOOKUP($B2010,Deals_Demo!$H:$S,8,0)</f>
        <v>45922.444537037038</v>
      </c>
      <c r="T2010" s="14">
        <f>VLOOKUP($B2010,Deals_Demo!$H:$S,9,0)</f>
        <v>45922.652870370373</v>
      </c>
      <c r="U2010" s="15" t="str">
        <f t="shared" si="319"/>
        <v>2025-09-22</v>
      </c>
      <c r="V2010" s="13" t="str">
        <f>VLOOKUP($B2010,Deals_Demo!$H:$S,11,0)</f>
        <v>15</v>
      </c>
      <c r="W2010" s="13" t="str">
        <f>VLOOKUP($B2010,Deals_Demo!$H:$S,12,0)</f>
        <v>Mon</v>
      </c>
      <c r="X2010" s="13">
        <f t="shared" si="321"/>
        <v>0.36800000000000005</v>
      </c>
      <c r="Y2010" s="13">
        <f t="shared" si="322"/>
        <v>0.7360000000000001</v>
      </c>
      <c r="Z2010" s="13">
        <f t="shared" si="323"/>
        <v>1.1040000000000001</v>
      </c>
      <c r="AA2010" s="13">
        <f t="shared" si="320"/>
        <v>3.68</v>
      </c>
    </row>
    <row r="2011" spans="1:27" x14ac:dyDescent="0.25">
      <c r="A2011" s="60">
        <v>45922.444537037038</v>
      </c>
      <c r="B2011" s="61">
        <v>444272674</v>
      </c>
      <c r="C2011" s="37" t="s">
        <v>36</v>
      </c>
      <c r="D2011" s="37" t="s">
        <v>37</v>
      </c>
      <c r="E2011" s="37" t="s">
        <v>120</v>
      </c>
      <c r="F2011" s="36">
        <v>3714.67</v>
      </c>
      <c r="G2011" s="36">
        <v>3715.69</v>
      </c>
      <c r="H2011" s="36">
        <v>3718.17</v>
      </c>
      <c r="I2011" s="37" t="s">
        <v>2274</v>
      </c>
      <c r="J2011" s="36">
        <v>3718.35</v>
      </c>
      <c r="K2011" s="36">
        <v>0</v>
      </c>
      <c r="L2011" s="36">
        <v>0</v>
      </c>
      <c r="M2011" s="36">
        <v>3.68</v>
      </c>
      <c r="N2011" s="10" t="str">
        <f t="shared" si="315"/>
        <v>W</v>
      </c>
      <c r="O2011" s="11">
        <f t="shared" si="316"/>
        <v>45922</v>
      </c>
      <c r="P2011" s="12" t="str">
        <f t="shared" si="317"/>
        <v>10</v>
      </c>
      <c r="Q2011" s="13" t="str">
        <f>VLOOKUP($B2011,Deals_Demo!$H:$N,7,0)</f>
        <v>strategy_11_demo</v>
      </c>
      <c r="R2011" s="13" t="str">
        <f t="shared" si="318"/>
        <v>Mon</v>
      </c>
      <c r="S2011" s="14">
        <f>VLOOKUP($B2011,Deals_Demo!$H:$S,8,0)</f>
        <v>45922.444537037038</v>
      </c>
      <c r="T2011" s="14">
        <f>VLOOKUP($B2011,Deals_Demo!$H:$S,9,0)</f>
        <v>45922.652870370373</v>
      </c>
      <c r="U2011" s="15" t="str">
        <f t="shared" si="319"/>
        <v>2025-09-22</v>
      </c>
      <c r="V2011" s="13" t="str">
        <f>VLOOKUP($B2011,Deals_Demo!$H:$S,11,0)</f>
        <v>15</v>
      </c>
      <c r="W2011" s="13" t="str">
        <f>VLOOKUP($B2011,Deals_Demo!$H:$S,12,0)</f>
        <v>Mon</v>
      </c>
      <c r="X2011" s="13">
        <f t="shared" si="321"/>
        <v>0.36800000000000005</v>
      </c>
      <c r="Y2011" s="13">
        <f t="shared" si="322"/>
        <v>0.7360000000000001</v>
      </c>
      <c r="Z2011" s="13">
        <f t="shared" si="323"/>
        <v>1.1040000000000001</v>
      </c>
      <c r="AA2011" s="13">
        <f t="shared" si="320"/>
        <v>3.68</v>
      </c>
    </row>
    <row r="2012" spans="1:27" x14ac:dyDescent="0.25">
      <c r="A2012" s="58">
        <v>45922.444537037038</v>
      </c>
      <c r="B2012" s="59">
        <v>444272676</v>
      </c>
      <c r="C2012" s="38" t="s">
        <v>36</v>
      </c>
      <c r="D2012" s="38" t="s">
        <v>37</v>
      </c>
      <c r="E2012" s="38" t="s">
        <v>120</v>
      </c>
      <c r="F2012" s="35">
        <v>3714.69</v>
      </c>
      <c r="G2012" s="35">
        <v>3715.67</v>
      </c>
      <c r="H2012" s="35">
        <v>3717.67</v>
      </c>
      <c r="I2012" s="38" t="s">
        <v>2274</v>
      </c>
      <c r="J2012" s="35">
        <v>3718.35</v>
      </c>
      <c r="K2012" s="35">
        <v>0</v>
      </c>
      <c r="L2012" s="35">
        <v>0</v>
      </c>
      <c r="M2012" s="35">
        <v>3.66</v>
      </c>
      <c r="N2012" s="10" t="str">
        <f t="shared" si="315"/>
        <v>W</v>
      </c>
      <c r="O2012" s="11">
        <f t="shared" si="316"/>
        <v>45922</v>
      </c>
      <c r="P2012" s="12" t="str">
        <f t="shared" si="317"/>
        <v>10</v>
      </c>
      <c r="Q2012" s="13" t="str">
        <f>VLOOKUP($B2012,Deals_Demo!$H:$N,7,0)</f>
        <v>strategy_10_demo</v>
      </c>
      <c r="R2012" s="13" t="str">
        <f t="shared" si="318"/>
        <v>Mon</v>
      </c>
      <c r="S2012" s="14">
        <f>VLOOKUP($B2012,Deals_Demo!$H:$S,8,0)</f>
        <v>45922.444537037038</v>
      </c>
      <c r="T2012" s="14">
        <f>VLOOKUP($B2012,Deals_Demo!$H:$S,9,0)</f>
        <v>45922.652870370373</v>
      </c>
      <c r="U2012" s="15" t="str">
        <f t="shared" si="319"/>
        <v>2025-09-22</v>
      </c>
      <c r="V2012" s="13" t="str">
        <f>VLOOKUP($B2012,Deals_Demo!$H:$S,11,0)</f>
        <v>15</v>
      </c>
      <c r="W2012" s="13" t="str">
        <f>VLOOKUP($B2012,Deals_Demo!$H:$S,12,0)</f>
        <v>Mon</v>
      </c>
      <c r="X2012" s="13">
        <f t="shared" si="321"/>
        <v>0.36600000000000005</v>
      </c>
      <c r="Y2012" s="13">
        <f t="shared" si="322"/>
        <v>0.7320000000000001</v>
      </c>
      <c r="Z2012" s="13">
        <f t="shared" si="323"/>
        <v>1.0980000000000001</v>
      </c>
      <c r="AA2012" s="13">
        <f t="shared" si="320"/>
        <v>3.66</v>
      </c>
    </row>
    <row r="2013" spans="1:27" x14ac:dyDescent="0.25">
      <c r="A2013" s="60">
        <v>45922.445347222223</v>
      </c>
      <c r="B2013" s="61">
        <v>444272931</v>
      </c>
      <c r="C2013" s="37" t="s">
        <v>36</v>
      </c>
      <c r="D2013" s="37" t="s">
        <v>37</v>
      </c>
      <c r="E2013" s="37" t="s">
        <v>120</v>
      </c>
      <c r="F2013" s="36">
        <v>3714</v>
      </c>
      <c r="G2013" s="36">
        <v>3715.53</v>
      </c>
      <c r="H2013" s="36">
        <v>3717.29</v>
      </c>
      <c r="I2013" s="37" t="s">
        <v>2285</v>
      </c>
      <c r="J2013" s="36">
        <v>3717.3</v>
      </c>
      <c r="K2013" s="36">
        <v>0</v>
      </c>
      <c r="L2013" s="36">
        <v>0</v>
      </c>
      <c r="M2013" s="36">
        <v>3.3</v>
      </c>
      <c r="N2013" s="10" t="str">
        <f t="shared" si="315"/>
        <v>W</v>
      </c>
      <c r="O2013" s="11">
        <f t="shared" si="316"/>
        <v>45922</v>
      </c>
      <c r="P2013" s="12" t="str">
        <f t="shared" si="317"/>
        <v>10</v>
      </c>
      <c r="Q2013" s="13" t="str">
        <f>VLOOKUP($B2013,Deals_Demo!$H:$N,7,0)</f>
        <v>strategy_23_demo</v>
      </c>
      <c r="R2013" s="13" t="str">
        <f t="shared" si="318"/>
        <v>Mon</v>
      </c>
      <c r="S2013" s="14">
        <f>VLOOKUP($B2013,Deals_Demo!$H:$S,8,0)</f>
        <v>45922.445347222223</v>
      </c>
      <c r="T2013" s="14">
        <f>VLOOKUP($B2013,Deals_Demo!$H:$S,9,0)</f>
        <v>45922.653680555559</v>
      </c>
      <c r="U2013" s="15" t="str">
        <f t="shared" si="319"/>
        <v>2025-09-22</v>
      </c>
      <c r="V2013" s="13" t="str">
        <f>VLOOKUP($B2013,Deals_Demo!$H:$S,11,0)</f>
        <v>15</v>
      </c>
      <c r="W2013" s="13" t="str">
        <f>VLOOKUP($B2013,Deals_Demo!$H:$S,12,0)</f>
        <v>Mon</v>
      </c>
      <c r="X2013" s="13">
        <f t="shared" si="321"/>
        <v>0.33</v>
      </c>
      <c r="Y2013" s="13">
        <f t="shared" si="322"/>
        <v>0.66</v>
      </c>
      <c r="Z2013" s="13">
        <f t="shared" si="323"/>
        <v>0.98999999999999988</v>
      </c>
      <c r="AA2013" s="13">
        <f t="shared" si="320"/>
        <v>3.3</v>
      </c>
    </row>
    <row r="2014" spans="1:27" x14ac:dyDescent="0.25">
      <c r="A2014" s="58">
        <v>45922.449629629627</v>
      </c>
      <c r="B2014" s="59">
        <v>444275927</v>
      </c>
      <c r="C2014" s="38" t="s">
        <v>36</v>
      </c>
      <c r="D2014" s="38" t="s">
        <v>37</v>
      </c>
      <c r="E2014" s="38" t="s">
        <v>120</v>
      </c>
      <c r="F2014" s="35">
        <v>3714.39</v>
      </c>
      <c r="G2014" s="35">
        <v>3712.19</v>
      </c>
      <c r="H2014" s="35">
        <v>3715.89</v>
      </c>
      <c r="I2014" s="38" t="s">
        <v>2286</v>
      </c>
      <c r="J2014" s="35">
        <v>3715.92</v>
      </c>
      <c r="K2014" s="35">
        <v>0</v>
      </c>
      <c r="L2014" s="35">
        <v>0</v>
      </c>
      <c r="M2014" s="35">
        <v>1.53</v>
      </c>
      <c r="N2014" s="10" t="str">
        <f t="shared" si="315"/>
        <v>W</v>
      </c>
      <c r="O2014" s="11">
        <f t="shared" si="316"/>
        <v>45922</v>
      </c>
      <c r="P2014" s="12" t="str">
        <f t="shared" si="317"/>
        <v>10</v>
      </c>
      <c r="Q2014" s="13" t="str">
        <f>VLOOKUP($B2014,Deals_Demo!$H:$N,7,0)</f>
        <v>strategy_22_demo</v>
      </c>
      <c r="R2014" s="13" t="str">
        <f t="shared" si="318"/>
        <v>Mon</v>
      </c>
      <c r="S2014" s="14">
        <f>VLOOKUP($B2014,Deals_Demo!$H:$S,8,0)</f>
        <v>45922.449629629627</v>
      </c>
      <c r="T2014" s="14">
        <f>VLOOKUP($B2014,Deals_Demo!$H:$S,9,0)</f>
        <v>45922.657962962963</v>
      </c>
      <c r="U2014" s="15" t="str">
        <f t="shared" si="319"/>
        <v>2025-09-22</v>
      </c>
      <c r="V2014" s="13" t="str">
        <f>VLOOKUP($B2014,Deals_Demo!$H:$S,11,0)</f>
        <v>15</v>
      </c>
      <c r="W2014" s="13" t="str">
        <f>VLOOKUP($B2014,Deals_Demo!$H:$S,12,0)</f>
        <v>Mon</v>
      </c>
      <c r="X2014" s="13">
        <f t="shared" si="321"/>
        <v>0.15300000000000002</v>
      </c>
      <c r="Y2014" s="13">
        <f t="shared" si="322"/>
        <v>0.30600000000000005</v>
      </c>
      <c r="Z2014" s="13">
        <f t="shared" si="323"/>
        <v>0.45899999999999996</v>
      </c>
      <c r="AA2014" s="13">
        <f t="shared" si="320"/>
        <v>-3</v>
      </c>
    </row>
    <row r="2015" spans="1:27" x14ac:dyDescent="0.25">
      <c r="A2015" s="60">
        <v>45922.456226851849</v>
      </c>
      <c r="B2015" s="61">
        <v>444278498</v>
      </c>
      <c r="C2015" s="37" t="s">
        <v>36</v>
      </c>
      <c r="D2015" s="37" t="s">
        <v>37</v>
      </c>
      <c r="E2015" s="37" t="s">
        <v>120</v>
      </c>
      <c r="F2015" s="36">
        <v>3713.43</v>
      </c>
      <c r="G2015" s="36">
        <v>3714.9</v>
      </c>
      <c r="H2015" s="36">
        <v>3719.43</v>
      </c>
      <c r="I2015" s="37" t="s">
        <v>2287</v>
      </c>
      <c r="J2015" s="36">
        <v>3719.49</v>
      </c>
      <c r="K2015" s="36">
        <v>0</v>
      </c>
      <c r="L2015" s="36">
        <v>0</v>
      </c>
      <c r="M2015" s="36">
        <v>6.06</v>
      </c>
      <c r="N2015" s="10" t="str">
        <f t="shared" si="315"/>
        <v>W</v>
      </c>
      <c r="O2015" s="11">
        <f t="shared" si="316"/>
        <v>45922</v>
      </c>
      <c r="P2015" s="12" t="str">
        <f t="shared" si="317"/>
        <v>10</v>
      </c>
      <c r="Q2015" s="13" t="str">
        <f>VLOOKUP($B2015,Deals_Demo!$H:$N,7,0)</f>
        <v>strategy_28.py</v>
      </c>
      <c r="R2015" s="13" t="str">
        <f t="shared" si="318"/>
        <v>Mon</v>
      </c>
      <c r="S2015" s="14">
        <f>VLOOKUP($B2015,Deals_Demo!$H:$S,8,0)</f>
        <v>45922.456226851849</v>
      </c>
      <c r="T2015" s="14">
        <f>VLOOKUP($B2015,Deals_Demo!$H:$S,9,0)</f>
        <v>45922.664560185185</v>
      </c>
      <c r="U2015" s="15" t="str">
        <f t="shared" si="319"/>
        <v>2025-09-22</v>
      </c>
      <c r="V2015" s="13" t="str">
        <f>VLOOKUP($B2015,Deals_Demo!$H:$S,11,0)</f>
        <v>15</v>
      </c>
      <c r="W2015" s="13" t="str">
        <f>VLOOKUP($B2015,Deals_Demo!$H:$S,12,0)</f>
        <v>Mon</v>
      </c>
      <c r="X2015" s="13">
        <f t="shared" si="321"/>
        <v>0.60599999999999998</v>
      </c>
      <c r="Y2015" s="13">
        <f t="shared" si="322"/>
        <v>1.212</v>
      </c>
      <c r="Z2015" s="13">
        <f t="shared" si="323"/>
        <v>1.8179999999999998</v>
      </c>
      <c r="AA2015" s="13">
        <f t="shared" si="320"/>
        <v>6.06</v>
      </c>
    </row>
    <row r="2016" spans="1:27" x14ac:dyDescent="0.25">
      <c r="A2016" s="58">
        <v>45922.459699074076</v>
      </c>
      <c r="B2016" s="59">
        <v>444280190</v>
      </c>
      <c r="C2016" s="38" t="s">
        <v>36</v>
      </c>
      <c r="D2016" s="38" t="s">
        <v>37</v>
      </c>
      <c r="E2016" s="38" t="s">
        <v>120</v>
      </c>
      <c r="F2016" s="35">
        <v>3713.93</v>
      </c>
      <c r="G2016" s="35">
        <v>3717.45</v>
      </c>
      <c r="H2016" s="38"/>
      <c r="I2016" s="38" t="s">
        <v>2288</v>
      </c>
      <c r="J2016" s="35">
        <v>3717.39</v>
      </c>
      <c r="K2016" s="35">
        <v>0</v>
      </c>
      <c r="L2016" s="35">
        <v>0</v>
      </c>
      <c r="M2016" s="35">
        <v>3.46</v>
      </c>
      <c r="N2016" s="10" t="str">
        <f t="shared" si="315"/>
        <v>W</v>
      </c>
      <c r="O2016" s="11">
        <f t="shared" si="316"/>
        <v>45922</v>
      </c>
      <c r="P2016" s="12" t="str">
        <f t="shared" si="317"/>
        <v>11</v>
      </c>
      <c r="Q2016" s="13" t="str">
        <f>VLOOKUP($B2016,Deals_Demo!$H:$N,7,0)</f>
        <v>DEMO_strategy_25</v>
      </c>
      <c r="R2016" s="13" t="str">
        <f t="shared" si="318"/>
        <v>Mon</v>
      </c>
      <c r="S2016" s="14">
        <f>VLOOKUP($B2016,Deals_Demo!$H:$S,8,0)</f>
        <v>45922.459699074076</v>
      </c>
      <c r="T2016" s="14">
        <f>VLOOKUP($B2016,Deals_Demo!$H:$S,9,0)</f>
        <v>45922.668032407411</v>
      </c>
      <c r="U2016" s="15" t="str">
        <f t="shared" si="319"/>
        <v>2025-09-22</v>
      </c>
      <c r="V2016" s="13" t="str">
        <f>VLOOKUP($B2016,Deals_Demo!$H:$S,11,0)</f>
        <v>16</v>
      </c>
      <c r="W2016" s="13" t="str">
        <f>VLOOKUP($B2016,Deals_Demo!$H:$S,12,0)</f>
        <v>Mon</v>
      </c>
      <c r="X2016" s="13">
        <f t="shared" si="321"/>
        <v>0.34600000000000003</v>
      </c>
      <c r="Y2016" s="13">
        <f t="shared" si="322"/>
        <v>0.69200000000000006</v>
      </c>
      <c r="Z2016" s="13">
        <f t="shared" si="323"/>
        <v>1.038</v>
      </c>
      <c r="AA2016" s="13">
        <f t="shared" si="320"/>
        <v>3.46</v>
      </c>
    </row>
    <row r="2017" spans="1:27" x14ac:dyDescent="0.25">
      <c r="A2017" s="60">
        <v>45922.459699074076</v>
      </c>
      <c r="B2017" s="61">
        <v>444280191</v>
      </c>
      <c r="C2017" s="37" t="s">
        <v>36</v>
      </c>
      <c r="D2017" s="37" t="s">
        <v>37</v>
      </c>
      <c r="E2017" s="37" t="s">
        <v>120</v>
      </c>
      <c r="F2017" s="36">
        <v>3713.93</v>
      </c>
      <c r="G2017" s="36">
        <v>3717.48</v>
      </c>
      <c r="H2017" s="36">
        <v>3719.88</v>
      </c>
      <c r="I2017" s="37" t="s">
        <v>2288</v>
      </c>
      <c r="J2017" s="36">
        <v>3717.39</v>
      </c>
      <c r="K2017" s="36">
        <v>0</v>
      </c>
      <c r="L2017" s="36">
        <v>0</v>
      </c>
      <c r="M2017" s="36">
        <v>3.46</v>
      </c>
      <c r="N2017" s="10" t="str">
        <f t="shared" si="315"/>
        <v>W</v>
      </c>
      <c r="O2017" s="11">
        <f t="shared" si="316"/>
        <v>45922</v>
      </c>
      <c r="P2017" s="12" t="str">
        <f t="shared" si="317"/>
        <v>11</v>
      </c>
      <c r="Q2017" s="13" t="str">
        <f>VLOOKUP($B2017,Deals_Demo!$H:$N,7,0)</f>
        <v>DEMO_strategy_26</v>
      </c>
      <c r="R2017" s="13" t="str">
        <f t="shared" si="318"/>
        <v>Mon</v>
      </c>
      <c r="S2017" s="14">
        <f>VLOOKUP($B2017,Deals_Demo!$H:$S,8,0)</f>
        <v>45922.459699074076</v>
      </c>
      <c r="T2017" s="14">
        <f>VLOOKUP($B2017,Deals_Demo!$H:$S,9,0)</f>
        <v>45922.668032407411</v>
      </c>
      <c r="U2017" s="15" t="str">
        <f t="shared" si="319"/>
        <v>2025-09-22</v>
      </c>
      <c r="V2017" s="13" t="str">
        <f>VLOOKUP($B2017,Deals_Demo!$H:$S,11,0)</f>
        <v>16</v>
      </c>
      <c r="W2017" s="13" t="str">
        <f>VLOOKUP($B2017,Deals_Demo!$H:$S,12,0)</f>
        <v>Mon</v>
      </c>
      <c r="X2017" s="13">
        <f t="shared" si="321"/>
        <v>0.34600000000000003</v>
      </c>
      <c r="Y2017" s="13">
        <f t="shared" si="322"/>
        <v>0.69200000000000006</v>
      </c>
      <c r="Z2017" s="13">
        <f t="shared" si="323"/>
        <v>1.038</v>
      </c>
      <c r="AA2017" s="13">
        <f t="shared" si="320"/>
        <v>3.46</v>
      </c>
    </row>
    <row r="2018" spans="1:27" x14ac:dyDescent="0.25">
      <c r="A2018" s="58">
        <v>45922.463402777779</v>
      </c>
      <c r="B2018" s="59">
        <v>444283461</v>
      </c>
      <c r="C2018" s="38" t="s">
        <v>36</v>
      </c>
      <c r="D2018" s="38" t="s">
        <v>37</v>
      </c>
      <c r="E2018" s="38" t="s">
        <v>120</v>
      </c>
      <c r="F2018" s="35">
        <v>3716.09</v>
      </c>
      <c r="G2018" s="35">
        <v>3718.18</v>
      </c>
      <c r="H2018" s="38"/>
      <c r="I2018" s="38" t="s">
        <v>2275</v>
      </c>
      <c r="J2018" s="35">
        <v>3718.16</v>
      </c>
      <c r="K2018" s="35">
        <v>0</v>
      </c>
      <c r="L2018" s="35">
        <v>0</v>
      </c>
      <c r="M2018" s="35">
        <v>2.0699999999999998</v>
      </c>
      <c r="N2018" s="10" t="str">
        <f t="shared" si="315"/>
        <v>W</v>
      </c>
      <c r="O2018" s="11">
        <f t="shared" si="316"/>
        <v>45922</v>
      </c>
      <c r="P2018" s="12" t="str">
        <f t="shared" si="317"/>
        <v>11</v>
      </c>
      <c r="Q2018" s="13" t="str">
        <f>VLOOKUP($B2018,Deals_Demo!$H:$N,7,0)</f>
        <v>strategy_18_demo</v>
      </c>
      <c r="R2018" s="13" t="str">
        <f t="shared" si="318"/>
        <v>Mon</v>
      </c>
      <c r="S2018" s="14">
        <f>VLOOKUP($B2018,Deals_Demo!$H:$S,8,0)</f>
        <v>45922.463402777779</v>
      </c>
      <c r="T2018" s="14">
        <f>VLOOKUP($B2018,Deals_Demo!$H:$S,9,0)</f>
        <v>45922.671736111115</v>
      </c>
      <c r="U2018" s="15" t="str">
        <f t="shared" si="319"/>
        <v>2025-09-22</v>
      </c>
      <c r="V2018" s="13" t="str">
        <f>VLOOKUP($B2018,Deals_Demo!$H:$S,11,0)</f>
        <v>16</v>
      </c>
      <c r="W2018" s="13" t="str">
        <f>VLOOKUP($B2018,Deals_Demo!$H:$S,12,0)</f>
        <v>Mon</v>
      </c>
      <c r="X2018" s="13">
        <f t="shared" si="321"/>
        <v>0.20699999999999999</v>
      </c>
      <c r="Y2018" s="13">
        <f t="shared" si="322"/>
        <v>0.41399999999999998</v>
      </c>
      <c r="Z2018" s="13">
        <f t="shared" si="323"/>
        <v>0.62099999999999989</v>
      </c>
      <c r="AA2018" s="13">
        <f t="shared" si="320"/>
        <v>-3</v>
      </c>
    </row>
    <row r="2019" spans="1:27" x14ac:dyDescent="0.25">
      <c r="A2019" s="60">
        <v>45922.463402777779</v>
      </c>
      <c r="B2019" s="61">
        <v>444283468</v>
      </c>
      <c r="C2019" s="37" t="s">
        <v>36</v>
      </c>
      <c r="D2019" s="37" t="s">
        <v>37</v>
      </c>
      <c r="E2019" s="37" t="s">
        <v>120</v>
      </c>
      <c r="F2019" s="36">
        <v>3716.11</v>
      </c>
      <c r="G2019" s="36">
        <v>3718.18</v>
      </c>
      <c r="H2019" s="37"/>
      <c r="I2019" s="37" t="s">
        <v>2275</v>
      </c>
      <c r="J2019" s="36">
        <v>3718.16</v>
      </c>
      <c r="K2019" s="36">
        <v>0</v>
      </c>
      <c r="L2019" s="36">
        <v>0</v>
      </c>
      <c r="M2019" s="36">
        <v>2.0499999999999998</v>
      </c>
      <c r="N2019" s="10" t="str">
        <f t="shared" si="315"/>
        <v>W</v>
      </c>
      <c r="O2019" s="11">
        <f t="shared" si="316"/>
        <v>45922</v>
      </c>
      <c r="P2019" s="12" t="str">
        <f t="shared" si="317"/>
        <v>11</v>
      </c>
      <c r="Q2019" s="13" t="str">
        <f>VLOOKUP($B2019,Deals_Demo!$H:$N,7,0)</f>
        <v>strategy_20_demo</v>
      </c>
      <c r="R2019" s="13" t="str">
        <f t="shared" si="318"/>
        <v>Mon</v>
      </c>
      <c r="S2019" s="14">
        <f>VLOOKUP($B2019,Deals_Demo!$H:$S,8,0)</f>
        <v>45922.463402777779</v>
      </c>
      <c r="T2019" s="14">
        <f>VLOOKUP($B2019,Deals_Demo!$H:$S,9,0)</f>
        <v>45922.671736111115</v>
      </c>
      <c r="U2019" s="15" t="str">
        <f t="shared" si="319"/>
        <v>2025-09-22</v>
      </c>
      <c r="V2019" s="13" t="str">
        <f>VLOOKUP($B2019,Deals_Demo!$H:$S,11,0)</f>
        <v>16</v>
      </c>
      <c r="W2019" s="13" t="str">
        <f>VLOOKUP($B2019,Deals_Demo!$H:$S,12,0)</f>
        <v>Mon</v>
      </c>
      <c r="X2019" s="13">
        <f t="shared" si="321"/>
        <v>0.20499999999999999</v>
      </c>
      <c r="Y2019" s="13">
        <f t="shared" si="322"/>
        <v>0.41</v>
      </c>
      <c r="Z2019" s="13">
        <f t="shared" si="323"/>
        <v>0.61499999999999988</v>
      </c>
      <c r="AA2019" s="13">
        <f t="shared" si="320"/>
        <v>-3</v>
      </c>
    </row>
    <row r="2020" spans="1:27" x14ac:dyDescent="0.25">
      <c r="A2020" s="58">
        <v>45922.465138888889</v>
      </c>
      <c r="B2020" s="59">
        <v>444287198</v>
      </c>
      <c r="C2020" s="38" t="s">
        <v>36</v>
      </c>
      <c r="D2020" s="38" t="s">
        <v>37</v>
      </c>
      <c r="E2020" s="38" t="s">
        <v>120</v>
      </c>
      <c r="F2020" s="35">
        <v>3718.47</v>
      </c>
      <c r="G2020" s="35">
        <v>3719.06</v>
      </c>
      <c r="H2020" s="38"/>
      <c r="I2020" s="38" t="s">
        <v>2289</v>
      </c>
      <c r="J2020" s="35">
        <v>3719</v>
      </c>
      <c r="K2020" s="35">
        <v>0</v>
      </c>
      <c r="L2020" s="35">
        <v>0</v>
      </c>
      <c r="M2020" s="35">
        <v>0.53</v>
      </c>
      <c r="N2020" s="10" t="str">
        <f t="shared" si="315"/>
        <v>W</v>
      </c>
      <c r="O2020" s="11">
        <f t="shared" si="316"/>
        <v>45922</v>
      </c>
      <c r="P2020" s="12" t="str">
        <f t="shared" si="317"/>
        <v>11</v>
      </c>
      <c r="Q2020" s="13" t="str">
        <f>VLOOKUP($B2020,Deals_Demo!$H:$N,7,0)</f>
        <v>strategy_18_demo</v>
      </c>
      <c r="R2020" s="13" t="str">
        <f t="shared" si="318"/>
        <v>Mon</v>
      </c>
      <c r="S2020" s="14">
        <f>VLOOKUP($B2020,Deals_Demo!$H:$S,8,0)</f>
        <v>45922.465138888889</v>
      </c>
      <c r="T2020" s="14">
        <f>VLOOKUP($B2020,Deals_Demo!$H:$S,9,0)</f>
        <v>45922.673472222225</v>
      </c>
      <c r="U2020" s="15" t="str">
        <f t="shared" si="319"/>
        <v>2025-09-22</v>
      </c>
      <c r="V2020" s="13" t="str">
        <f>VLOOKUP($B2020,Deals_Demo!$H:$S,11,0)</f>
        <v>16</v>
      </c>
      <c r="W2020" s="13" t="str">
        <f>VLOOKUP($B2020,Deals_Demo!$H:$S,12,0)</f>
        <v>Mon</v>
      </c>
      <c r="X2020" s="13">
        <f t="shared" si="321"/>
        <v>5.3000000000000005E-2</v>
      </c>
      <c r="Y2020" s="13">
        <f t="shared" si="322"/>
        <v>0.10600000000000001</v>
      </c>
      <c r="Z2020" s="13">
        <f t="shared" si="323"/>
        <v>0.159</v>
      </c>
      <c r="AA2020" s="13">
        <f t="shared" si="320"/>
        <v>-3</v>
      </c>
    </row>
    <row r="2021" spans="1:27" x14ac:dyDescent="0.25">
      <c r="A2021" s="60">
        <v>45922.465138888889</v>
      </c>
      <c r="B2021" s="61">
        <v>444287201</v>
      </c>
      <c r="C2021" s="37" t="s">
        <v>36</v>
      </c>
      <c r="D2021" s="37" t="s">
        <v>37</v>
      </c>
      <c r="E2021" s="37" t="s">
        <v>120</v>
      </c>
      <c r="F2021" s="36">
        <v>3718.39</v>
      </c>
      <c r="G2021" s="36">
        <v>3721.54</v>
      </c>
      <c r="H2021" s="37"/>
      <c r="I2021" s="37" t="s">
        <v>2290</v>
      </c>
      <c r="J2021" s="36">
        <v>3721.54</v>
      </c>
      <c r="K2021" s="36">
        <v>0</v>
      </c>
      <c r="L2021" s="36">
        <v>0</v>
      </c>
      <c r="M2021" s="36">
        <v>3.15</v>
      </c>
      <c r="N2021" s="10" t="str">
        <f t="shared" si="315"/>
        <v>W</v>
      </c>
      <c r="O2021" s="11">
        <f t="shared" si="316"/>
        <v>45922</v>
      </c>
      <c r="P2021" s="12" t="str">
        <f t="shared" si="317"/>
        <v>11</v>
      </c>
      <c r="Q2021" s="13" t="str">
        <f>VLOOKUP($B2021,Deals_Demo!$H:$N,7,0)</f>
        <v>strategy_19_demo</v>
      </c>
      <c r="R2021" s="13" t="str">
        <f t="shared" si="318"/>
        <v>Mon</v>
      </c>
      <c r="S2021" s="14">
        <f>VLOOKUP($B2021,Deals_Demo!$H:$S,8,0)</f>
        <v>45922.465138888889</v>
      </c>
      <c r="T2021" s="14">
        <f>VLOOKUP($B2021,Deals_Demo!$H:$S,9,0)</f>
        <v>45922.673472222225</v>
      </c>
      <c r="U2021" s="15" t="str">
        <f t="shared" si="319"/>
        <v>2025-09-22</v>
      </c>
      <c r="V2021" s="13" t="str">
        <f>VLOOKUP($B2021,Deals_Demo!$H:$S,11,0)</f>
        <v>16</v>
      </c>
      <c r="W2021" s="13" t="str">
        <f>VLOOKUP($B2021,Deals_Demo!$H:$S,12,0)</f>
        <v>Mon</v>
      </c>
      <c r="X2021" s="13">
        <f t="shared" si="321"/>
        <v>0.315</v>
      </c>
      <c r="Y2021" s="13">
        <f t="shared" si="322"/>
        <v>0.63</v>
      </c>
      <c r="Z2021" s="13">
        <f t="shared" si="323"/>
        <v>0.94499999999999995</v>
      </c>
      <c r="AA2021" s="13">
        <f t="shared" si="320"/>
        <v>3.15</v>
      </c>
    </row>
    <row r="2022" spans="1:27" x14ac:dyDescent="0.25">
      <c r="A2022" s="58">
        <v>45922.465138888889</v>
      </c>
      <c r="B2022" s="59">
        <v>444287204</v>
      </c>
      <c r="C2022" s="38" t="s">
        <v>36</v>
      </c>
      <c r="D2022" s="38" t="s">
        <v>37</v>
      </c>
      <c r="E2022" s="38" t="s">
        <v>120</v>
      </c>
      <c r="F2022" s="35">
        <v>3718.4</v>
      </c>
      <c r="G2022" s="35">
        <v>3719.06</v>
      </c>
      <c r="H2022" s="38"/>
      <c r="I2022" s="38" t="s">
        <v>2289</v>
      </c>
      <c r="J2022" s="35">
        <v>3719</v>
      </c>
      <c r="K2022" s="35">
        <v>0</v>
      </c>
      <c r="L2022" s="35">
        <v>0</v>
      </c>
      <c r="M2022" s="35">
        <v>0.6</v>
      </c>
      <c r="N2022" s="10" t="str">
        <f t="shared" si="315"/>
        <v>W</v>
      </c>
      <c r="O2022" s="11">
        <f t="shared" si="316"/>
        <v>45922</v>
      </c>
      <c r="P2022" s="12" t="str">
        <f t="shared" si="317"/>
        <v>11</v>
      </c>
      <c r="Q2022" s="13" t="str">
        <f>VLOOKUP($B2022,Deals_Demo!$H:$N,7,0)</f>
        <v>strategy_20_demo</v>
      </c>
      <c r="R2022" s="13" t="str">
        <f t="shared" si="318"/>
        <v>Mon</v>
      </c>
      <c r="S2022" s="14">
        <f>VLOOKUP($B2022,Deals_Demo!$H:$S,8,0)</f>
        <v>45922.465138888889</v>
      </c>
      <c r="T2022" s="14">
        <f>VLOOKUP($B2022,Deals_Demo!$H:$S,9,0)</f>
        <v>45922.673472222225</v>
      </c>
      <c r="U2022" s="15" t="str">
        <f t="shared" si="319"/>
        <v>2025-09-22</v>
      </c>
      <c r="V2022" s="13" t="str">
        <f>VLOOKUP($B2022,Deals_Demo!$H:$S,11,0)</f>
        <v>16</v>
      </c>
      <c r="W2022" s="13" t="str">
        <f>VLOOKUP($B2022,Deals_Demo!$H:$S,12,0)</f>
        <v>Mon</v>
      </c>
      <c r="X2022" s="13">
        <f t="shared" si="321"/>
        <v>0.06</v>
      </c>
      <c r="Y2022" s="13">
        <f t="shared" si="322"/>
        <v>0.12</v>
      </c>
      <c r="Z2022" s="13">
        <f t="shared" si="323"/>
        <v>0.18</v>
      </c>
      <c r="AA2022" s="13">
        <f t="shared" si="320"/>
        <v>-3</v>
      </c>
    </row>
    <row r="2023" spans="1:27" x14ac:dyDescent="0.25">
      <c r="A2023" s="60">
        <v>45922.465601851851</v>
      </c>
      <c r="B2023" s="61">
        <v>444288048</v>
      </c>
      <c r="C2023" s="37" t="s">
        <v>36</v>
      </c>
      <c r="D2023" s="37" t="s">
        <v>37</v>
      </c>
      <c r="E2023" s="37" t="s">
        <v>120</v>
      </c>
      <c r="F2023" s="36">
        <v>3717.76</v>
      </c>
      <c r="G2023" s="36">
        <v>3718.03</v>
      </c>
      <c r="H2023" s="36">
        <v>3719.96</v>
      </c>
      <c r="I2023" s="37" t="s">
        <v>2291</v>
      </c>
      <c r="J2023" s="36">
        <v>3720.02</v>
      </c>
      <c r="K2023" s="36">
        <v>0</v>
      </c>
      <c r="L2023" s="36">
        <v>0</v>
      </c>
      <c r="M2023" s="36">
        <v>2.2599999999999998</v>
      </c>
      <c r="N2023" s="10" t="str">
        <f t="shared" si="315"/>
        <v>W</v>
      </c>
      <c r="O2023" s="11">
        <f t="shared" si="316"/>
        <v>45922</v>
      </c>
      <c r="P2023" s="12" t="str">
        <f t="shared" si="317"/>
        <v>11</v>
      </c>
      <c r="Q2023" s="13" t="str">
        <f>VLOOKUP($B2023,Deals_Demo!$H:$N,7,0)</f>
        <v>strategy_21_demo</v>
      </c>
      <c r="R2023" s="13" t="str">
        <f t="shared" si="318"/>
        <v>Mon</v>
      </c>
      <c r="S2023" s="14">
        <f>VLOOKUP($B2023,Deals_Demo!$H:$S,8,0)</f>
        <v>45922.465601851851</v>
      </c>
      <c r="T2023" s="14">
        <f>VLOOKUP($B2023,Deals_Demo!$H:$S,9,0)</f>
        <v>45922.673935185187</v>
      </c>
      <c r="U2023" s="15" t="str">
        <f t="shared" si="319"/>
        <v>2025-09-22</v>
      </c>
      <c r="V2023" s="13" t="str">
        <f>VLOOKUP($B2023,Deals_Demo!$H:$S,11,0)</f>
        <v>16</v>
      </c>
      <c r="W2023" s="13" t="str">
        <f>VLOOKUP($B2023,Deals_Demo!$H:$S,12,0)</f>
        <v>Mon</v>
      </c>
      <c r="X2023" s="13">
        <f t="shared" si="321"/>
        <v>0.22599999999999998</v>
      </c>
      <c r="Y2023" s="13">
        <f t="shared" si="322"/>
        <v>0.45199999999999996</v>
      </c>
      <c r="Z2023" s="13">
        <f t="shared" si="323"/>
        <v>0.67799999999999994</v>
      </c>
      <c r="AA2023" s="13">
        <f t="shared" si="320"/>
        <v>-3</v>
      </c>
    </row>
    <row r="2024" spans="1:27" x14ac:dyDescent="0.25">
      <c r="A2024" s="58">
        <v>45922.465601851851</v>
      </c>
      <c r="B2024" s="59">
        <v>444288051</v>
      </c>
      <c r="C2024" s="38" t="s">
        <v>36</v>
      </c>
      <c r="D2024" s="38" t="s">
        <v>37</v>
      </c>
      <c r="E2024" s="38" t="s">
        <v>120</v>
      </c>
      <c r="F2024" s="35">
        <v>3717.76</v>
      </c>
      <c r="G2024" s="35">
        <v>3719.26</v>
      </c>
      <c r="H2024" s="35">
        <v>3720.76</v>
      </c>
      <c r="I2024" s="38" t="s">
        <v>2292</v>
      </c>
      <c r="J2024" s="35">
        <v>3720.78</v>
      </c>
      <c r="K2024" s="35">
        <v>0</v>
      </c>
      <c r="L2024" s="35">
        <v>0</v>
      </c>
      <c r="M2024" s="35">
        <v>3.02</v>
      </c>
      <c r="N2024" s="10" t="str">
        <f t="shared" si="315"/>
        <v>W</v>
      </c>
      <c r="O2024" s="11">
        <f t="shared" si="316"/>
        <v>45922</v>
      </c>
      <c r="P2024" s="12" t="str">
        <f t="shared" si="317"/>
        <v>11</v>
      </c>
      <c r="Q2024" s="13" t="str">
        <f>VLOOKUP($B2024,Deals_Demo!$H:$N,7,0)</f>
        <v>strategy_23_demo</v>
      </c>
      <c r="R2024" s="13" t="str">
        <f t="shared" si="318"/>
        <v>Mon</v>
      </c>
      <c r="S2024" s="14">
        <f>VLOOKUP($B2024,Deals_Demo!$H:$S,8,0)</f>
        <v>45922.465601851851</v>
      </c>
      <c r="T2024" s="14">
        <f>VLOOKUP($B2024,Deals_Demo!$H:$S,9,0)</f>
        <v>45922.673935185187</v>
      </c>
      <c r="U2024" s="15" t="str">
        <f t="shared" si="319"/>
        <v>2025-09-22</v>
      </c>
      <c r="V2024" s="13" t="str">
        <f>VLOOKUP($B2024,Deals_Demo!$H:$S,11,0)</f>
        <v>16</v>
      </c>
      <c r="W2024" s="13" t="str">
        <f>VLOOKUP($B2024,Deals_Demo!$H:$S,12,0)</f>
        <v>Mon</v>
      </c>
      <c r="X2024" s="13">
        <f t="shared" si="321"/>
        <v>0.30200000000000005</v>
      </c>
      <c r="Y2024" s="13">
        <f t="shared" si="322"/>
        <v>0.60400000000000009</v>
      </c>
      <c r="Z2024" s="13">
        <f t="shared" si="323"/>
        <v>0.90599999999999992</v>
      </c>
      <c r="AA2024" s="13">
        <f t="shared" si="320"/>
        <v>3.02</v>
      </c>
    </row>
    <row r="2025" spans="1:27" x14ac:dyDescent="0.25">
      <c r="A2025" s="60">
        <v>45922.465601851851</v>
      </c>
      <c r="B2025" s="61">
        <v>444288052</v>
      </c>
      <c r="C2025" s="37" t="s">
        <v>36</v>
      </c>
      <c r="D2025" s="37" t="s">
        <v>37</v>
      </c>
      <c r="E2025" s="37" t="s">
        <v>120</v>
      </c>
      <c r="F2025" s="36">
        <v>3717.76</v>
      </c>
      <c r="G2025" s="36">
        <v>3719.5</v>
      </c>
      <c r="H2025" s="36">
        <v>3721.26</v>
      </c>
      <c r="I2025" s="37" t="s">
        <v>2293</v>
      </c>
      <c r="J2025" s="36">
        <v>3721.26</v>
      </c>
      <c r="K2025" s="36">
        <v>0</v>
      </c>
      <c r="L2025" s="36">
        <v>0</v>
      </c>
      <c r="M2025" s="36">
        <v>3.5</v>
      </c>
      <c r="N2025" s="10" t="str">
        <f t="shared" si="315"/>
        <v>W</v>
      </c>
      <c r="O2025" s="11">
        <f t="shared" si="316"/>
        <v>45922</v>
      </c>
      <c r="P2025" s="12" t="str">
        <f t="shared" si="317"/>
        <v>11</v>
      </c>
      <c r="Q2025" s="13" t="str">
        <f>VLOOKUP($B2025,Deals_Demo!$H:$N,7,0)</f>
        <v>strategy_16_demo</v>
      </c>
      <c r="R2025" s="13" t="str">
        <f t="shared" si="318"/>
        <v>Mon</v>
      </c>
      <c r="S2025" s="14">
        <f>VLOOKUP($B2025,Deals_Demo!$H:$S,8,0)</f>
        <v>45922.465601851851</v>
      </c>
      <c r="T2025" s="14">
        <f>VLOOKUP($B2025,Deals_Demo!$H:$S,9,0)</f>
        <v>45922.673935185187</v>
      </c>
      <c r="U2025" s="15" t="str">
        <f t="shared" si="319"/>
        <v>2025-09-22</v>
      </c>
      <c r="V2025" s="13" t="str">
        <f>VLOOKUP($B2025,Deals_Demo!$H:$S,11,0)</f>
        <v>16</v>
      </c>
      <c r="W2025" s="13" t="str">
        <f>VLOOKUP($B2025,Deals_Demo!$H:$S,12,0)</f>
        <v>Mon</v>
      </c>
      <c r="X2025" s="13">
        <f t="shared" si="321"/>
        <v>0.35000000000000003</v>
      </c>
      <c r="Y2025" s="13">
        <f t="shared" si="322"/>
        <v>0.70000000000000007</v>
      </c>
      <c r="Z2025" s="13">
        <f t="shared" si="323"/>
        <v>1.05</v>
      </c>
      <c r="AA2025" s="13">
        <f t="shared" si="320"/>
        <v>3.5</v>
      </c>
    </row>
    <row r="2026" spans="1:27" x14ac:dyDescent="0.25">
      <c r="A2026" s="58">
        <v>45922.465601851851</v>
      </c>
      <c r="B2026" s="59">
        <v>444288062</v>
      </c>
      <c r="C2026" s="38" t="s">
        <v>36</v>
      </c>
      <c r="D2026" s="38" t="s">
        <v>37</v>
      </c>
      <c r="E2026" s="38" t="s">
        <v>120</v>
      </c>
      <c r="F2026" s="35">
        <v>3717.63</v>
      </c>
      <c r="G2026" s="35">
        <v>3717.82</v>
      </c>
      <c r="H2026" s="35">
        <v>3721.26</v>
      </c>
      <c r="I2026" s="38" t="s">
        <v>2288</v>
      </c>
      <c r="J2026" s="35">
        <v>3717.79</v>
      </c>
      <c r="K2026" s="35">
        <v>0</v>
      </c>
      <c r="L2026" s="35">
        <v>0</v>
      </c>
      <c r="M2026" s="35">
        <v>0.16</v>
      </c>
      <c r="N2026" s="10" t="str">
        <f t="shared" si="315"/>
        <v>W</v>
      </c>
      <c r="O2026" s="11">
        <f t="shared" si="316"/>
        <v>45922</v>
      </c>
      <c r="P2026" s="12" t="str">
        <f t="shared" si="317"/>
        <v>11</v>
      </c>
      <c r="Q2026" s="13" t="str">
        <f>VLOOKUP($B2026,Deals_Demo!$H:$N,7,0)</f>
        <v>strategy_11_demo</v>
      </c>
      <c r="R2026" s="13" t="str">
        <f t="shared" si="318"/>
        <v>Mon</v>
      </c>
      <c r="S2026" s="14">
        <f>VLOOKUP($B2026,Deals_Demo!$H:$S,8,0)</f>
        <v>45922.465601851851</v>
      </c>
      <c r="T2026" s="14">
        <f>VLOOKUP($B2026,Deals_Demo!$H:$S,9,0)</f>
        <v>45922.673935185187</v>
      </c>
      <c r="U2026" s="15" t="str">
        <f t="shared" si="319"/>
        <v>2025-09-22</v>
      </c>
      <c r="V2026" s="13" t="str">
        <f>VLOOKUP($B2026,Deals_Demo!$H:$S,11,0)</f>
        <v>16</v>
      </c>
      <c r="W2026" s="13" t="str">
        <f>VLOOKUP($B2026,Deals_Demo!$H:$S,12,0)</f>
        <v>Mon</v>
      </c>
      <c r="X2026" s="13">
        <f t="shared" si="321"/>
        <v>1.6E-2</v>
      </c>
      <c r="Y2026" s="13">
        <f t="shared" si="322"/>
        <v>3.2000000000000001E-2</v>
      </c>
      <c r="Z2026" s="13">
        <f t="shared" si="323"/>
        <v>4.8000000000000001E-2</v>
      </c>
      <c r="AA2026" s="13">
        <f t="shared" si="320"/>
        <v>-3</v>
      </c>
    </row>
    <row r="2027" spans="1:27" x14ac:dyDescent="0.25">
      <c r="A2027" s="60">
        <v>45922.465613425928</v>
      </c>
      <c r="B2027" s="61">
        <v>444288063</v>
      </c>
      <c r="C2027" s="37" t="s">
        <v>36</v>
      </c>
      <c r="D2027" s="37" t="s">
        <v>37</v>
      </c>
      <c r="E2027" s="37" t="s">
        <v>120</v>
      </c>
      <c r="F2027" s="36">
        <v>3717.63</v>
      </c>
      <c r="G2027" s="36">
        <v>3717.82</v>
      </c>
      <c r="H2027" s="36">
        <v>3719.26</v>
      </c>
      <c r="I2027" s="37" t="s">
        <v>2288</v>
      </c>
      <c r="J2027" s="36">
        <v>3717.79</v>
      </c>
      <c r="K2027" s="36">
        <v>0</v>
      </c>
      <c r="L2027" s="36">
        <v>0</v>
      </c>
      <c r="M2027" s="36">
        <v>0.16</v>
      </c>
      <c r="N2027" s="10" t="str">
        <f t="shared" si="315"/>
        <v>W</v>
      </c>
      <c r="O2027" s="11">
        <f t="shared" si="316"/>
        <v>45922</v>
      </c>
      <c r="P2027" s="12" t="str">
        <f t="shared" si="317"/>
        <v>11</v>
      </c>
      <c r="Q2027" s="13" t="str">
        <f>VLOOKUP($B2027,Deals_Demo!$H:$N,7,0)</f>
        <v>strategy_15_demo</v>
      </c>
      <c r="R2027" s="13" t="str">
        <f t="shared" si="318"/>
        <v>Mon</v>
      </c>
      <c r="S2027" s="14">
        <f>VLOOKUP($B2027,Deals_Demo!$H:$S,8,0)</f>
        <v>45922.465613425928</v>
      </c>
      <c r="T2027" s="14">
        <f>VLOOKUP($B2027,Deals_Demo!$H:$S,9,0)</f>
        <v>45922.673946759263</v>
      </c>
      <c r="U2027" s="15" t="str">
        <f t="shared" si="319"/>
        <v>2025-09-22</v>
      </c>
      <c r="V2027" s="13" t="str">
        <f>VLOOKUP($B2027,Deals_Demo!$H:$S,11,0)</f>
        <v>16</v>
      </c>
      <c r="W2027" s="13" t="str">
        <f>VLOOKUP($B2027,Deals_Demo!$H:$S,12,0)</f>
        <v>Mon</v>
      </c>
      <c r="X2027" s="13">
        <f t="shared" si="321"/>
        <v>1.6E-2</v>
      </c>
      <c r="Y2027" s="13">
        <f t="shared" si="322"/>
        <v>3.2000000000000001E-2</v>
      </c>
      <c r="Z2027" s="13">
        <f t="shared" si="323"/>
        <v>4.8000000000000001E-2</v>
      </c>
      <c r="AA2027" s="13">
        <f t="shared" si="320"/>
        <v>-3</v>
      </c>
    </row>
    <row r="2028" spans="1:27" x14ac:dyDescent="0.25">
      <c r="A2028" s="58">
        <v>45922.465613425928</v>
      </c>
      <c r="B2028" s="59">
        <v>444288066</v>
      </c>
      <c r="C2028" s="38" t="s">
        <v>36</v>
      </c>
      <c r="D2028" s="38" t="s">
        <v>37</v>
      </c>
      <c r="E2028" s="38" t="s">
        <v>120</v>
      </c>
      <c r="F2028" s="35">
        <v>3717.64</v>
      </c>
      <c r="G2028" s="35">
        <v>3717.82</v>
      </c>
      <c r="H2028" s="35">
        <v>3719.26</v>
      </c>
      <c r="I2028" s="38" t="s">
        <v>2288</v>
      </c>
      <c r="J2028" s="35">
        <v>3717.79</v>
      </c>
      <c r="K2028" s="35">
        <v>0</v>
      </c>
      <c r="L2028" s="35">
        <v>0</v>
      </c>
      <c r="M2028" s="35">
        <v>0.15</v>
      </c>
      <c r="N2028" s="10" t="str">
        <f t="shared" si="315"/>
        <v>W</v>
      </c>
      <c r="O2028" s="11">
        <f t="shared" si="316"/>
        <v>45922</v>
      </c>
      <c r="P2028" s="12" t="str">
        <f t="shared" si="317"/>
        <v>11</v>
      </c>
      <c r="Q2028" s="13" t="str">
        <f>VLOOKUP($B2028,Deals_Demo!$H:$N,7,0)</f>
        <v>strategy_24_demo</v>
      </c>
      <c r="R2028" s="13" t="str">
        <f t="shared" si="318"/>
        <v>Mon</v>
      </c>
      <c r="S2028" s="14">
        <f>VLOOKUP($B2028,Deals_Demo!$H:$S,8,0)</f>
        <v>45922.465613425928</v>
      </c>
      <c r="T2028" s="14">
        <f>VLOOKUP($B2028,Deals_Demo!$H:$S,9,0)</f>
        <v>45922.673946759263</v>
      </c>
      <c r="U2028" s="15" t="str">
        <f t="shared" si="319"/>
        <v>2025-09-22</v>
      </c>
      <c r="V2028" s="13" t="str">
        <f>VLOOKUP($B2028,Deals_Demo!$H:$S,11,0)</f>
        <v>16</v>
      </c>
      <c r="W2028" s="13" t="str">
        <f>VLOOKUP($B2028,Deals_Demo!$H:$S,12,0)</f>
        <v>Mon</v>
      </c>
      <c r="X2028" s="13">
        <f t="shared" si="321"/>
        <v>1.4999999999999999E-2</v>
      </c>
      <c r="Y2028" s="13">
        <f t="shared" si="322"/>
        <v>0.03</v>
      </c>
      <c r="Z2028" s="13">
        <f t="shared" si="323"/>
        <v>4.4999999999999998E-2</v>
      </c>
      <c r="AA2028" s="13">
        <f t="shared" si="320"/>
        <v>-3</v>
      </c>
    </row>
    <row r="2029" spans="1:27" x14ac:dyDescent="0.25">
      <c r="A2029" s="60">
        <v>45922.465613425928</v>
      </c>
      <c r="B2029" s="61">
        <v>444288069</v>
      </c>
      <c r="C2029" s="37" t="s">
        <v>36</v>
      </c>
      <c r="D2029" s="37" t="s">
        <v>37</v>
      </c>
      <c r="E2029" s="37" t="s">
        <v>120</v>
      </c>
      <c r="F2029" s="36">
        <v>3717.64</v>
      </c>
      <c r="G2029" s="36">
        <v>3717.82</v>
      </c>
      <c r="H2029" s="36">
        <v>3719.26</v>
      </c>
      <c r="I2029" s="37" t="s">
        <v>2288</v>
      </c>
      <c r="J2029" s="36">
        <v>3717.79</v>
      </c>
      <c r="K2029" s="36">
        <v>0</v>
      </c>
      <c r="L2029" s="36">
        <v>0</v>
      </c>
      <c r="M2029" s="36">
        <v>0.15</v>
      </c>
      <c r="N2029" s="10" t="str">
        <f t="shared" si="315"/>
        <v>W</v>
      </c>
      <c r="O2029" s="11">
        <f t="shared" si="316"/>
        <v>45922</v>
      </c>
      <c r="P2029" s="12" t="str">
        <f t="shared" si="317"/>
        <v>11</v>
      </c>
      <c r="Q2029" s="13" t="str">
        <f>VLOOKUP($B2029,Deals_Demo!$H:$N,7,0)</f>
        <v>strategy_12_demo</v>
      </c>
      <c r="R2029" s="13" t="str">
        <f t="shared" si="318"/>
        <v>Mon</v>
      </c>
      <c r="S2029" s="14">
        <f>VLOOKUP($B2029,Deals_Demo!$H:$S,8,0)</f>
        <v>45922.465613425928</v>
      </c>
      <c r="T2029" s="14">
        <f>VLOOKUP($B2029,Deals_Demo!$H:$S,9,0)</f>
        <v>45922.673946759263</v>
      </c>
      <c r="U2029" s="15" t="str">
        <f t="shared" si="319"/>
        <v>2025-09-22</v>
      </c>
      <c r="V2029" s="13" t="str">
        <f>VLOOKUP($B2029,Deals_Demo!$H:$S,11,0)</f>
        <v>16</v>
      </c>
      <c r="W2029" s="13" t="str">
        <f>VLOOKUP($B2029,Deals_Demo!$H:$S,12,0)</f>
        <v>Mon</v>
      </c>
      <c r="X2029" s="13">
        <f t="shared" si="321"/>
        <v>1.4999999999999999E-2</v>
      </c>
      <c r="Y2029" s="13">
        <f t="shared" si="322"/>
        <v>0.03</v>
      </c>
      <c r="Z2029" s="13">
        <f t="shared" si="323"/>
        <v>4.4999999999999998E-2</v>
      </c>
      <c r="AA2029" s="13">
        <f t="shared" si="320"/>
        <v>-3</v>
      </c>
    </row>
    <row r="2030" spans="1:27" x14ac:dyDescent="0.25">
      <c r="A2030" s="58">
        <v>45922.465613425928</v>
      </c>
      <c r="B2030" s="59">
        <v>444288071</v>
      </c>
      <c r="C2030" s="38" t="s">
        <v>36</v>
      </c>
      <c r="D2030" s="38" t="s">
        <v>37</v>
      </c>
      <c r="E2030" s="38" t="s">
        <v>120</v>
      </c>
      <c r="F2030" s="35">
        <v>3717.64</v>
      </c>
      <c r="G2030" s="35">
        <v>3715.56</v>
      </c>
      <c r="H2030" s="35">
        <v>3719.26</v>
      </c>
      <c r="I2030" s="38" t="s">
        <v>2294</v>
      </c>
      <c r="J2030" s="35">
        <v>3719.27</v>
      </c>
      <c r="K2030" s="35">
        <v>0</v>
      </c>
      <c r="L2030" s="35">
        <v>0</v>
      </c>
      <c r="M2030" s="35">
        <v>1.63</v>
      </c>
      <c r="N2030" s="10" t="str">
        <f t="shared" si="315"/>
        <v>W</v>
      </c>
      <c r="O2030" s="11">
        <f t="shared" si="316"/>
        <v>45922</v>
      </c>
      <c r="P2030" s="12" t="str">
        <f t="shared" si="317"/>
        <v>11</v>
      </c>
      <c r="Q2030" s="13" t="str">
        <f>VLOOKUP($B2030,Deals_Demo!$H:$N,7,0)</f>
        <v>strategy_22_demo</v>
      </c>
      <c r="R2030" s="13" t="str">
        <f t="shared" si="318"/>
        <v>Mon</v>
      </c>
      <c r="S2030" s="14">
        <f>VLOOKUP($B2030,Deals_Demo!$H:$S,8,0)</f>
        <v>45922.465613425928</v>
      </c>
      <c r="T2030" s="14">
        <f>VLOOKUP($B2030,Deals_Demo!$H:$S,9,0)</f>
        <v>45922.673946759263</v>
      </c>
      <c r="U2030" s="15" t="str">
        <f t="shared" si="319"/>
        <v>2025-09-22</v>
      </c>
      <c r="V2030" s="13" t="str">
        <f>VLOOKUP($B2030,Deals_Demo!$H:$S,11,0)</f>
        <v>16</v>
      </c>
      <c r="W2030" s="13" t="str">
        <f>VLOOKUP($B2030,Deals_Demo!$H:$S,12,0)</f>
        <v>Mon</v>
      </c>
      <c r="X2030" s="13">
        <f t="shared" si="321"/>
        <v>0.16300000000000001</v>
      </c>
      <c r="Y2030" s="13">
        <f t="shared" si="322"/>
        <v>0.32600000000000001</v>
      </c>
      <c r="Z2030" s="13">
        <f t="shared" si="323"/>
        <v>0.48899999999999993</v>
      </c>
      <c r="AA2030" s="13">
        <f t="shared" si="320"/>
        <v>-3</v>
      </c>
    </row>
    <row r="2031" spans="1:27" x14ac:dyDescent="0.25">
      <c r="A2031" s="60">
        <v>45922.465624999997</v>
      </c>
      <c r="B2031" s="61">
        <v>444288080</v>
      </c>
      <c r="C2031" s="37" t="s">
        <v>36</v>
      </c>
      <c r="D2031" s="37" t="s">
        <v>37</v>
      </c>
      <c r="E2031" s="37" t="s">
        <v>120</v>
      </c>
      <c r="F2031" s="36">
        <v>3717.38</v>
      </c>
      <c r="G2031" s="36">
        <v>3717.52</v>
      </c>
      <c r="H2031" s="36">
        <v>3719.26</v>
      </c>
      <c r="I2031" s="37" t="s">
        <v>2295</v>
      </c>
      <c r="J2031" s="36">
        <v>3717.45</v>
      </c>
      <c r="K2031" s="36">
        <v>0</v>
      </c>
      <c r="L2031" s="36">
        <v>0</v>
      </c>
      <c r="M2031" s="36">
        <v>7.0000000000000007E-2</v>
      </c>
      <c r="N2031" s="10" t="str">
        <f t="shared" ref="N2031:N2066" si="324">IF(M2031&gt;0,"W",IF(M2031&lt;0,"L","BE"))</f>
        <v>W</v>
      </c>
      <c r="O2031" s="11">
        <f t="shared" ref="O2031:O2066" si="325">INT(LEFT(A2031,10))</f>
        <v>45922</v>
      </c>
      <c r="P2031" s="12" t="str">
        <f t="shared" ref="P2031:P2066" si="326">TEXT(A2031,"hh")</f>
        <v>11</v>
      </c>
      <c r="Q2031" s="13" t="str">
        <f>VLOOKUP($B2031,Deals_Demo!$H:$N,7,0)</f>
        <v>strategy_14_demo</v>
      </c>
      <c r="R2031" s="13" t="str">
        <f t="shared" ref="R2031:R2066" si="327">TEXT(O2031,"ddd")</f>
        <v>Mon</v>
      </c>
      <c r="S2031" s="14">
        <f>VLOOKUP($B2031,Deals_Demo!$H:$S,8,0)</f>
        <v>45922.465624999997</v>
      </c>
      <c r="T2031" s="14">
        <f>VLOOKUP($B2031,Deals_Demo!$H:$S,9,0)</f>
        <v>45922.673958333333</v>
      </c>
      <c r="U2031" s="15" t="str">
        <f t="shared" ref="U2031:U2066" si="328">TEXT(T2031,"yyyy-mm-dd")</f>
        <v>2025-09-22</v>
      </c>
      <c r="V2031" s="13" t="str">
        <f>VLOOKUP($B2031,Deals_Demo!$H:$S,11,0)</f>
        <v>16</v>
      </c>
      <c r="W2031" s="13" t="str">
        <f>VLOOKUP($B2031,Deals_Demo!$H:$S,12,0)</f>
        <v>Mon</v>
      </c>
      <c r="X2031" s="13">
        <f t="shared" si="321"/>
        <v>7.000000000000001E-3</v>
      </c>
      <c r="Y2031" s="13">
        <f t="shared" si="322"/>
        <v>1.4000000000000002E-2</v>
      </c>
      <c r="Z2031" s="13">
        <f t="shared" si="323"/>
        <v>2.1000000000000001E-2</v>
      </c>
      <c r="AA2031" s="13">
        <f t="shared" ref="AA2031:AA2066" si="329">IF(M2031&lt;2.9,-3,M2031)</f>
        <v>-3</v>
      </c>
    </row>
    <row r="2032" spans="1:27" x14ac:dyDescent="0.25">
      <c r="A2032" s="58">
        <v>45922.465624999997</v>
      </c>
      <c r="B2032" s="59">
        <v>444288082</v>
      </c>
      <c r="C2032" s="38" t="s">
        <v>36</v>
      </c>
      <c r="D2032" s="38" t="s">
        <v>37</v>
      </c>
      <c r="E2032" s="38" t="s">
        <v>120</v>
      </c>
      <c r="F2032" s="35">
        <v>3717.4</v>
      </c>
      <c r="G2032" s="35">
        <v>3717.52</v>
      </c>
      <c r="H2032" s="35">
        <v>3720.76</v>
      </c>
      <c r="I2032" s="38" t="s">
        <v>2295</v>
      </c>
      <c r="J2032" s="35">
        <v>3717.45</v>
      </c>
      <c r="K2032" s="35">
        <v>0</v>
      </c>
      <c r="L2032" s="35">
        <v>0</v>
      </c>
      <c r="M2032" s="35">
        <v>0.05</v>
      </c>
      <c r="N2032" s="10" t="str">
        <f t="shared" si="324"/>
        <v>W</v>
      </c>
      <c r="O2032" s="11">
        <f t="shared" si="325"/>
        <v>45922</v>
      </c>
      <c r="P2032" s="12" t="str">
        <f t="shared" si="326"/>
        <v>11</v>
      </c>
      <c r="Q2032" s="13" t="str">
        <f>VLOOKUP($B2032,Deals_Demo!$H:$N,7,0)</f>
        <v>strategy_10_demo</v>
      </c>
      <c r="R2032" s="13" t="str">
        <f t="shared" si="327"/>
        <v>Mon</v>
      </c>
      <c r="S2032" s="14">
        <f>VLOOKUP($B2032,Deals_Demo!$H:$S,8,0)</f>
        <v>45922.465624999997</v>
      </c>
      <c r="T2032" s="14">
        <f>VLOOKUP($B2032,Deals_Demo!$H:$S,9,0)</f>
        <v>45922.673958333333</v>
      </c>
      <c r="U2032" s="15" t="str">
        <f t="shared" si="328"/>
        <v>2025-09-22</v>
      </c>
      <c r="V2032" s="13" t="str">
        <f>VLOOKUP($B2032,Deals_Demo!$H:$S,11,0)</f>
        <v>16</v>
      </c>
      <c r="W2032" s="13" t="str">
        <f>VLOOKUP($B2032,Deals_Demo!$H:$S,12,0)</f>
        <v>Mon</v>
      </c>
      <c r="X2032" s="13">
        <f t="shared" si="321"/>
        <v>5.000000000000001E-3</v>
      </c>
      <c r="Y2032" s="13">
        <f t="shared" si="322"/>
        <v>1.0000000000000002E-2</v>
      </c>
      <c r="Z2032" s="13">
        <f t="shared" si="323"/>
        <v>1.4999999999999999E-2</v>
      </c>
      <c r="AA2032" s="13">
        <f t="shared" si="329"/>
        <v>-3</v>
      </c>
    </row>
    <row r="2033" spans="1:27" x14ac:dyDescent="0.25">
      <c r="A2033" s="60">
        <v>45922.465624999997</v>
      </c>
      <c r="B2033" s="61">
        <v>444288089</v>
      </c>
      <c r="C2033" s="37" t="s">
        <v>36</v>
      </c>
      <c r="D2033" s="37" t="s">
        <v>37</v>
      </c>
      <c r="E2033" s="37" t="s">
        <v>120</v>
      </c>
      <c r="F2033" s="36">
        <v>3717.4</v>
      </c>
      <c r="G2033" s="36">
        <v>3717.52</v>
      </c>
      <c r="H2033" s="36">
        <v>3720.76</v>
      </c>
      <c r="I2033" s="37" t="s">
        <v>2295</v>
      </c>
      <c r="J2033" s="36">
        <v>3717.45</v>
      </c>
      <c r="K2033" s="36">
        <v>0</v>
      </c>
      <c r="L2033" s="36">
        <v>0</v>
      </c>
      <c r="M2033" s="36">
        <v>0.05</v>
      </c>
      <c r="N2033" s="10" t="str">
        <f t="shared" si="324"/>
        <v>W</v>
      </c>
      <c r="O2033" s="11">
        <f t="shared" si="325"/>
        <v>45922</v>
      </c>
      <c r="P2033" s="12" t="str">
        <f t="shared" si="326"/>
        <v>11</v>
      </c>
      <c r="Q2033" s="13" t="str">
        <f>VLOOKUP($B2033,Deals_Demo!$H:$N,7,0)</f>
        <v>strategy_09_demo</v>
      </c>
      <c r="R2033" s="13" t="str">
        <f t="shared" si="327"/>
        <v>Mon</v>
      </c>
      <c r="S2033" s="14">
        <f>VLOOKUP($B2033,Deals_Demo!$H:$S,8,0)</f>
        <v>45922.465624999997</v>
      </c>
      <c r="T2033" s="14">
        <f>VLOOKUP($B2033,Deals_Demo!$H:$S,9,0)</f>
        <v>45922.673958333333</v>
      </c>
      <c r="U2033" s="15" t="str">
        <f t="shared" si="328"/>
        <v>2025-09-22</v>
      </c>
      <c r="V2033" s="13" t="str">
        <f>VLOOKUP($B2033,Deals_Demo!$H:$S,11,0)</f>
        <v>16</v>
      </c>
      <c r="W2033" s="13" t="str">
        <f>VLOOKUP($B2033,Deals_Demo!$H:$S,12,0)</f>
        <v>Mon</v>
      </c>
      <c r="X2033" s="13">
        <f t="shared" si="321"/>
        <v>5.000000000000001E-3</v>
      </c>
      <c r="Y2033" s="13">
        <f t="shared" si="322"/>
        <v>1.0000000000000002E-2</v>
      </c>
      <c r="Z2033" s="13">
        <f t="shared" si="323"/>
        <v>1.4999999999999999E-2</v>
      </c>
      <c r="AA2033" s="13">
        <f t="shared" si="329"/>
        <v>-3</v>
      </c>
    </row>
    <row r="2034" spans="1:27" x14ac:dyDescent="0.25">
      <c r="A2034" s="58">
        <v>45922.467800925922</v>
      </c>
      <c r="B2034" s="59">
        <v>444289132</v>
      </c>
      <c r="C2034" s="38" t="s">
        <v>36</v>
      </c>
      <c r="D2034" s="38" t="s">
        <v>37</v>
      </c>
      <c r="E2034" s="38" t="s">
        <v>120</v>
      </c>
      <c r="F2034" s="35">
        <v>3717.89</v>
      </c>
      <c r="G2034" s="35">
        <v>3718.03</v>
      </c>
      <c r="H2034" s="35">
        <v>3720.88</v>
      </c>
      <c r="I2034" s="38" t="s">
        <v>2296</v>
      </c>
      <c r="J2034" s="35">
        <v>3718.01</v>
      </c>
      <c r="K2034" s="35">
        <v>0</v>
      </c>
      <c r="L2034" s="35">
        <v>0</v>
      </c>
      <c r="M2034" s="35">
        <v>0.12</v>
      </c>
      <c r="N2034" s="10" t="str">
        <f t="shared" si="324"/>
        <v>W</v>
      </c>
      <c r="O2034" s="11">
        <f t="shared" si="325"/>
        <v>45922</v>
      </c>
      <c r="P2034" s="12" t="str">
        <f t="shared" si="326"/>
        <v>11</v>
      </c>
      <c r="Q2034" s="13" t="str">
        <f>VLOOKUP($B2034,Deals_Demo!$H:$N,7,0)</f>
        <v>strategy_10_demo</v>
      </c>
      <c r="R2034" s="13" t="str">
        <f t="shared" si="327"/>
        <v>Mon</v>
      </c>
      <c r="S2034" s="14">
        <f>VLOOKUP($B2034,Deals_Demo!$H:$S,8,0)</f>
        <v>45922.467800925922</v>
      </c>
      <c r="T2034" s="14">
        <f>VLOOKUP($B2034,Deals_Demo!$H:$S,9,0)</f>
        <v>45922.676134259258</v>
      </c>
      <c r="U2034" s="15" t="str">
        <f t="shared" si="328"/>
        <v>2025-09-22</v>
      </c>
      <c r="V2034" s="13" t="str">
        <f>VLOOKUP($B2034,Deals_Demo!$H:$S,11,0)</f>
        <v>16</v>
      </c>
      <c r="W2034" s="13" t="str">
        <f>VLOOKUP($B2034,Deals_Demo!$H:$S,12,0)</f>
        <v>Mon</v>
      </c>
      <c r="X2034" s="13">
        <f t="shared" si="321"/>
        <v>1.2E-2</v>
      </c>
      <c r="Y2034" s="13">
        <f t="shared" si="322"/>
        <v>2.4E-2</v>
      </c>
      <c r="Z2034" s="13">
        <f t="shared" si="323"/>
        <v>3.5999999999999997E-2</v>
      </c>
      <c r="AA2034" s="13">
        <f t="shared" si="329"/>
        <v>-3</v>
      </c>
    </row>
    <row r="2035" spans="1:27" x14ac:dyDescent="0.25">
      <c r="A2035" s="60">
        <v>45922.467800925922</v>
      </c>
      <c r="B2035" s="61">
        <v>444289135</v>
      </c>
      <c r="C2035" s="37" t="s">
        <v>36</v>
      </c>
      <c r="D2035" s="37" t="s">
        <v>37</v>
      </c>
      <c r="E2035" s="37" t="s">
        <v>120</v>
      </c>
      <c r="F2035" s="36">
        <v>3717.86</v>
      </c>
      <c r="G2035" s="36">
        <v>3717.61</v>
      </c>
      <c r="H2035" s="36">
        <v>3719.39</v>
      </c>
      <c r="I2035" s="37" t="s">
        <v>2297</v>
      </c>
      <c r="J2035" s="36">
        <v>3719.39</v>
      </c>
      <c r="K2035" s="36">
        <v>0</v>
      </c>
      <c r="L2035" s="36">
        <v>0</v>
      </c>
      <c r="M2035" s="36">
        <v>1.53</v>
      </c>
      <c r="N2035" s="10" t="str">
        <f t="shared" si="324"/>
        <v>W</v>
      </c>
      <c r="O2035" s="11">
        <f t="shared" si="325"/>
        <v>45922</v>
      </c>
      <c r="P2035" s="12" t="str">
        <f t="shared" si="326"/>
        <v>11</v>
      </c>
      <c r="Q2035" s="13" t="str">
        <f>VLOOKUP($B2035,Deals_Demo!$H:$N,7,0)</f>
        <v>strategy_14_demo</v>
      </c>
      <c r="R2035" s="13" t="str">
        <f t="shared" si="327"/>
        <v>Mon</v>
      </c>
      <c r="S2035" s="14">
        <f>VLOOKUP($B2035,Deals_Demo!$H:$S,8,0)</f>
        <v>45922.467800925922</v>
      </c>
      <c r="T2035" s="14">
        <f>VLOOKUP($B2035,Deals_Demo!$H:$S,9,0)</f>
        <v>45922.676134259258</v>
      </c>
      <c r="U2035" s="15" t="str">
        <f t="shared" si="328"/>
        <v>2025-09-22</v>
      </c>
      <c r="V2035" s="13" t="str">
        <f>VLOOKUP($B2035,Deals_Demo!$H:$S,11,0)</f>
        <v>16</v>
      </c>
      <c r="W2035" s="13" t="str">
        <f>VLOOKUP($B2035,Deals_Demo!$H:$S,12,0)</f>
        <v>Mon</v>
      </c>
      <c r="X2035" s="13">
        <f t="shared" si="321"/>
        <v>0.15300000000000002</v>
      </c>
      <c r="Y2035" s="13">
        <f t="shared" si="322"/>
        <v>0.30600000000000005</v>
      </c>
      <c r="Z2035" s="13">
        <f t="shared" si="323"/>
        <v>0.45899999999999996</v>
      </c>
      <c r="AA2035" s="13">
        <f t="shared" si="329"/>
        <v>-3</v>
      </c>
    </row>
    <row r="2036" spans="1:27" x14ac:dyDescent="0.25">
      <c r="A2036" s="58">
        <v>45922.467800925922</v>
      </c>
      <c r="B2036" s="59">
        <v>444289137</v>
      </c>
      <c r="C2036" s="38" t="s">
        <v>36</v>
      </c>
      <c r="D2036" s="38" t="s">
        <v>37</v>
      </c>
      <c r="E2036" s="38" t="s">
        <v>120</v>
      </c>
      <c r="F2036" s="35">
        <v>3717.88</v>
      </c>
      <c r="G2036" s="35">
        <v>3718.03</v>
      </c>
      <c r="H2036" s="35">
        <v>3720.89</v>
      </c>
      <c r="I2036" s="38" t="s">
        <v>2296</v>
      </c>
      <c r="J2036" s="35">
        <v>3718.01</v>
      </c>
      <c r="K2036" s="35">
        <v>0</v>
      </c>
      <c r="L2036" s="35">
        <v>0</v>
      </c>
      <c r="M2036" s="35">
        <v>0.13</v>
      </c>
      <c r="N2036" s="10" t="str">
        <f t="shared" si="324"/>
        <v>W</v>
      </c>
      <c r="O2036" s="11">
        <f t="shared" si="325"/>
        <v>45922</v>
      </c>
      <c r="P2036" s="12" t="str">
        <f t="shared" si="326"/>
        <v>11</v>
      </c>
      <c r="Q2036" s="13" t="str">
        <f>VLOOKUP($B2036,Deals_Demo!$H:$N,7,0)</f>
        <v>strategy_09_demo</v>
      </c>
      <c r="R2036" s="13" t="str">
        <f t="shared" si="327"/>
        <v>Mon</v>
      </c>
      <c r="S2036" s="14">
        <f>VLOOKUP($B2036,Deals_Demo!$H:$S,8,0)</f>
        <v>45922.467800925922</v>
      </c>
      <c r="T2036" s="14">
        <f>VLOOKUP($B2036,Deals_Demo!$H:$S,9,0)</f>
        <v>45922.676134259258</v>
      </c>
      <c r="U2036" s="15" t="str">
        <f t="shared" si="328"/>
        <v>2025-09-22</v>
      </c>
      <c r="V2036" s="13" t="str">
        <f>VLOOKUP($B2036,Deals_Demo!$H:$S,11,0)</f>
        <v>16</v>
      </c>
      <c r="W2036" s="13" t="str">
        <f>VLOOKUP($B2036,Deals_Demo!$H:$S,12,0)</f>
        <v>Mon</v>
      </c>
      <c r="X2036" s="13">
        <f t="shared" si="321"/>
        <v>1.3000000000000001E-2</v>
      </c>
      <c r="Y2036" s="13">
        <f t="shared" si="322"/>
        <v>2.6000000000000002E-2</v>
      </c>
      <c r="Z2036" s="13">
        <f t="shared" si="323"/>
        <v>3.9E-2</v>
      </c>
      <c r="AA2036" s="13">
        <f t="shared" si="329"/>
        <v>-3</v>
      </c>
    </row>
    <row r="2037" spans="1:27" x14ac:dyDescent="0.25">
      <c r="A2037" s="60">
        <v>45922.468263888892</v>
      </c>
      <c r="B2037" s="61">
        <v>444289313</v>
      </c>
      <c r="C2037" s="37" t="s">
        <v>36</v>
      </c>
      <c r="D2037" s="37" t="s">
        <v>37</v>
      </c>
      <c r="E2037" s="37" t="s">
        <v>120</v>
      </c>
      <c r="F2037" s="36">
        <v>3717.53</v>
      </c>
      <c r="G2037" s="36">
        <v>3719.43</v>
      </c>
      <c r="H2037" s="36">
        <v>3721.03</v>
      </c>
      <c r="I2037" s="37" t="s">
        <v>2298</v>
      </c>
      <c r="J2037" s="36">
        <v>3721.15</v>
      </c>
      <c r="K2037" s="36">
        <v>0</v>
      </c>
      <c r="L2037" s="36">
        <v>0</v>
      </c>
      <c r="M2037" s="36">
        <v>3.62</v>
      </c>
      <c r="N2037" s="10" t="str">
        <f t="shared" si="324"/>
        <v>W</v>
      </c>
      <c r="O2037" s="11">
        <f t="shared" si="325"/>
        <v>45922</v>
      </c>
      <c r="P2037" s="12" t="str">
        <f t="shared" si="326"/>
        <v>11</v>
      </c>
      <c r="Q2037" s="13" t="str">
        <f>VLOOKUP($B2037,Deals_Demo!$H:$N,7,0)</f>
        <v>strategy_13_demo</v>
      </c>
      <c r="R2037" s="13" t="str">
        <f t="shared" si="327"/>
        <v>Mon</v>
      </c>
      <c r="S2037" s="14">
        <f>VLOOKUP($B2037,Deals_Demo!$H:$S,8,0)</f>
        <v>45922.468263888892</v>
      </c>
      <c r="T2037" s="14">
        <f>VLOOKUP($B2037,Deals_Demo!$H:$S,9,0)</f>
        <v>45922.676597222227</v>
      </c>
      <c r="U2037" s="15" t="str">
        <f t="shared" si="328"/>
        <v>2025-09-22</v>
      </c>
      <c r="V2037" s="13" t="str">
        <f>VLOOKUP($B2037,Deals_Demo!$H:$S,11,0)</f>
        <v>16</v>
      </c>
      <c r="W2037" s="13" t="str">
        <f>VLOOKUP($B2037,Deals_Demo!$H:$S,12,0)</f>
        <v>Mon</v>
      </c>
      <c r="X2037" s="13">
        <f t="shared" si="321"/>
        <v>0.36200000000000004</v>
      </c>
      <c r="Y2037" s="13">
        <f t="shared" si="322"/>
        <v>0.72400000000000009</v>
      </c>
      <c r="Z2037" s="13">
        <f t="shared" si="323"/>
        <v>1.0860000000000001</v>
      </c>
      <c r="AA2037" s="13">
        <f t="shared" si="329"/>
        <v>3.62</v>
      </c>
    </row>
    <row r="2038" spans="1:27" x14ac:dyDescent="0.25">
      <c r="A2038" s="58">
        <v>45922.472199074073</v>
      </c>
      <c r="B2038" s="59">
        <v>444291767</v>
      </c>
      <c r="C2038" s="38" t="s">
        <v>36</v>
      </c>
      <c r="D2038" s="38" t="s">
        <v>37</v>
      </c>
      <c r="E2038" s="38" t="s">
        <v>120</v>
      </c>
      <c r="F2038" s="35">
        <v>3716.59</v>
      </c>
      <c r="G2038" s="35">
        <v>3720.2</v>
      </c>
      <c r="H2038" s="35">
        <v>3722.59</v>
      </c>
      <c r="I2038" s="38" t="s">
        <v>2299</v>
      </c>
      <c r="J2038" s="35">
        <v>3720.1</v>
      </c>
      <c r="K2038" s="35">
        <v>0</v>
      </c>
      <c r="L2038" s="35">
        <v>0</v>
      </c>
      <c r="M2038" s="35">
        <v>3.51</v>
      </c>
      <c r="N2038" s="10" t="str">
        <f t="shared" si="324"/>
        <v>W</v>
      </c>
      <c r="O2038" s="11">
        <f t="shared" si="325"/>
        <v>45922</v>
      </c>
      <c r="P2038" s="12" t="str">
        <f t="shared" si="326"/>
        <v>11</v>
      </c>
      <c r="Q2038" s="13" t="str">
        <f>VLOOKUP($B2038,Deals_Demo!$H:$N,7,0)</f>
        <v>strategy_28.py</v>
      </c>
      <c r="R2038" s="13" t="str">
        <f t="shared" si="327"/>
        <v>Mon</v>
      </c>
      <c r="S2038" s="14">
        <f>VLOOKUP($B2038,Deals_Demo!$H:$S,8,0)</f>
        <v>45922.472199074073</v>
      </c>
      <c r="T2038" s="14">
        <f>VLOOKUP($B2038,Deals_Demo!$H:$S,9,0)</f>
        <v>45922.680532407408</v>
      </c>
      <c r="U2038" s="15" t="str">
        <f t="shared" si="328"/>
        <v>2025-09-22</v>
      </c>
      <c r="V2038" s="13" t="str">
        <f>VLOOKUP($B2038,Deals_Demo!$H:$S,11,0)</f>
        <v>16</v>
      </c>
      <c r="W2038" s="13" t="str">
        <f>VLOOKUP($B2038,Deals_Demo!$H:$S,12,0)</f>
        <v>Mon</v>
      </c>
      <c r="X2038" s="13">
        <f t="shared" si="321"/>
        <v>0.35099999999999998</v>
      </c>
      <c r="Y2038" s="13">
        <f t="shared" si="322"/>
        <v>0.70199999999999996</v>
      </c>
      <c r="Z2038" s="13">
        <f t="shared" si="323"/>
        <v>1.0529999999999999</v>
      </c>
      <c r="AA2038" s="13">
        <f t="shared" si="329"/>
        <v>3.51</v>
      </c>
    </row>
    <row r="2039" spans="1:27" x14ac:dyDescent="0.25">
      <c r="A2039" s="60">
        <v>45922.472210648149</v>
      </c>
      <c r="B2039" s="61">
        <v>444291775</v>
      </c>
      <c r="C2039" s="37" t="s">
        <v>36</v>
      </c>
      <c r="D2039" s="37" t="s">
        <v>37</v>
      </c>
      <c r="E2039" s="37" t="s">
        <v>120</v>
      </c>
      <c r="F2039" s="36">
        <v>3716.61</v>
      </c>
      <c r="G2039" s="36">
        <v>3718.26</v>
      </c>
      <c r="H2039" s="36">
        <v>3721.11</v>
      </c>
      <c r="I2039" s="37" t="s">
        <v>2300</v>
      </c>
      <c r="J2039" s="36">
        <v>3718.24</v>
      </c>
      <c r="K2039" s="36">
        <v>0</v>
      </c>
      <c r="L2039" s="36">
        <v>0</v>
      </c>
      <c r="M2039" s="36">
        <v>1.63</v>
      </c>
      <c r="N2039" s="10" t="str">
        <f t="shared" si="324"/>
        <v>W</v>
      </c>
      <c r="O2039" s="11">
        <f t="shared" si="325"/>
        <v>45922</v>
      </c>
      <c r="P2039" s="12" t="str">
        <f t="shared" si="326"/>
        <v>11</v>
      </c>
      <c r="Q2039" s="13" t="str">
        <f>VLOOKUP($B2039,Deals_Demo!$H:$N,7,0)</f>
        <v>DEMO_strategy_27</v>
      </c>
      <c r="R2039" s="13" t="str">
        <f t="shared" si="327"/>
        <v>Mon</v>
      </c>
      <c r="S2039" s="14">
        <f>VLOOKUP($B2039,Deals_Demo!$H:$S,8,0)</f>
        <v>45922.472210648149</v>
      </c>
      <c r="T2039" s="14">
        <f>VLOOKUP($B2039,Deals_Demo!$H:$S,9,0)</f>
        <v>45922.680543981485</v>
      </c>
      <c r="U2039" s="15" t="str">
        <f t="shared" si="328"/>
        <v>2025-09-22</v>
      </c>
      <c r="V2039" s="13" t="str">
        <f>VLOOKUP($B2039,Deals_Demo!$H:$S,11,0)</f>
        <v>16</v>
      </c>
      <c r="W2039" s="13" t="str">
        <f>VLOOKUP($B2039,Deals_Demo!$H:$S,12,0)</f>
        <v>Mon</v>
      </c>
      <c r="X2039" s="13">
        <f t="shared" si="321"/>
        <v>0.16300000000000001</v>
      </c>
      <c r="Y2039" s="13">
        <f t="shared" si="322"/>
        <v>0.32600000000000001</v>
      </c>
      <c r="Z2039" s="13">
        <f t="shared" si="323"/>
        <v>0.48899999999999993</v>
      </c>
      <c r="AA2039" s="13">
        <f t="shared" si="329"/>
        <v>-3</v>
      </c>
    </row>
    <row r="2040" spans="1:27" x14ac:dyDescent="0.25">
      <c r="A2040" s="58">
        <v>45922.477175925924</v>
      </c>
      <c r="B2040" s="59">
        <v>444294122</v>
      </c>
      <c r="C2040" s="38" t="s">
        <v>36</v>
      </c>
      <c r="D2040" s="38" t="s">
        <v>37</v>
      </c>
      <c r="E2040" s="38" t="s">
        <v>120</v>
      </c>
      <c r="F2040" s="35">
        <v>3719.25</v>
      </c>
      <c r="G2040" s="35">
        <v>3721.49</v>
      </c>
      <c r="H2040" s="38"/>
      <c r="I2040" s="38" t="s">
        <v>2301</v>
      </c>
      <c r="J2040" s="35">
        <v>3721.37</v>
      </c>
      <c r="K2040" s="35">
        <v>0</v>
      </c>
      <c r="L2040" s="35">
        <v>0</v>
      </c>
      <c r="M2040" s="35">
        <v>2.12</v>
      </c>
      <c r="N2040" s="10" t="str">
        <f t="shared" si="324"/>
        <v>W</v>
      </c>
      <c r="O2040" s="11">
        <f t="shared" si="325"/>
        <v>45922</v>
      </c>
      <c r="P2040" s="12" t="str">
        <f t="shared" si="326"/>
        <v>11</v>
      </c>
      <c r="Q2040" s="13" t="str">
        <f>VLOOKUP($B2040,Deals_Demo!$H:$N,7,0)</f>
        <v>strategy_20_demo</v>
      </c>
      <c r="R2040" s="13" t="str">
        <f t="shared" si="327"/>
        <v>Mon</v>
      </c>
      <c r="S2040" s="14">
        <f>VLOOKUP($B2040,Deals_Demo!$H:$S,8,0)</f>
        <v>45922.477175925924</v>
      </c>
      <c r="T2040" s="14">
        <f>VLOOKUP($B2040,Deals_Demo!$H:$S,9,0)</f>
        <v>45922.68550925926</v>
      </c>
      <c r="U2040" s="15" t="str">
        <f t="shared" si="328"/>
        <v>2025-09-22</v>
      </c>
      <c r="V2040" s="13" t="str">
        <f>VLOOKUP($B2040,Deals_Demo!$H:$S,11,0)</f>
        <v>16</v>
      </c>
      <c r="W2040" s="13" t="str">
        <f>VLOOKUP($B2040,Deals_Demo!$H:$S,12,0)</f>
        <v>Mon</v>
      </c>
      <c r="X2040" s="13">
        <f t="shared" si="321"/>
        <v>0.21200000000000002</v>
      </c>
      <c r="Y2040" s="13">
        <f t="shared" si="322"/>
        <v>0.42400000000000004</v>
      </c>
      <c r="Z2040" s="13">
        <f t="shared" si="323"/>
        <v>0.63600000000000001</v>
      </c>
      <c r="AA2040" s="13">
        <f t="shared" si="329"/>
        <v>-3</v>
      </c>
    </row>
    <row r="2041" spans="1:27" x14ac:dyDescent="0.25">
      <c r="A2041" s="60">
        <v>45922.477175925924</v>
      </c>
      <c r="B2041" s="61">
        <v>444294124</v>
      </c>
      <c r="C2041" s="37" t="s">
        <v>36</v>
      </c>
      <c r="D2041" s="37" t="s">
        <v>37</v>
      </c>
      <c r="E2041" s="37" t="s">
        <v>120</v>
      </c>
      <c r="F2041" s="36">
        <v>3719.25</v>
      </c>
      <c r="G2041" s="36">
        <v>3721.49</v>
      </c>
      <c r="H2041" s="37"/>
      <c r="I2041" s="37" t="s">
        <v>2301</v>
      </c>
      <c r="J2041" s="36">
        <v>3721.37</v>
      </c>
      <c r="K2041" s="36">
        <v>0</v>
      </c>
      <c r="L2041" s="36">
        <v>0</v>
      </c>
      <c r="M2041" s="36">
        <v>2.12</v>
      </c>
      <c r="N2041" s="10" t="str">
        <f t="shared" si="324"/>
        <v>W</v>
      </c>
      <c r="O2041" s="11">
        <f t="shared" si="325"/>
        <v>45922</v>
      </c>
      <c r="P2041" s="12" t="str">
        <f t="shared" si="326"/>
        <v>11</v>
      </c>
      <c r="Q2041" s="13" t="str">
        <f>VLOOKUP($B2041,Deals_Demo!$H:$N,7,0)</f>
        <v>strategy_18_demo</v>
      </c>
      <c r="R2041" s="13" t="str">
        <f t="shared" si="327"/>
        <v>Mon</v>
      </c>
      <c r="S2041" s="14">
        <f>VLOOKUP($B2041,Deals_Demo!$H:$S,8,0)</f>
        <v>45922.477175925924</v>
      </c>
      <c r="T2041" s="14">
        <f>VLOOKUP($B2041,Deals_Demo!$H:$S,9,0)</f>
        <v>45922.68550925926</v>
      </c>
      <c r="U2041" s="15" t="str">
        <f t="shared" si="328"/>
        <v>2025-09-22</v>
      </c>
      <c r="V2041" s="13" t="str">
        <f>VLOOKUP($B2041,Deals_Demo!$H:$S,11,0)</f>
        <v>16</v>
      </c>
      <c r="W2041" s="13" t="str">
        <f>VLOOKUP($B2041,Deals_Demo!$H:$S,12,0)</f>
        <v>Mon</v>
      </c>
      <c r="X2041" s="13">
        <f t="shared" si="321"/>
        <v>0.21200000000000002</v>
      </c>
      <c r="Y2041" s="13">
        <f t="shared" si="322"/>
        <v>0.42400000000000004</v>
      </c>
      <c r="Z2041" s="13">
        <f t="shared" si="323"/>
        <v>0.63600000000000001</v>
      </c>
      <c r="AA2041" s="13">
        <f t="shared" si="329"/>
        <v>-3</v>
      </c>
    </row>
    <row r="2042" spans="1:27" x14ac:dyDescent="0.25">
      <c r="A2042" s="58">
        <v>45922.477407407408</v>
      </c>
      <c r="B2042" s="59">
        <v>444294247</v>
      </c>
      <c r="C2042" s="38" t="s">
        <v>36</v>
      </c>
      <c r="D2042" s="38" t="s">
        <v>37</v>
      </c>
      <c r="E2042" s="38" t="s">
        <v>120</v>
      </c>
      <c r="F2042" s="35">
        <v>3718.64</v>
      </c>
      <c r="G2042" s="35">
        <v>3718.73</v>
      </c>
      <c r="H2042" s="35">
        <v>3720.18</v>
      </c>
      <c r="I2042" s="38" t="s">
        <v>2302</v>
      </c>
      <c r="J2042" s="35">
        <v>3718.72</v>
      </c>
      <c r="K2042" s="35">
        <v>0</v>
      </c>
      <c r="L2042" s="35">
        <v>0</v>
      </c>
      <c r="M2042" s="35">
        <v>0.08</v>
      </c>
      <c r="N2042" s="10" t="str">
        <f t="shared" si="324"/>
        <v>W</v>
      </c>
      <c r="O2042" s="11">
        <f t="shared" si="325"/>
        <v>45922</v>
      </c>
      <c r="P2042" s="12" t="str">
        <f t="shared" si="326"/>
        <v>11</v>
      </c>
      <c r="Q2042" s="13" t="str">
        <f>VLOOKUP($B2042,Deals_Demo!$H:$N,7,0)</f>
        <v>strategy_24_demo</v>
      </c>
      <c r="R2042" s="13" t="str">
        <f t="shared" si="327"/>
        <v>Mon</v>
      </c>
      <c r="S2042" s="14">
        <f>VLOOKUP($B2042,Deals_Demo!$H:$S,8,0)</f>
        <v>45922.477407407408</v>
      </c>
      <c r="T2042" s="14">
        <f>VLOOKUP($B2042,Deals_Demo!$H:$S,9,0)</f>
        <v>45922.685740740744</v>
      </c>
      <c r="U2042" s="15" t="str">
        <f t="shared" si="328"/>
        <v>2025-09-22</v>
      </c>
      <c r="V2042" s="13" t="str">
        <f>VLOOKUP($B2042,Deals_Demo!$H:$S,11,0)</f>
        <v>16</v>
      </c>
      <c r="W2042" s="13" t="str">
        <f>VLOOKUP($B2042,Deals_Demo!$H:$S,12,0)</f>
        <v>Mon</v>
      </c>
      <c r="X2042" s="13">
        <f t="shared" si="321"/>
        <v>8.0000000000000002E-3</v>
      </c>
      <c r="Y2042" s="13">
        <f t="shared" si="322"/>
        <v>1.6E-2</v>
      </c>
      <c r="Z2042" s="13">
        <f t="shared" si="323"/>
        <v>2.4E-2</v>
      </c>
      <c r="AA2042" s="13">
        <f t="shared" si="329"/>
        <v>-3</v>
      </c>
    </row>
    <row r="2043" spans="1:27" x14ac:dyDescent="0.25">
      <c r="A2043" s="60">
        <v>45922.477407407408</v>
      </c>
      <c r="B2043" s="61">
        <v>444294249</v>
      </c>
      <c r="C2043" s="37" t="s">
        <v>36</v>
      </c>
      <c r="D2043" s="37" t="s">
        <v>37</v>
      </c>
      <c r="E2043" s="37" t="s">
        <v>120</v>
      </c>
      <c r="F2043" s="36">
        <v>3718.64</v>
      </c>
      <c r="G2043" s="36">
        <v>3718.72</v>
      </c>
      <c r="H2043" s="36">
        <v>3720.11</v>
      </c>
      <c r="I2043" s="37" t="s">
        <v>2302</v>
      </c>
      <c r="J2043" s="36">
        <v>3718.72</v>
      </c>
      <c r="K2043" s="36">
        <v>0</v>
      </c>
      <c r="L2043" s="36">
        <v>0</v>
      </c>
      <c r="M2043" s="36">
        <v>0.08</v>
      </c>
      <c r="N2043" s="10" t="str">
        <f t="shared" si="324"/>
        <v>W</v>
      </c>
      <c r="O2043" s="11">
        <f t="shared" si="325"/>
        <v>45922</v>
      </c>
      <c r="P2043" s="12" t="str">
        <f t="shared" si="326"/>
        <v>11</v>
      </c>
      <c r="Q2043" s="13" t="str">
        <f>VLOOKUP($B2043,Deals_Demo!$H:$N,7,0)</f>
        <v>strategy_12_demo</v>
      </c>
      <c r="R2043" s="13" t="str">
        <f t="shared" si="327"/>
        <v>Mon</v>
      </c>
      <c r="S2043" s="14">
        <f>VLOOKUP($B2043,Deals_Demo!$H:$S,8,0)</f>
        <v>45922.477407407408</v>
      </c>
      <c r="T2043" s="14">
        <f>VLOOKUP($B2043,Deals_Demo!$H:$S,9,0)</f>
        <v>45922.685740740744</v>
      </c>
      <c r="U2043" s="15" t="str">
        <f t="shared" si="328"/>
        <v>2025-09-22</v>
      </c>
      <c r="V2043" s="13" t="str">
        <f>VLOOKUP($B2043,Deals_Demo!$H:$S,11,0)</f>
        <v>16</v>
      </c>
      <c r="W2043" s="13" t="str">
        <f>VLOOKUP($B2043,Deals_Demo!$H:$S,12,0)</f>
        <v>Mon</v>
      </c>
      <c r="X2043" s="13">
        <f t="shared" si="321"/>
        <v>8.0000000000000002E-3</v>
      </c>
      <c r="Y2043" s="13">
        <f t="shared" si="322"/>
        <v>1.6E-2</v>
      </c>
      <c r="Z2043" s="13">
        <f t="shared" si="323"/>
        <v>2.4E-2</v>
      </c>
      <c r="AA2043" s="13">
        <f t="shared" si="329"/>
        <v>-3</v>
      </c>
    </row>
    <row r="2044" spans="1:27" x14ac:dyDescent="0.25">
      <c r="A2044" s="58">
        <v>45922.477407407408</v>
      </c>
      <c r="B2044" s="59">
        <v>444294252</v>
      </c>
      <c r="C2044" s="38" t="s">
        <v>36</v>
      </c>
      <c r="D2044" s="38" t="s">
        <v>37</v>
      </c>
      <c r="E2044" s="38" t="s">
        <v>120</v>
      </c>
      <c r="F2044" s="35">
        <v>3718.75</v>
      </c>
      <c r="G2044" s="35">
        <v>3715.61</v>
      </c>
      <c r="H2044" s="35">
        <v>3720.81</v>
      </c>
      <c r="I2044" s="38" t="s">
        <v>2303</v>
      </c>
      <c r="J2044" s="35">
        <v>3720.81</v>
      </c>
      <c r="K2044" s="35">
        <v>0</v>
      </c>
      <c r="L2044" s="35">
        <v>0</v>
      </c>
      <c r="M2044" s="35">
        <v>2.06</v>
      </c>
      <c r="N2044" s="10" t="str">
        <f t="shared" si="324"/>
        <v>W</v>
      </c>
      <c r="O2044" s="11">
        <f t="shared" si="325"/>
        <v>45922</v>
      </c>
      <c r="P2044" s="12" t="str">
        <f t="shared" si="326"/>
        <v>11</v>
      </c>
      <c r="Q2044" s="13" t="str">
        <f>VLOOKUP($B2044,Deals_Demo!$H:$N,7,0)</f>
        <v>strategy_21_demo</v>
      </c>
      <c r="R2044" s="13" t="str">
        <f t="shared" si="327"/>
        <v>Mon</v>
      </c>
      <c r="S2044" s="14">
        <f>VLOOKUP($B2044,Deals_Demo!$H:$S,8,0)</f>
        <v>45922.477407407408</v>
      </c>
      <c r="T2044" s="14">
        <f>VLOOKUP($B2044,Deals_Demo!$H:$S,9,0)</f>
        <v>45922.685740740744</v>
      </c>
      <c r="U2044" s="15" t="str">
        <f t="shared" si="328"/>
        <v>2025-09-22</v>
      </c>
      <c r="V2044" s="13" t="str">
        <f>VLOOKUP($B2044,Deals_Demo!$H:$S,11,0)</f>
        <v>16</v>
      </c>
      <c r="W2044" s="13" t="str">
        <f>VLOOKUP($B2044,Deals_Demo!$H:$S,12,0)</f>
        <v>Mon</v>
      </c>
      <c r="X2044" s="13">
        <f t="shared" si="321"/>
        <v>0.20600000000000002</v>
      </c>
      <c r="Y2044" s="13">
        <f t="shared" si="322"/>
        <v>0.41200000000000003</v>
      </c>
      <c r="Z2044" s="13">
        <f t="shared" si="323"/>
        <v>0.61799999999999999</v>
      </c>
      <c r="AA2044" s="13">
        <f t="shared" si="329"/>
        <v>-3</v>
      </c>
    </row>
    <row r="2045" spans="1:27" x14ac:dyDescent="0.25">
      <c r="A2045" s="60">
        <v>45922.477407407408</v>
      </c>
      <c r="B2045" s="61">
        <v>444294254</v>
      </c>
      <c r="C2045" s="37" t="s">
        <v>36</v>
      </c>
      <c r="D2045" s="37" t="s">
        <v>37</v>
      </c>
      <c r="E2045" s="37" t="s">
        <v>120</v>
      </c>
      <c r="F2045" s="36">
        <v>3718.75</v>
      </c>
      <c r="G2045" s="36">
        <v>3716.41</v>
      </c>
      <c r="H2045" s="36">
        <v>3720.11</v>
      </c>
      <c r="I2045" s="37" t="s">
        <v>2304</v>
      </c>
      <c r="J2045" s="36">
        <v>3720.11</v>
      </c>
      <c r="K2045" s="36">
        <v>0</v>
      </c>
      <c r="L2045" s="36">
        <v>0</v>
      </c>
      <c r="M2045" s="36">
        <v>1.36</v>
      </c>
      <c r="N2045" s="10" t="str">
        <f t="shared" si="324"/>
        <v>W</v>
      </c>
      <c r="O2045" s="11">
        <f t="shared" si="325"/>
        <v>45922</v>
      </c>
      <c r="P2045" s="12" t="str">
        <f t="shared" si="326"/>
        <v>11</v>
      </c>
      <c r="Q2045" s="13" t="str">
        <f>VLOOKUP($B2045,Deals_Demo!$H:$N,7,0)</f>
        <v>strategy_22_demo</v>
      </c>
      <c r="R2045" s="13" t="str">
        <f t="shared" si="327"/>
        <v>Mon</v>
      </c>
      <c r="S2045" s="14">
        <f>VLOOKUP($B2045,Deals_Demo!$H:$S,8,0)</f>
        <v>45922.477407407408</v>
      </c>
      <c r="T2045" s="14">
        <f>VLOOKUP($B2045,Deals_Demo!$H:$S,9,0)</f>
        <v>45922.685740740744</v>
      </c>
      <c r="U2045" s="15" t="str">
        <f t="shared" si="328"/>
        <v>2025-09-22</v>
      </c>
      <c r="V2045" s="13" t="str">
        <f>VLOOKUP($B2045,Deals_Demo!$H:$S,11,0)</f>
        <v>16</v>
      </c>
      <c r="W2045" s="13" t="str">
        <f>VLOOKUP($B2045,Deals_Demo!$H:$S,12,0)</f>
        <v>Mon</v>
      </c>
      <c r="X2045" s="13">
        <f t="shared" si="321"/>
        <v>0.13600000000000001</v>
      </c>
      <c r="Y2045" s="13">
        <f t="shared" si="322"/>
        <v>0.27200000000000002</v>
      </c>
      <c r="Z2045" s="13">
        <f t="shared" si="323"/>
        <v>0.40800000000000003</v>
      </c>
      <c r="AA2045" s="13">
        <f t="shared" si="329"/>
        <v>-3</v>
      </c>
    </row>
    <row r="2046" spans="1:27" x14ac:dyDescent="0.25">
      <c r="A2046" s="58">
        <v>45922.477407407408</v>
      </c>
      <c r="B2046" s="59">
        <v>444294256</v>
      </c>
      <c r="C2046" s="38" t="s">
        <v>36</v>
      </c>
      <c r="D2046" s="38" t="s">
        <v>37</v>
      </c>
      <c r="E2046" s="38" t="s">
        <v>120</v>
      </c>
      <c r="F2046" s="35">
        <v>3718.79</v>
      </c>
      <c r="G2046" s="35">
        <v>3719.58</v>
      </c>
      <c r="H2046" s="35">
        <v>3722.11</v>
      </c>
      <c r="I2046" s="38" t="s">
        <v>2305</v>
      </c>
      <c r="J2046" s="35">
        <v>3722.23</v>
      </c>
      <c r="K2046" s="35">
        <v>0</v>
      </c>
      <c r="L2046" s="35">
        <v>0</v>
      </c>
      <c r="M2046" s="35">
        <v>3.44</v>
      </c>
      <c r="N2046" s="10" t="str">
        <f t="shared" si="324"/>
        <v>W</v>
      </c>
      <c r="O2046" s="11">
        <f t="shared" si="325"/>
        <v>45922</v>
      </c>
      <c r="P2046" s="12" t="str">
        <f t="shared" si="326"/>
        <v>11</v>
      </c>
      <c r="Q2046" s="13" t="str">
        <f>VLOOKUP($B2046,Deals_Demo!$H:$N,7,0)</f>
        <v>strategy_11_demo</v>
      </c>
      <c r="R2046" s="13" t="str">
        <f t="shared" si="327"/>
        <v>Mon</v>
      </c>
      <c r="S2046" s="14">
        <f>VLOOKUP($B2046,Deals_Demo!$H:$S,8,0)</f>
        <v>45922.477407407408</v>
      </c>
      <c r="T2046" s="14">
        <f>VLOOKUP($B2046,Deals_Demo!$H:$S,9,0)</f>
        <v>45922.685740740744</v>
      </c>
      <c r="U2046" s="15" t="str">
        <f t="shared" si="328"/>
        <v>2025-09-22</v>
      </c>
      <c r="V2046" s="13" t="str">
        <f>VLOOKUP($B2046,Deals_Demo!$H:$S,11,0)</f>
        <v>16</v>
      </c>
      <c r="W2046" s="13" t="str">
        <f>VLOOKUP($B2046,Deals_Demo!$H:$S,12,0)</f>
        <v>Mon</v>
      </c>
      <c r="X2046" s="13">
        <f t="shared" si="321"/>
        <v>0.34400000000000003</v>
      </c>
      <c r="Y2046" s="13">
        <f t="shared" si="322"/>
        <v>0.68800000000000006</v>
      </c>
      <c r="Z2046" s="13">
        <f t="shared" si="323"/>
        <v>1.032</v>
      </c>
      <c r="AA2046" s="13">
        <f t="shared" si="329"/>
        <v>3.44</v>
      </c>
    </row>
    <row r="2047" spans="1:27" x14ac:dyDescent="0.25">
      <c r="A2047" s="60">
        <v>45922.478333333333</v>
      </c>
      <c r="B2047" s="61">
        <v>444294801</v>
      </c>
      <c r="C2047" s="37" t="s">
        <v>36</v>
      </c>
      <c r="D2047" s="37" t="s">
        <v>37</v>
      </c>
      <c r="E2047" s="37" t="s">
        <v>120</v>
      </c>
      <c r="F2047" s="36">
        <v>3718.53</v>
      </c>
      <c r="G2047" s="36">
        <v>3718.84</v>
      </c>
      <c r="H2047" s="36">
        <v>3721.53</v>
      </c>
      <c r="I2047" s="37" t="s">
        <v>2306</v>
      </c>
      <c r="J2047" s="36">
        <v>3718.83</v>
      </c>
      <c r="K2047" s="36">
        <v>0</v>
      </c>
      <c r="L2047" s="36">
        <v>0</v>
      </c>
      <c r="M2047" s="36">
        <v>0.3</v>
      </c>
      <c r="N2047" s="10" t="str">
        <f t="shared" si="324"/>
        <v>W</v>
      </c>
      <c r="O2047" s="11">
        <f t="shared" si="325"/>
        <v>45922</v>
      </c>
      <c r="P2047" s="12" t="str">
        <f t="shared" si="326"/>
        <v>11</v>
      </c>
      <c r="Q2047" s="13" t="str">
        <f>VLOOKUP($B2047,Deals_Demo!$H:$N,7,0)</f>
        <v>strategy_10_demo</v>
      </c>
      <c r="R2047" s="13" t="str">
        <f t="shared" si="327"/>
        <v>Mon</v>
      </c>
      <c r="S2047" s="14">
        <f>VLOOKUP($B2047,Deals_Demo!$H:$S,8,0)</f>
        <v>45922.478333333333</v>
      </c>
      <c r="T2047" s="14">
        <f>VLOOKUP($B2047,Deals_Demo!$H:$S,9,0)</f>
        <v>45922.686666666668</v>
      </c>
      <c r="U2047" s="15" t="str">
        <f t="shared" si="328"/>
        <v>2025-09-22</v>
      </c>
      <c r="V2047" s="13" t="str">
        <f>VLOOKUP($B2047,Deals_Demo!$H:$S,11,0)</f>
        <v>16</v>
      </c>
      <c r="W2047" s="13" t="str">
        <f>VLOOKUP($B2047,Deals_Demo!$H:$S,12,0)</f>
        <v>Mon</v>
      </c>
      <c r="X2047" s="13">
        <f t="shared" si="321"/>
        <v>0.03</v>
      </c>
      <c r="Y2047" s="13">
        <f t="shared" si="322"/>
        <v>0.06</v>
      </c>
      <c r="Z2047" s="13">
        <f t="shared" si="323"/>
        <v>0.09</v>
      </c>
      <c r="AA2047" s="13">
        <f t="shared" si="329"/>
        <v>-3</v>
      </c>
    </row>
    <row r="2048" spans="1:27" x14ac:dyDescent="0.25">
      <c r="A2048" s="58">
        <v>45922.478333333333</v>
      </c>
      <c r="B2048" s="59">
        <v>444294802</v>
      </c>
      <c r="C2048" s="38" t="s">
        <v>36</v>
      </c>
      <c r="D2048" s="38" t="s">
        <v>37</v>
      </c>
      <c r="E2048" s="38" t="s">
        <v>120</v>
      </c>
      <c r="F2048" s="35">
        <v>3718.53</v>
      </c>
      <c r="G2048" s="35">
        <v>3718.85</v>
      </c>
      <c r="H2048" s="35">
        <v>3721.53</v>
      </c>
      <c r="I2048" s="38" t="s">
        <v>2307</v>
      </c>
      <c r="J2048" s="35">
        <v>3718.85</v>
      </c>
      <c r="K2048" s="35">
        <v>0</v>
      </c>
      <c r="L2048" s="35">
        <v>0</v>
      </c>
      <c r="M2048" s="35">
        <v>0.32</v>
      </c>
      <c r="N2048" s="10" t="str">
        <f t="shared" si="324"/>
        <v>W</v>
      </c>
      <c r="O2048" s="11">
        <f t="shared" si="325"/>
        <v>45922</v>
      </c>
      <c r="P2048" s="12" t="str">
        <f t="shared" si="326"/>
        <v>11</v>
      </c>
      <c r="Q2048" s="13" t="str">
        <f>VLOOKUP($B2048,Deals_Demo!$H:$N,7,0)</f>
        <v>strategy_09_demo</v>
      </c>
      <c r="R2048" s="13" t="str">
        <f t="shared" si="327"/>
        <v>Mon</v>
      </c>
      <c r="S2048" s="14">
        <f>VLOOKUP($B2048,Deals_Demo!$H:$S,8,0)</f>
        <v>45922.478333333333</v>
      </c>
      <c r="T2048" s="14">
        <f>VLOOKUP($B2048,Deals_Demo!$H:$S,9,0)</f>
        <v>45922.686666666668</v>
      </c>
      <c r="U2048" s="15" t="str">
        <f t="shared" si="328"/>
        <v>2025-09-22</v>
      </c>
      <c r="V2048" s="13" t="str">
        <f>VLOOKUP($B2048,Deals_Demo!$H:$S,11,0)</f>
        <v>16</v>
      </c>
      <c r="W2048" s="13" t="str">
        <f>VLOOKUP($B2048,Deals_Demo!$H:$S,12,0)</f>
        <v>Mon</v>
      </c>
      <c r="X2048" s="13">
        <f t="shared" si="321"/>
        <v>3.2000000000000001E-2</v>
      </c>
      <c r="Y2048" s="13">
        <f t="shared" si="322"/>
        <v>6.4000000000000001E-2</v>
      </c>
      <c r="Z2048" s="13">
        <f t="shared" si="323"/>
        <v>9.6000000000000002E-2</v>
      </c>
      <c r="AA2048" s="13">
        <f t="shared" si="329"/>
        <v>-3</v>
      </c>
    </row>
    <row r="2049" spans="1:27" x14ac:dyDescent="0.25">
      <c r="A2049" s="60">
        <v>45922.484803240739</v>
      </c>
      <c r="B2049" s="61">
        <v>444296994</v>
      </c>
      <c r="C2049" s="37" t="s">
        <v>36</v>
      </c>
      <c r="D2049" s="37" t="s">
        <v>37</v>
      </c>
      <c r="E2049" s="37" t="s">
        <v>120</v>
      </c>
      <c r="F2049" s="36">
        <v>3719.47</v>
      </c>
      <c r="G2049" s="36">
        <v>3719.42</v>
      </c>
      <c r="H2049" s="36">
        <v>3720.98</v>
      </c>
      <c r="I2049" s="37" t="s">
        <v>2298</v>
      </c>
      <c r="J2049" s="36">
        <v>3721</v>
      </c>
      <c r="K2049" s="36">
        <v>0</v>
      </c>
      <c r="L2049" s="36">
        <v>0</v>
      </c>
      <c r="M2049" s="36">
        <v>1.53</v>
      </c>
      <c r="N2049" s="10" t="str">
        <f t="shared" si="324"/>
        <v>W</v>
      </c>
      <c r="O2049" s="11">
        <f t="shared" si="325"/>
        <v>45922</v>
      </c>
      <c r="P2049" s="12" t="str">
        <f t="shared" si="326"/>
        <v>11</v>
      </c>
      <c r="Q2049" s="13" t="str">
        <f>VLOOKUP($B2049,Deals_Demo!$H:$N,7,0)</f>
        <v>strategy_14_demo</v>
      </c>
      <c r="R2049" s="13" t="str">
        <f t="shared" si="327"/>
        <v>Mon</v>
      </c>
      <c r="S2049" s="14">
        <f>VLOOKUP($B2049,Deals_Demo!$H:$S,8,0)</f>
        <v>45922.484803240739</v>
      </c>
      <c r="T2049" s="14">
        <f>VLOOKUP($B2049,Deals_Demo!$H:$S,9,0)</f>
        <v>45922.693136574075</v>
      </c>
      <c r="U2049" s="15" t="str">
        <f t="shared" si="328"/>
        <v>2025-09-22</v>
      </c>
      <c r="V2049" s="13" t="str">
        <f>VLOOKUP($B2049,Deals_Demo!$H:$S,11,0)</f>
        <v>16</v>
      </c>
      <c r="W2049" s="13" t="str">
        <f>VLOOKUP($B2049,Deals_Demo!$H:$S,12,0)</f>
        <v>Mon</v>
      </c>
      <c r="X2049" s="13">
        <f t="shared" si="321"/>
        <v>0.15300000000000002</v>
      </c>
      <c r="Y2049" s="13">
        <f t="shared" si="322"/>
        <v>0.30600000000000005</v>
      </c>
      <c r="Z2049" s="13">
        <f t="shared" si="323"/>
        <v>0.45899999999999996</v>
      </c>
      <c r="AA2049" s="13">
        <f t="shared" si="329"/>
        <v>-3</v>
      </c>
    </row>
    <row r="2050" spans="1:27" x14ac:dyDescent="0.25">
      <c r="A2050" s="58">
        <v>45922.484814814816</v>
      </c>
      <c r="B2050" s="59">
        <v>444296996</v>
      </c>
      <c r="C2050" s="38" t="s">
        <v>36</v>
      </c>
      <c r="D2050" s="38" t="s">
        <v>37</v>
      </c>
      <c r="E2050" s="38" t="s">
        <v>120</v>
      </c>
      <c r="F2050" s="35">
        <v>3719.47</v>
      </c>
      <c r="G2050" s="35">
        <v>3719.42</v>
      </c>
      <c r="H2050" s="35">
        <v>3720.97</v>
      </c>
      <c r="I2050" s="38" t="s">
        <v>2298</v>
      </c>
      <c r="J2050" s="35">
        <v>3721</v>
      </c>
      <c r="K2050" s="35">
        <v>0</v>
      </c>
      <c r="L2050" s="35">
        <v>0</v>
      </c>
      <c r="M2050" s="35">
        <v>1.53</v>
      </c>
      <c r="N2050" s="10" t="str">
        <f t="shared" si="324"/>
        <v>W</v>
      </c>
      <c r="O2050" s="11">
        <f t="shared" si="325"/>
        <v>45922</v>
      </c>
      <c r="P2050" s="12" t="str">
        <f t="shared" si="326"/>
        <v>11</v>
      </c>
      <c r="Q2050" s="13" t="str">
        <f>VLOOKUP($B2050,Deals_Demo!$H:$N,7,0)</f>
        <v>strategy_15_demo</v>
      </c>
      <c r="R2050" s="13" t="str">
        <f t="shared" si="327"/>
        <v>Mon</v>
      </c>
      <c r="S2050" s="14">
        <f>VLOOKUP($B2050,Deals_Demo!$H:$S,8,0)</f>
        <v>45922.484814814816</v>
      </c>
      <c r="T2050" s="14">
        <f>VLOOKUP($B2050,Deals_Demo!$H:$S,9,0)</f>
        <v>45922.693148148152</v>
      </c>
      <c r="U2050" s="15" t="str">
        <f t="shared" si="328"/>
        <v>2025-09-22</v>
      </c>
      <c r="V2050" s="13" t="str">
        <f>VLOOKUP($B2050,Deals_Demo!$H:$S,11,0)</f>
        <v>16</v>
      </c>
      <c r="W2050" s="13" t="str">
        <f>VLOOKUP($B2050,Deals_Demo!$H:$S,12,0)</f>
        <v>Mon</v>
      </c>
      <c r="X2050" s="13">
        <f t="shared" si="321"/>
        <v>0.15300000000000002</v>
      </c>
      <c r="Y2050" s="13">
        <f t="shared" si="322"/>
        <v>0.30600000000000005</v>
      </c>
      <c r="Z2050" s="13">
        <f t="shared" si="323"/>
        <v>0.45899999999999996</v>
      </c>
      <c r="AA2050" s="13">
        <f t="shared" si="329"/>
        <v>-3</v>
      </c>
    </row>
    <row r="2051" spans="1:27" x14ac:dyDescent="0.25">
      <c r="A2051" s="60">
        <v>45922.485266203701</v>
      </c>
      <c r="B2051" s="61">
        <v>444297083</v>
      </c>
      <c r="C2051" s="37" t="s">
        <v>36</v>
      </c>
      <c r="D2051" s="37" t="s">
        <v>37</v>
      </c>
      <c r="E2051" s="37" t="s">
        <v>120</v>
      </c>
      <c r="F2051" s="36">
        <v>3719.09</v>
      </c>
      <c r="G2051" s="36">
        <v>3719.57</v>
      </c>
      <c r="H2051" s="36">
        <v>3722.11</v>
      </c>
      <c r="I2051" s="37" t="s">
        <v>2305</v>
      </c>
      <c r="J2051" s="36">
        <v>3722.23</v>
      </c>
      <c r="K2051" s="36">
        <v>0</v>
      </c>
      <c r="L2051" s="36">
        <v>0</v>
      </c>
      <c r="M2051" s="36">
        <v>3.14</v>
      </c>
      <c r="N2051" s="10" t="str">
        <f t="shared" si="324"/>
        <v>W</v>
      </c>
      <c r="O2051" s="11">
        <f t="shared" si="325"/>
        <v>45922</v>
      </c>
      <c r="P2051" s="12" t="str">
        <f t="shared" si="326"/>
        <v>11</v>
      </c>
      <c r="Q2051" s="13" t="str">
        <f>VLOOKUP($B2051,Deals_Demo!$H:$N,7,0)</f>
        <v>strategy_09_demo</v>
      </c>
      <c r="R2051" s="13" t="str">
        <f t="shared" si="327"/>
        <v>Mon</v>
      </c>
      <c r="S2051" s="14">
        <f>VLOOKUP($B2051,Deals_Demo!$H:$S,8,0)</f>
        <v>45922.485266203701</v>
      </c>
      <c r="T2051" s="14">
        <f>VLOOKUP($B2051,Deals_Demo!$H:$S,9,0)</f>
        <v>45922.693599537037</v>
      </c>
      <c r="U2051" s="15" t="str">
        <f t="shared" si="328"/>
        <v>2025-09-22</v>
      </c>
      <c r="V2051" s="13" t="str">
        <f>VLOOKUP($B2051,Deals_Demo!$H:$S,11,0)</f>
        <v>16</v>
      </c>
      <c r="W2051" s="13" t="str">
        <f>VLOOKUP($B2051,Deals_Demo!$H:$S,12,0)</f>
        <v>Mon</v>
      </c>
      <c r="X2051" s="13">
        <f t="shared" ref="X2051:X2114" si="330">$M2051*0.1</f>
        <v>0.31400000000000006</v>
      </c>
      <c r="Y2051" s="13">
        <f t="shared" ref="Y2051:Y2114" si="331">$M2051*0.2</f>
        <v>0.62800000000000011</v>
      </c>
      <c r="Z2051" s="13">
        <f t="shared" ref="Z2051:Z2114" si="332">$M2051*0.3</f>
        <v>0.94199999999999995</v>
      </c>
      <c r="AA2051" s="13">
        <f t="shared" si="329"/>
        <v>3.14</v>
      </c>
    </row>
    <row r="2052" spans="1:27" x14ac:dyDescent="0.25">
      <c r="A2052" s="58">
        <v>45922.485497685186</v>
      </c>
      <c r="B2052" s="59">
        <v>444297184</v>
      </c>
      <c r="C2052" s="38" t="s">
        <v>36</v>
      </c>
      <c r="D2052" s="38" t="s">
        <v>37</v>
      </c>
      <c r="E2052" s="38" t="s">
        <v>120</v>
      </c>
      <c r="F2052" s="35">
        <v>3719.02</v>
      </c>
      <c r="G2052" s="35">
        <v>3715.94</v>
      </c>
      <c r="H2052" s="35">
        <v>3720.44</v>
      </c>
      <c r="I2052" s="38" t="s">
        <v>2308</v>
      </c>
      <c r="J2052" s="35">
        <v>3720.48</v>
      </c>
      <c r="K2052" s="35">
        <v>0</v>
      </c>
      <c r="L2052" s="35">
        <v>0</v>
      </c>
      <c r="M2052" s="35">
        <v>1.46</v>
      </c>
      <c r="N2052" s="10" t="str">
        <f t="shared" si="324"/>
        <v>W</v>
      </c>
      <c r="O2052" s="11">
        <f t="shared" si="325"/>
        <v>45922</v>
      </c>
      <c r="P2052" s="12" t="str">
        <f t="shared" si="326"/>
        <v>11</v>
      </c>
      <c r="Q2052" s="13" t="str">
        <f>VLOOKUP($B2052,Deals_Demo!$H:$N,7,0)</f>
        <v>strategy_12_demo</v>
      </c>
      <c r="R2052" s="13" t="str">
        <f t="shared" si="327"/>
        <v>Mon</v>
      </c>
      <c r="S2052" s="14">
        <f>VLOOKUP($B2052,Deals_Demo!$H:$S,8,0)</f>
        <v>45922.485497685186</v>
      </c>
      <c r="T2052" s="14">
        <f>VLOOKUP($B2052,Deals_Demo!$H:$S,9,0)</f>
        <v>45922.693831018521</v>
      </c>
      <c r="U2052" s="15" t="str">
        <f t="shared" si="328"/>
        <v>2025-09-22</v>
      </c>
      <c r="V2052" s="13" t="str">
        <f>VLOOKUP($B2052,Deals_Demo!$H:$S,11,0)</f>
        <v>16</v>
      </c>
      <c r="W2052" s="13" t="str">
        <f>VLOOKUP($B2052,Deals_Demo!$H:$S,12,0)</f>
        <v>Mon</v>
      </c>
      <c r="X2052" s="13">
        <f t="shared" si="330"/>
        <v>0.14599999999999999</v>
      </c>
      <c r="Y2052" s="13">
        <f t="shared" si="331"/>
        <v>0.29199999999999998</v>
      </c>
      <c r="Z2052" s="13">
        <f t="shared" si="332"/>
        <v>0.438</v>
      </c>
      <c r="AA2052" s="13">
        <f t="shared" si="329"/>
        <v>-3</v>
      </c>
    </row>
    <row r="2053" spans="1:27" x14ac:dyDescent="0.25">
      <c r="A2053" s="60">
        <v>45922.485509259262</v>
      </c>
      <c r="B2053" s="61">
        <v>444297185</v>
      </c>
      <c r="C2053" s="37" t="s">
        <v>36</v>
      </c>
      <c r="D2053" s="37" t="s">
        <v>37</v>
      </c>
      <c r="E2053" s="37" t="s">
        <v>120</v>
      </c>
      <c r="F2053" s="36">
        <v>3719.02</v>
      </c>
      <c r="G2053" s="36">
        <v>3719.57</v>
      </c>
      <c r="H2053" s="36">
        <v>3722.02</v>
      </c>
      <c r="I2053" s="37" t="s">
        <v>2305</v>
      </c>
      <c r="J2053" s="36">
        <v>3722.23</v>
      </c>
      <c r="K2053" s="36">
        <v>0</v>
      </c>
      <c r="L2053" s="36">
        <v>0</v>
      </c>
      <c r="M2053" s="36">
        <v>3.21</v>
      </c>
      <c r="N2053" s="10" t="str">
        <f t="shared" si="324"/>
        <v>W</v>
      </c>
      <c r="O2053" s="11">
        <f t="shared" si="325"/>
        <v>45922</v>
      </c>
      <c r="P2053" s="12" t="str">
        <f t="shared" si="326"/>
        <v>11</v>
      </c>
      <c r="Q2053" s="13" t="str">
        <f>VLOOKUP($B2053,Deals_Demo!$H:$N,7,0)</f>
        <v>strategy_10_demo</v>
      </c>
      <c r="R2053" s="13" t="str">
        <f t="shared" si="327"/>
        <v>Mon</v>
      </c>
      <c r="S2053" s="14">
        <f>VLOOKUP($B2053,Deals_Demo!$H:$S,8,0)</f>
        <v>45922.485509259262</v>
      </c>
      <c r="T2053" s="14">
        <f>VLOOKUP($B2053,Deals_Demo!$H:$S,9,0)</f>
        <v>45922.693842592598</v>
      </c>
      <c r="U2053" s="15" t="str">
        <f t="shared" si="328"/>
        <v>2025-09-22</v>
      </c>
      <c r="V2053" s="13" t="str">
        <f>VLOOKUP($B2053,Deals_Demo!$H:$S,11,0)</f>
        <v>16</v>
      </c>
      <c r="W2053" s="13" t="str">
        <f>VLOOKUP($B2053,Deals_Demo!$H:$S,12,0)</f>
        <v>Mon</v>
      </c>
      <c r="X2053" s="13">
        <f t="shared" si="330"/>
        <v>0.32100000000000001</v>
      </c>
      <c r="Y2053" s="13">
        <f t="shared" si="331"/>
        <v>0.64200000000000002</v>
      </c>
      <c r="Z2053" s="13">
        <f t="shared" si="332"/>
        <v>0.96299999999999997</v>
      </c>
      <c r="AA2053" s="13">
        <f t="shared" si="329"/>
        <v>3.21</v>
      </c>
    </row>
    <row r="2054" spans="1:27" x14ac:dyDescent="0.25">
      <c r="A2054" s="58">
        <v>45922.485509259262</v>
      </c>
      <c r="B2054" s="59">
        <v>444297186</v>
      </c>
      <c r="C2054" s="38" t="s">
        <v>36</v>
      </c>
      <c r="D2054" s="38" t="s">
        <v>37</v>
      </c>
      <c r="E2054" s="38" t="s">
        <v>120</v>
      </c>
      <c r="F2054" s="35">
        <v>3719.02</v>
      </c>
      <c r="G2054" s="35">
        <v>3716.02</v>
      </c>
      <c r="H2054" s="35">
        <v>3720.52</v>
      </c>
      <c r="I2054" s="38" t="s">
        <v>2308</v>
      </c>
      <c r="J2054" s="35">
        <v>3720.68</v>
      </c>
      <c r="K2054" s="35">
        <v>0</v>
      </c>
      <c r="L2054" s="35">
        <v>0</v>
      </c>
      <c r="M2054" s="35">
        <v>1.66</v>
      </c>
      <c r="N2054" s="10" t="str">
        <f t="shared" si="324"/>
        <v>W</v>
      </c>
      <c r="O2054" s="11">
        <f t="shared" si="325"/>
        <v>45922</v>
      </c>
      <c r="P2054" s="12" t="str">
        <f t="shared" si="326"/>
        <v>11</v>
      </c>
      <c r="Q2054" s="13" t="str">
        <f>VLOOKUP($B2054,Deals_Demo!$H:$N,7,0)</f>
        <v>strategy_24_demo</v>
      </c>
      <c r="R2054" s="13" t="str">
        <f t="shared" si="327"/>
        <v>Mon</v>
      </c>
      <c r="S2054" s="14">
        <f>VLOOKUP($B2054,Deals_Demo!$H:$S,8,0)</f>
        <v>45922.485509259262</v>
      </c>
      <c r="T2054" s="14">
        <f>VLOOKUP($B2054,Deals_Demo!$H:$S,9,0)</f>
        <v>45922.693842592598</v>
      </c>
      <c r="U2054" s="15" t="str">
        <f t="shared" si="328"/>
        <v>2025-09-22</v>
      </c>
      <c r="V2054" s="13" t="str">
        <f>VLOOKUP($B2054,Deals_Demo!$H:$S,11,0)</f>
        <v>16</v>
      </c>
      <c r="W2054" s="13" t="str">
        <f>VLOOKUP($B2054,Deals_Demo!$H:$S,12,0)</f>
        <v>Mon</v>
      </c>
      <c r="X2054" s="13">
        <f t="shared" si="330"/>
        <v>0.16600000000000001</v>
      </c>
      <c r="Y2054" s="13">
        <f t="shared" si="331"/>
        <v>0.33200000000000002</v>
      </c>
      <c r="Z2054" s="13">
        <f t="shared" si="332"/>
        <v>0.49799999999999994</v>
      </c>
      <c r="AA2054" s="13">
        <f t="shared" si="329"/>
        <v>-3</v>
      </c>
    </row>
    <row r="2055" spans="1:27" x14ac:dyDescent="0.25">
      <c r="A2055" s="60">
        <v>45922.486087962963</v>
      </c>
      <c r="B2055" s="61">
        <v>444297499</v>
      </c>
      <c r="C2055" s="37" t="s">
        <v>36</v>
      </c>
      <c r="D2055" s="37" t="s">
        <v>37</v>
      </c>
      <c r="E2055" s="37" t="s">
        <v>120</v>
      </c>
      <c r="F2055" s="36">
        <v>3718.86</v>
      </c>
      <c r="G2055" s="36">
        <v>3719.44</v>
      </c>
      <c r="H2055" s="36">
        <v>3723.36</v>
      </c>
      <c r="I2055" s="37" t="s">
        <v>2309</v>
      </c>
      <c r="J2055" s="36">
        <v>3719.41</v>
      </c>
      <c r="K2055" s="36">
        <v>0</v>
      </c>
      <c r="L2055" s="36">
        <v>0</v>
      </c>
      <c r="M2055" s="36">
        <v>0.55000000000000004</v>
      </c>
      <c r="N2055" s="10" t="str">
        <f t="shared" si="324"/>
        <v>W</v>
      </c>
      <c r="O2055" s="11">
        <f t="shared" si="325"/>
        <v>45922</v>
      </c>
      <c r="P2055" s="12" t="str">
        <f t="shared" si="326"/>
        <v>11</v>
      </c>
      <c r="Q2055" s="13" t="str">
        <f>VLOOKUP($B2055,Deals_Demo!$H:$N,7,0)</f>
        <v>DEMO_strategy_27</v>
      </c>
      <c r="R2055" s="13" t="str">
        <f t="shared" si="327"/>
        <v>Mon</v>
      </c>
      <c r="S2055" s="14">
        <f>VLOOKUP($B2055,Deals_Demo!$H:$S,8,0)</f>
        <v>45922.486087962963</v>
      </c>
      <c r="T2055" s="14">
        <f>VLOOKUP($B2055,Deals_Demo!$H:$S,9,0)</f>
        <v>45922.694421296299</v>
      </c>
      <c r="U2055" s="15" t="str">
        <f t="shared" si="328"/>
        <v>2025-09-22</v>
      </c>
      <c r="V2055" s="13" t="str">
        <f>VLOOKUP($B2055,Deals_Demo!$H:$S,11,0)</f>
        <v>16</v>
      </c>
      <c r="W2055" s="13" t="str">
        <f>VLOOKUP($B2055,Deals_Demo!$H:$S,12,0)</f>
        <v>Mon</v>
      </c>
      <c r="X2055" s="13">
        <f t="shared" si="330"/>
        <v>5.5000000000000007E-2</v>
      </c>
      <c r="Y2055" s="13">
        <f t="shared" si="331"/>
        <v>0.11000000000000001</v>
      </c>
      <c r="Z2055" s="13">
        <f t="shared" si="332"/>
        <v>0.16500000000000001</v>
      </c>
      <c r="AA2055" s="13">
        <f t="shared" si="329"/>
        <v>-3</v>
      </c>
    </row>
    <row r="2056" spans="1:27" x14ac:dyDescent="0.25">
      <c r="A2056" s="58">
        <v>45922.491412037038</v>
      </c>
      <c r="B2056" s="59">
        <v>444302936</v>
      </c>
      <c r="C2056" s="38" t="s">
        <v>36</v>
      </c>
      <c r="D2056" s="38" t="s">
        <v>37</v>
      </c>
      <c r="E2056" s="38" t="s">
        <v>120</v>
      </c>
      <c r="F2056" s="35">
        <v>3721.36</v>
      </c>
      <c r="G2056" s="35">
        <v>3721.85</v>
      </c>
      <c r="H2056" s="35">
        <v>3723.62</v>
      </c>
      <c r="I2056" s="38" t="s">
        <v>2310</v>
      </c>
      <c r="J2056" s="35">
        <v>3723.62</v>
      </c>
      <c r="K2056" s="35">
        <v>0</v>
      </c>
      <c r="L2056" s="35">
        <v>0</v>
      </c>
      <c r="M2056" s="35">
        <v>2.2599999999999998</v>
      </c>
      <c r="N2056" s="10" t="str">
        <f t="shared" si="324"/>
        <v>W</v>
      </c>
      <c r="O2056" s="11">
        <f t="shared" si="325"/>
        <v>45922</v>
      </c>
      <c r="P2056" s="12" t="str">
        <f t="shared" si="326"/>
        <v>11</v>
      </c>
      <c r="Q2056" s="13" t="str">
        <f>VLOOKUP($B2056,Deals_Demo!$H:$N,7,0)</f>
        <v>strategy_21_demo</v>
      </c>
      <c r="R2056" s="13" t="str">
        <f t="shared" si="327"/>
        <v>Mon</v>
      </c>
      <c r="S2056" s="14">
        <f>VLOOKUP($B2056,Deals_Demo!$H:$S,8,0)</f>
        <v>45922.491412037038</v>
      </c>
      <c r="T2056" s="14">
        <f>VLOOKUP($B2056,Deals_Demo!$H:$S,9,0)</f>
        <v>45922.699745370373</v>
      </c>
      <c r="U2056" s="15" t="str">
        <f t="shared" si="328"/>
        <v>2025-09-22</v>
      </c>
      <c r="V2056" s="13" t="str">
        <f>VLOOKUP($B2056,Deals_Demo!$H:$S,11,0)</f>
        <v>16</v>
      </c>
      <c r="W2056" s="13" t="str">
        <f>VLOOKUP($B2056,Deals_Demo!$H:$S,12,0)</f>
        <v>Mon</v>
      </c>
      <c r="X2056" s="13">
        <f t="shared" si="330"/>
        <v>0.22599999999999998</v>
      </c>
      <c r="Y2056" s="13">
        <f t="shared" si="331"/>
        <v>0.45199999999999996</v>
      </c>
      <c r="Z2056" s="13">
        <f t="shared" si="332"/>
        <v>0.67799999999999994</v>
      </c>
      <c r="AA2056" s="13">
        <f t="shared" si="329"/>
        <v>-3</v>
      </c>
    </row>
    <row r="2057" spans="1:27" x14ac:dyDescent="0.25">
      <c r="A2057" s="60">
        <v>45922.491412037038</v>
      </c>
      <c r="B2057" s="61">
        <v>444302938</v>
      </c>
      <c r="C2057" s="37" t="s">
        <v>36</v>
      </c>
      <c r="D2057" s="37" t="s">
        <v>37</v>
      </c>
      <c r="E2057" s="37" t="s">
        <v>120</v>
      </c>
      <c r="F2057" s="36">
        <v>3721.36</v>
      </c>
      <c r="G2057" s="36">
        <v>3719.86</v>
      </c>
      <c r="H2057" s="36">
        <v>3722.86</v>
      </c>
      <c r="I2057" s="37" t="s">
        <v>2311</v>
      </c>
      <c r="J2057" s="36">
        <v>3719.82</v>
      </c>
      <c r="K2057" s="36">
        <v>0</v>
      </c>
      <c r="L2057" s="36">
        <v>0</v>
      </c>
      <c r="M2057" s="36">
        <v>-1.54</v>
      </c>
      <c r="N2057" s="10" t="str">
        <f t="shared" si="324"/>
        <v>L</v>
      </c>
      <c r="O2057" s="11">
        <f t="shared" si="325"/>
        <v>45922</v>
      </c>
      <c r="P2057" s="12" t="str">
        <f t="shared" si="326"/>
        <v>11</v>
      </c>
      <c r="Q2057" s="13" t="str">
        <f>VLOOKUP($B2057,Deals_Demo!$H:$N,7,0)</f>
        <v>strategy_15_demo</v>
      </c>
      <c r="R2057" s="13" t="str">
        <f t="shared" si="327"/>
        <v>Mon</v>
      </c>
      <c r="S2057" s="14">
        <f>VLOOKUP($B2057,Deals_Demo!$H:$S,8,0)</f>
        <v>45922.491412037038</v>
      </c>
      <c r="T2057" s="14">
        <f>VLOOKUP($B2057,Deals_Demo!$H:$S,9,0)</f>
        <v>45922.699745370373</v>
      </c>
      <c r="U2057" s="15" t="str">
        <f t="shared" si="328"/>
        <v>2025-09-22</v>
      </c>
      <c r="V2057" s="13" t="str">
        <f>VLOOKUP($B2057,Deals_Demo!$H:$S,11,0)</f>
        <v>16</v>
      </c>
      <c r="W2057" s="13" t="str">
        <f>VLOOKUP($B2057,Deals_Demo!$H:$S,12,0)</f>
        <v>Mon</v>
      </c>
      <c r="X2057" s="13">
        <f t="shared" si="330"/>
        <v>-0.15400000000000003</v>
      </c>
      <c r="Y2057" s="13">
        <f t="shared" si="331"/>
        <v>-0.30800000000000005</v>
      </c>
      <c r="Z2057" s="13">
        <f t="shared" si="332"/>
        <v>-0.46199999999999997</v>
      </c>
      <c r="AA2057" s="13">
        <f t="shared" si="329"/>
        <v>-3</v>
      </c>
    </row>
    <row r="2058" spans="1:27" x14ac:dyDescent="0.25">
      <c r="A2058" s="58">
        <v>45922.491412037038</v>
      </c>
      <c r="B2058" s="59">
        <v>444302941</v>
      </c>
      <c r="C2058" s="38" t="s">
        <v>36</v>
      </c>
      <c r="D2058" s="38" t="s">
        <v>37</v>
      </c>
      <c r="E2058" s="38" t="s">
        <v>120</v>
      </c>
      <c r="F2058" s="35">
        <v>3721.36</v>
      </c>
      <c r="G2058" s="35">
        <v>3719.16</v>
      </c>
      <c r="H2058" s="35">
        <v>3722.86</v>
      </c>
      <c r="I2058" s="38" t="s">
        <v>2312</v>
      </c>
      <c r="J2058" s="35">
        <v>3722.86</v>
      </c>
      <c r="K2058" s="35">
        <v>0</v>
      </c>
      <c r="L2058" s="35">
        <v>0</v>
      </c>
      <c r="M2058" s="35">
        <v>1.5</v>
      </c>
      <c r="N2058" s="10" t="str">
        <f t="shared" si="324"/>
        <v>W</v>
      </c>
      <c r="O2058" s="11">
        <f t="shared" si="325"/>
        <v>45922</v>
      </c>
      <c r="P2058" s="12" t="str">
        <f t="shared" si="326"/>
        <v>11</v>
      </c>
      <c r="Q2058" s="13" t="str">
        <f>VLOOKUP($B2058,Deals_Demo!$H:$N,7,0)</f>
        <v>strategy_22_demo</v>
      </c>
      <c r="R2058" s="13" t="str">
        <f t="shared" si="327"/>
        <v>Mon</v>
      </c>
      <c r="S2058" s="14">
        <f>VLOOKUP($B2058,Deals_Demo!$H:$S,8,0)</f>
        <v>45922.491412037038</v>
      </c>
      <c r="T2058" s="14">
        <f>VLOOKUP($B2058,Deals_Demo!$H:$S,9,0)</f>
        <v>45922.699745370373</v>
      </c>
      <c r="U2058" s="15" t="str">
        <f t="shared" si="328"/>
        <v>2025-09-22</v>
      </c>
      <c r="V2058" s="13" t="str">
        <f>VLOOKUP($B2058,Deals_Demo!$H:$S,11,0)</f>
        <v>16</v>
      </c>
      <c r="W2058" s="13" t="str">
        <f>VLOOKUP($B2058,Deals_Demo!$H:$S,12,0)</f>
        <v>Mon</v>
      </c>
      <c r="X2058" s="13">
        <f t="shared" si="330"/>
        <v>0.15000000000000002</v>
      </c>
      <c r="Y2058" s="13">
        <f t="shared" si="331"/>
        <v>0.30000000000000004</v>
      </c>
      <c r="Z2058" s="13">
        <f t="shared" si="332"/>
        <v>0.44999999999999996</v>
      </c>
      <c r="AA2058" s="13">
        <f t="shared" si="329"/>
        <v>-3</v>
      </c>
    </row>
    <row r="2059" spans="1:27" x14ac:dyDescent="0.25">
      <c r="A2059" s="60">
        <v>45922.491412037038</v>
      </c>
      <c r="B2059" s="61">
        <v>444302942</v>
      </c>
      <c r="C2059" s="37" t="s">
        <v>36</v>
      </c>
      <c r="D2059" s="37" t="s">
        <v>37</v>
      </c>
      <c r="E2059" s="37" t="s">
        <v>120</v>
      </c>
      <c r="F2059" s="36">
        <v>3721.38</v>
      </c>
      <c r="G2059" s="36">
        <v>3721.32</v>
      </c>
      <c r="H2059" s="36">
        <v>3722.86</v>
      </c>
      <c r="I2059" s="37" t="s">
        <v>2312</v>
      </c>
      <c r="J2059" s="36">
        <v>3722.86</v>
      </c>
      <c r="K2059" s="36">
        <v>0</v>
      </c>
      <c r="L2059" s="36">
        <v>0</v>
      </c>
      <c r="M2059" s="36">
        <v>1.48</v>
      </c>
      <c r="N2059" s="10" t="str">
        <f t="shared" si="324"/>
        <v>W</v>
      </c>
      <c r="O2059" s="11">
        <f t="shared" si="325"/>
        <v>45922</v>
      </c>
      <c r="P2059" s="12" t="str">
        <f t="shared" si="326"/>
        <v>11</v>
      </c>
      <c r="Q2059" s="13" t="str">
        <f>VLOOKUP($B2059,Deals_Demo!$H:$N,7,0)</f>
        <v>strategy_12_demo</v>
      </c>
      <c r="R2059" s="13" t="str">
        <f t="shared" si="327"/>
        <v>Mon</v>
      </c>
      <c r="S2059" s="14">
        <f>VLOOKUP($B2059,Deals_Demo!$H:$S,8,0)</f>
        <v>45922.491412037038</v>
      </c>
      <c r="T2059" s="14">
        <f>VLOOKUP($B2059,Deals_Demo!$H:$S,9,0)</f>
        <v>45922.699745370373</v>
      </c>
      <c r="U2059" s="15" t="str">
        <f t="shared" si="328"/>
        <v>2025-09-22</v>
      </c>
      <c r="V2059" s="13" t="str">
        <f>VLOOKUP($B2059,Deals_Demo!$H:$S,11,0)</f>
        <v>16</v>
      </c>
      <c r="W2059" s="13" t="str">
        <f>VLOOKUP($B2059,Deals_Demo!$H:$S,12,0)</f>
        <v>Mon</v>
      </c>
      <c r="X2059" s="13">
        <f t="shared" si="330"/>
        <v>0.14799999999999999</v>
      </c>
      <c r="Y2059" s="13">
        <f t="shared" si="331"/>
        <v>0.29599999999999999</v>
      </c>
      <c r="Z2059" s="13">
        <f t="shared" si="332"/>
        <v>0.44400000000000001</v>
      </c>
      <c r="AA2059" s="13">
        <f t="shared" si="329"/>
        <v>-3</v>
      </c>
    </row>
    <row r="2060" spans="1:27" x14ac:dyDescent="0.25">
      <c r="A2060" s="58">
        <v>45922.491412037038</v>
      </c>
      <c r="B2060" s="59">
        <v>444302944</v>
      </c>
      <c r="C2060" s="38" t="s">
        <v>36</v>
      </c>
      <c r="D2060" s="38" t="s">
        <v>37</v>
      </c>
      <c r="E2060" s="38" t="s">
        <v>120</v>
      </c>
      <c r="F2060" s="35">
        <v>3721.38</v>
      </c>
      <c r="G2060" s="35">
        <v>3721.97</v>
      </c>
      <c r="H2060" s="35">
        <v>3724.36</v>
      </c>
      <c r="I2060" s="38" t="s">
        <v>2313</v>
      </c>
      <c r="J2060" s="35">
        <v>3724.43</v>
      </c>
      <c r="K2060" s="35">
        <v>0</v>
      </c>
      <c r="L2060" s="35">
        <v>0</v>
      </c>
      <c r="M2060" s="35">
        <v>3.05</v>
      </c>
      <c r="N2060" s="10" t="str">
        <f t="shared" si="324"/>
        <v>W</v>
      </c>
      <c r="O2060" s="11">
        <f t="shared" si="325"/>
        <v>45922</v>
      </c>
      <c r="P2060" s="12" t="str">
        <f t="shared" si="326"/>
        <v>11</v>
      </c>
      <c r="Q2060" s="13" t="str">
        <f>VLOOKUP($B2060,Deals_Demo!$H:$N,7,0)</f>
        <v>strategy_10_demo</v>
      </c>
      <c r="R2060" s="13" t="str">
        <f t="shared" si="327"/>
        <v>Mon</v>
      </c>
      <c r="S2060" s="14">
        <f>VLOOKUP($B2060,Deals_Demo!$H:$S,8,0)</f>
        <v>45922.491412037038</v>
      </c>
      <c r="T2060" s="14">
        <f>VLOOKUP($B2060,Deals_Demo!$H:$S,9,0)</f>
        <v>45922.699745370373</v>
      </c>
      <c r="U2060" s="15" t="str">
        <f t="shared" si="328"/>
        <v>2025-09-22</v>
      </c>
      <c r="V2060" s="13" t="str">
        <f>VLOOKUP($B2060,Deals_Demo!$H:$S,11,0)</f>
        <v>16</v>
      </c>
      <c r="W2060" s="13" t="str">
        <f>VLOOKUP($B2060,Deals_Demo!$H:$S,12,0)</f>
        <v>Mon</v>
      </c>
      <c r="X2060" s="13">
        <f t="shared" si="330"/>
        <v>0.30499999999999999</v>
      </c>
      <c r="Y2060" s="13">
        <f t="shared" si="331"/>
        <v>0.61</v>
      </c>
      <c r="Z2060" s="13">
        <f t="shared" si="332"/>
        <v>0.91499999999999992</v>
      </c>
      <c r="AA2060" s="13">
        <f t="shared" si="329"/>
        <v>3.05</v>
      </c>
    </row>
    <row r="2061" spans="1:27" x14ac:dyDescent="0.25">
      <c r="A2061" s="60">
        <v>45922.491423611114</v>
      </c>
      <c r="B2061" s="61">
        <v>444302945</v>
      </c>
      <c r="C2061" s="37" t="s">
        <v>36</v>
      </c>
      <c r="D2061" s="37" t="s">
        <v>37</v>
      </c>
      <c r="E2061" s="37" t="s">
        <v>120</v>
      </c>
      <c r="F2061" s="36">
        <v>3721.38</v>
      </c>
      <c r="G2061" s="36">
        <v>3721.31</v>
      </c>
      <c r="H2061" s="36">
        <v>3722.86</v>
      </c>
      <c r="I2061" s="37" t="s">
        <v>2312</v>
      </c>
      <c r="J2061" s="36">
        <v>3722.86</v>
      </c>
      <c r="K2061" s="36">
        <v>0</v>
      </c>
      <c r="L2061" s="36">
        <v>0</v>
      </c>
      <c r="M2061" s="36">
        <v>1.48</v>
      </c>
      <c r="N2061" s="10" t="str">
        <f t="shared" si="324"/>
        <v>W</v>
      </c>
      <c r="O2061" s="11">
        <f t="shared" si="325"/>
        <v>45922</v>
      </c>
      <c r="P2061" s="12" t="str">
        <f t="shared" si="326"/>
        <v>11</v>
      </c>
      <c r="Q2061" s="13" t="str">
        <f>VLOOKUP($B2061,Deals_Demo!$H:$N,7,0)</f>
        <v>strategy_14_demo</v>
      </c>
      <c r="R2061" s="13" t="str">
        <f t="shared" si="327"/>
        <v>Mon</v>
      </c>
      <c r="S2061" s="14">
        <f>VLOOKUP($B2061,Deals_Demo!$H:$S,8,0)</f>
        <v>45922.491423611114</v>
      </c>
      <c r="T2061" s="14">
        <f>VLOOKUP($B2061,Deals_Demo!$H:$S,9,0)</f>
        <v>45922.69975694445</v>
      </c>
      <c r="U2061" s="15" t="str">
        <f t="shared" si="328"/>
        <v>2025-09-22</v>
      </c>
      <c r="V2061" s="13" t="str">
        <f>VLOOKUP($B2061,Deals_Demo!$H:$S,11,0)</f>
        <v>16</v>
      </c>
      <c r="W2061" s="13" t="str">
        <f>VLOOKUP($B2061,Deals_Demo!$H:$S,12,0)</f>
        <v>Mon</v>
      </c>
      <c r="X2061" s="13">
        <f t="shared" si="330"/>
        <v>0.14799999999999999</v>
      </c>
      <c r="Y2061" s="13">
        <f t="shared" si="331"/>
        <v>0.29599999999999999</v>
      </c>
      <c r="Z2061" s="13">
        <f t="shared" si="332"/>
        <v>0.44400000000000001</v>
      </c>
      <c r="AA2061" s="13">
        <f t="shared" si="329"/>
        <v>-3</v>
      </c>
    </row>
    <row r="2062" spans="1:27" x14ac:dyDescent="0.25">
      <c r="A2062" s="58">
        <v>45922.491423611114</v>
      </c>
      <c r="B2062" s="59">
        <v>444302947</v>
      </c>
      <c r="C2062" s="38" t="s">
        <v>36</v>
      </c>
      <c r="D2062" s="38" t="s">
        <v>37</v>
      </c>
      <c r="E2062" s="38" t="s">
        <v>120</v>
      </c>
      <c r="F2062" s="35">
        <v>3721.36</v>
      </c>
      <c r="G2062" s="35">
        <v>3723.28</v>
      </c>
      <c r="H2062" s="35">
        <v>3724.86</v>
      </c>
      <c r="I2062" s="38" t="s">
        <v>2605</v>
      </c>
      <c r="J2062" s="35">
        <v>3724.91</v>
      </c>
      <c r="K2062" s="35">
        <v>0</v>
      </c>
      <c r="L2062" s="35">
        <v>0</v>
      </c>
      <c r="M2062" s="35">
        <v>3.55</v>
      </c>
      <c r="N2062" s="10" t="str">
        <f t="shared" si="324"/>
        <v>W</v>
      </c>
      <c r="O2062" s="11">
        <f t="shared" si="325"/>
        <v>45922</v>
      </c>
      <c r="P2062" s="12" t="str">
        <f t="shared" si="326"/>
        <v>11</v>
      </c>
      <c r="Q2062" s="13" t="str">
        <f>VLOOKUP($B2062,Deals_Demo!$H:$N,7,0)</f>
        <v>strategy_11_demo</v>
      </c>
      <c r="R2062" s="13" t="str">
        <f t="shared" si="327"/>
        <v>Mon</v>
      </c>
      <c r="S2062" s="14">
        <f>VLOOKUP($B2062,Deals_Demo!$H:$S,8,0)</f>
        <v>45922.491423611114</v>
      </c>
      <c r="T2062" s="14">
        <f>VLOOKUP($B2062,Deals_Demo!$H:$S,9,0)</f>
        <v>45922.69975694445</v>
      </c>
      <c r="U2062" s="15" t="str">
        <f t="shared" si="328"/>
        <v>2025-09-22</v>
      </c>
      <c r="V2062" s="13" t="str">
        <f>VLOOKUP($B2062,Deals_Demo!$H:$S,11,0)</f>
        <v>16</v>
      </c>
      <c r="W2062" s="13" t="str">
        <f>VLOOKUP($B2062,Deals_Demo!$H:$S,12,0)</f>
        <v>Mon</v>
      </c>
      <c r="X2062" s="13">
        <f t="shared" si="330"/>
        <v>0.35499999999999998</v>
      </c>
      <c r="Y2062" s="13">
        <f t="shared" si="331"/>
        <v>0.71</v>
      </c>
      <c r="Z2062" s="13">
        <f t="shared" si="332"/>
        <v>1.0649999999999999</v>
      </c>
      <c r="AA2062" s="13">
        <f t="shared" si="329"/>
        <v>3.55</v>
      </c>
    </row>
    <row r="2063" spans="1:27" x14ac:dyDescent="0.25">
      <c r="A2063" s="60">
        <v>45922.491423611114</v>
      </c>
      <c r="B2063" s="61">
        <v>444302949</v>
      </c>
      <c r="C2063" s="37" t="s">
        <v>36</v>
      </c>
      <c r="D2063" s="37" t="s">
        <v>37</v>
      </c>
      <c r="E2063" s="37" t="s">
        <v>120</v>
      </c>
      <c r="F2063" s="36">
        <v>3721.36</v>
      </c>
      <c r="G2063" s="36">
        <v>3721.98</v>
      </c>
      <c r="H2063" s="36">
        <v>3724.36</v>
      </c>
      <c r="I2063" s="37" t="s">
        <v>2313</v>
      </c>
      <c r="J2063" s="36">
        <v>3724.43</v>
      </c>
      <c r="K2063" s="36">
        <v>0</v>
      </c>
      <c r="L2063" s="36">
        <v>0</v>
      </c>
      <c r="M2063" s="36">
        <v>3.07</v>
      </c>
      <c r="N2063" s="10" t="str">
        <f t="shared" si="324"/>
        <v>W</v>
      </c>
      <c r="O2063" s="11">
        <f t="shared" si="325"/>
        <v>45922</v>
      </c>
      <c r="P2063" s="12" t="str">
        <f t="shared" si="326"/>
        <v>11</v>
      </c>
      <c r="Q2063" s="13" t="str">
        <f>VLOOKUP($B2063,Deals_Demo!$H:$N,7,0)</f>
        <v>strategy_09_demo</v>
      </c>
      <c r="R2063" s="13" t="str">
        <f t="shared" si="327"/>
        <v>Mon</v>
      </c>
      <c r="S2063" s="14">
        <f>VLOOKUP($B2063,Deals_Demo!$H:$S,8,0)</f>
        <v>45922.491423611114</v>
      </c>
      <c r="T2063" s="14">
        <f>VLOOKUP($B2063,Deals_Demo!$H:$S,9,0)</f>
        <v>45922.69975694445</v>
      </c>
      <c r="U2063" s="15" t="str">
        <f t="shared" si="328"/>
        <v>2025-09-22</v>
      </c>
      <c r="V2063" s="13" t="str">
        <f>VLOOKUP($B2063,Deals_Demo!$H:$S,11,0)</f>
        <v>16</v>
      </c>
      <c r="W2063" s="13" t="str">
        <f>VLOOKUP($B2063,Deals_Demo!$H:$S,12,0)</f>
        <v>Mon</v>
      </c>
      <c r="X2063" s="13">
        <f t="shared" si="330"/>
        <v>0.307</v>
      </c>
      <c r="Y2063" s="13">
        <f t="shared" si="331"/>
        <v>0.61399999999999999</v>
      </c>
      <c r="Z2063" s="13">
        <f t="shared" si="332"/>
        <v>0.92099999999999993</v>
      </c>
      <c r="AA2063" s="13">
        <f t="shared" si="329"/>
        <v>3.07</v>
      </c>
    </row>
    <row r="2064" spans="1:27" x14ac:dyDescent="0.25">
      <c r="A2064" s="58">
        <v>45922.491423611114</v>
      </c>
      <c r="B2064" s="59">
        <v>444302951</v>
      </c>
      <c r="C2064" s="38" t="s">
        <v>36</v>
      </c>
      <c r="D2064" s="38" t="s">
        <v>37</v>
      </c>
      <c r="E2064" s="38" t="s">
        <v>120</v>
      </c>
      <c r="F2064" s="35">
        <v>3721.36</v>
      </c>
      <c r="G2064" s="35">
        <v>3721.98</v>
      </c>
      <c r="H2064" s="35">
        <v>3724.36</v>
      </c>
      <c r="I2064" s="38" t="s">
        <v>2313</v>
      </c>
      <c r="J2064" s="35">
        <v>3724.43</v>
      </c>
      <c r="K2064" s="35">
        <v>0</v>
      </c>
      <c r="L2064" s="35">
        <v>0</v>
      </c>
      <c r="M2064" s="35">
        <v>3.07</v>
      </c>
      <c r="N2064" s="10" t="str">
        <f t="shared" si="324"/>
        <v>W</v>
      </c>
      <c r="O2064" s="11">
        <f t="shared" si="325"/>
        <v>45922</v>
      </c>
      <c r="P2064" s="12" t="str">
        <f t="shared" si="326"/>
        <v>11</v>
      </c>
      <c r="Q2064" s="13" t="str">
        <f>VLOOKUP($B2064,Deals_Demo!$H:$N,7,0)</f>
        <v>strategy_23_demo</v>
      </c>
      <c r="R2064" s="13" t="str">
        <f t="shared" si="327"/>
        <v>Mon</v>
      </c>
      <c r="S2064" s="14">
        <f>VLOOKUP($B2064,Deals_Demo!$H:$S,8,0)</f>
        <v>45922.491423611114</v>
      </c>
      <c r="T2064" s="14">
        <f>VLOOKUP($B2064,Deals_Demo!$H:$S,9,0)</f>
        <v>45922.69975694445</v>
      </c>
      <c r="U2064" s="15" t="str">
        <f t="shared" si="328"/>
        <v>2025-09-22</v>
      </c>
      <c r="V2064" s="13" t="str">
        <f>VLOOKUP($B2064,Deals_Demo!$H:$S,11,0)</f>
        <v>16</v>
      </c>
      <c r="W2064" s="13" t="str">
        <f>VLOOKUP($B2064,Deals_Demo!$H:$S,12,0)</f>
        <v>Mon</v>
      </c>
      <c r="X2064" s="13">
        <f t="shared" si="330"/>
        <v>0.307</v>
      </c>
      <c r="Y2064" s="13">
        <f t="shared" si="331"/>
        <v>0.61399999999999999</v>
      </c>
      <c r="Z2064" s="13">
        <f t="shared" si="332"/>
        <v>0.92099999999999993</v>
      </c>
      <c r="AA2064" s="13">
        <f t="shared" si="329"/>
        <v>3.07</v>
      </c>
    </row>
    <row r="2065" spans="1:27" x14ac:dyDescent="0.25">
      <c r="A2065" s="60">
        <v>45922.491435185184</v>
      </c>
      <c r="B2065" s="61">
        <v>444302952</v>
      </c>
      <c r="C2065" s="37" t="s">
        <v>36</v>
      </c>
      <c r="D2065" s="37" t="s">
        <v>37</v>
      </c>
      <c r="E2065" s="37" t="s">
        <v>120</v>
      </c>
      <c r="F2065" s="36">
        <v>3721.34</v>
      </c>
      <c r="G2065" s="36">
        <v>3721.32</v>
      </c>
      <c r="H2065" s="36">
        <v>3722.86</v>
      </c>
      <c r="I2065" s="37" t="s">
        <v>2312</v>
      </c>
      <c r="J2065" s="36">
        <v>3722.86</v>
      </c>
      <c r="K2065" s="36">
        <v>0</v>
      </c>
      <c r="L2065" s="36">
        <v>0</v>
      </c>
      <c r="M2065" s="36">
        <v>1.52</v>
      </c>
      <c r="N2065" s="10" t="str">
        <f t="shared" si="324"/>
        <v>W</v>
      </c>
      <c r="O2065" s="11">
        <f t="shared" si="325"/>
        <v>45922</v>
      </c>
      <c r="P2065" s="12" t="str">
        <f t="shared" si="326"/>
        <v>11</v>
      </c>
      <c r="Q2065" s="13" t="str">
        <f>VLOOKUP($B2065,Deals_Demo!$H:$N,7,0)</f>
        <v>strategy_24_demo</v>
      </c>
      <c r="R2065" s="13" t="str">
        <f t="shared" si="327"/>
        <v>Mon</v>
      </c>
      <c r="S2065" s="14">
        <f>VLOOKUP($B2065,Deals_Demo!$H:$S,8,0)</f>
        <v>45922.491435185184</v>
      </c>
      <c r="T2065" s="14">
        <f>VLOOKUP($B2065,Deals_Demo!$H:$S,9,0)</f>
        <v>45922.69976851852</v>
      </c>
      <c r="U2065" s="15" t="str">
        <f t="shared" si="328"/>
        <v>2025-09-22</v>
      </c>
      <c r="V2065" s="13" t="str">
        <f>VLOOKUP($B2065,Deals_Demo!$H:$S,11,0)</f>
        <v>16</v>
      </c>
      <c r="W2065" s="13" t="str">
        <f>VLOOKUP($B2065,Deals_Demo!$H:$S,12,0)</f>
        <v>Mon</v>
      </c>
      <c r="X2065" s="13">
        <f t="shared" si="330"/>
        <v>0.15200000000000002</v>
      </c>
      <c r="Y2065" s="13">
        <f t="shared" si="331"/>
        <v>0.30400000000000005</v>
      </c>
      <c r="Z2065" s="13">
        <f t="shared" si="332"/>
        <v>0.45599999999999996</v>
      </c>
      <c r="AA2065" s="13">
        <f t="shared" si="329"/>
        <v>-3</v>
      </c>
    </row>
    <row r="2066" spans="1:27" x14ac:dyDescent="0.25">
      <c r="A2066" s="58">
        <v>45922.491435185184</v>
      </c>
      <c r="B2066" s="59">
        <v>444302953</v>
      </c>
      <c r="C2066" s="38" t="s">
        <v>36</v>
      </c>
      <c r="D2066" s="38" t="s">
        <v>37</v>
      </c>
      <c r="E2066" s="38" t="s">
        <v>120</v>
      </c>
      <c r="F2066" s="35">
        <v>3721.26</v>
      </c>
      <c r="G2066" s="35">
        <v>3723.2</v>
      </c>
      <c r="H2066" s="35">
        <v>3724.86</v>
      </c>
      <c r="I2066" s="38" t="s">
        <v>2605</v>
      </c>
      <c r="J2066" s="35">
        <v>3724.91</v>
      </c>
      <c r="K2066" s="35">
        <v>0</v>
      </c>
      <c r="L2066" s="35">
        <v>0</v>
      </c>
      <c r="M2066" s="35">
        <v>3.65</v>
      </c>
      <c r="N2066" s="10" t="str">
        <f t="shared" si="324"/>
        <v>W</v>
      </c>
      <c r="O2066" s="11">
        <f t="shared" si="325"/>
        <v>45922</v>
      </c>
      <c r="P2066" s="12" t="str">
        <f t="shared" si="326"/>
        <v>11</v>
      </c>
      <c r="Q2066" s="13" t="str">
        <f>VLOOKUP($B2066,Deals_Demo!$H:$N,7,0)</f>
        <v>strategy_16_demo</v>
      </c>
      <c r="R2066" s="13" t="str">
        <f t="shared" si="327"/>
        <v>Mon</v>
      </c>
      <c r="S2066" s="14">
        <f>VLOOKUP($B2066,Deals_Demo!$H:$S,8,0)</f>
        <v>45922.491435185184</v>
      </c>
      <c r="T2066" s="14">
        <f>VLOOKUP($B2066,Deals_Demo!$H:$S,9,0)</f>
        <v>45922.69976851852</v>
      </c>
      <c r="U2066" s="15" t="str">
        <f t="shared" si="328"/>
        <v>2025-09-22</v>
      </c>
      <c r="V2066" s="13" t="str">
        <f>VLOOKUP($B2066,Deals_Demo!$H:$S,11,0)</f>
        <v>16</v>
      </c>
      <c r="W2066" s="13" t="str">
        <f>VLOOKUP($B2066,Deals_Demo!$H:$S,12,0)</f>
        <v>Mon</v>
      </c>
      <c r="X2066" s="13">
        <f t="shared" si="330"/>
        <v>0.36499999999999999</v>
      </c>
      <c r="Y2066" s="13">
        <f t="shared" si="331"/>
        <v>0.73</v>
      </c>
      <c r="Z2066" s="13">
        <f t="shared" si="332"/>
        <v>1.095</v>
      </c>
      <c r="AA2066" s="13">
        <f t="shared" si="329"/>
        <v>3.65</v>
      </c>
    </row>
    <row r="2067" spans="1:27" x14ac:dyDescent="0.25">
      <c r="A2067" s="60">
        <v>45922.491747685184</v>
      </c>
      <c r="B2067" s="61">
        <v>444303064</v>
      </c>
      <c r="C2067" s="37" t="s">
        <v>36</v>
      </c>
      <c r="D2067" s="37" t="s">
        <v>37</v>
      </c>
      <c r="E2067" s="37" t="s">
        <v>120</v>
      </c>
      <c r="F2067" s="36">
        <v>3721.45</v>
      </c>
      <c r="G2067" s="36">
        <v>3723.69</v>
      </c>
      <c r="H2067" s="37"/>
      <c r="I2067" s="37" t="s">
        <v>2606</v>
      </c>
      <c r="J2067" s="36">
        <v>3723.69</v>
      </c>
      <c r="K2067" s="36">
        <v>0</v>
      </c>
      <c r="L2067" s="36">
        <v>0</v>
      </c>
      <c r="M2067" s="36">
        <v>2.2400000000000002</v>
      </c>
      <c r="N2067" s="10" t="str">
        <f t="shared" ref="N2067:N2130" si="333">IF(M2067&gt;0,"W",IF(M2067&lt;0,"L","BE"))</f>
        <v>W</v>
      </c>
      <c r="O2067" s="11">
        <f t="shared" ref="O2067:O2130" si="334">INT(LEFT(A2067,10))</f>
        <v>45922</v>
      </c>
      <c r="P2067" s="12" t="str">
        <f t="shared" ref="P2067:P2130" si="335">TEXT(A2067,"hh")</f>
        <v>11</v>
      </c>
      <c r="Q2067" s="13" t="str">
        <f>VLOOKUP($B2067,Deals_Demo!$H:$N,7,0)</f>
        <v>strategy_20_demo</v>
      </c>
      <c r="R2067" s="13" t="str">
        <f t="shared" ref="R2067:R2130" si="336">TEXT(O2067,"ddd")</f>
        <v>Mon</v>
      </c>
      <c r="S2067" s="14">
        <f>VLOOKUP($B2067,Deals_Demo!$H:$S,8,0)</f>
        <v>45922.491747685184</v>
      </c>
      <c r="T2067" s="14">
        <f>VLOOKUP($B2067,Deals_Demo!$H:$S,9,0)</f>
        <v>45922.70008101852</v>
      </c>
      <c r="U2067" s="15" t="str">
        <f t="shared" ref="U2067:U2130" si="337">TEXT(T2067,"yyyy-mm-dd")</f>
        <v>2025-09-22</v>
      </c>
      <c r="V2067" s="13" t="str">
        <f>VLOOKUP($B2067,Deals_Demo!$H:$S,11,0)</f>
        <v>16</v>
      </c>
      <c r="W2067" s="13" t="str">
        <f>VLOOKUP($B2067,Deals_Demo!$H:$S,12,0)</f>
        <v>Mon</v>
      </c>
      <c r="X2067" s="13">
        <f t="shared" si="330"/>
        <v>0.22400000000000003</v>
      </c>
      <c r="Y2067" s="13">
        <f t="shared" si="331"/>
        <v>0.44800000000000006</v>
      </c>
      <c r="Z2067" s="13">
        <f t="shared" si="332"/>
        <v>0.67200000000000004</v>
      </c>
      <c r="AA2067" s="13">
        <f t="shared" ref="AA2067:AA2130" si="338">IF(M2067&lt;2.9,-3,M2067)</f>
        <v>-3</v>
      </c>
    </row>
    <row r="2068" spans="1:27" x14ac:dyDescent="0.25">
      <c r="A2068" s="58">
        <v>45922.491759259261</v>
      </c>
      <c r="B2068" s="59">
        <v>444303065</v>
      </c>
      <c r="C2068" s="38" t="s">
        <v>36</v>
      </c>
      <c r="D2068" s="38" t="s">
        <v>37</v>
      </c>
      <c r="E2068" s="38" t="s">
        <v>120</v>
      </c>
      <c r="F2068" s="35">
        <v>3721.44</v>
      </c>
      <c r="G2068" s="35">
        <v>3723.7</v>
      </c>
      <c r="H2068" s="38"/>
      <c r="I2068" s="38" t="s">
        <v>2607</v>
      </c>
      <c r="J2068" s="35">
        <v>3723.7</v>
      </c>
      <c r="K2068" s="35">
        <v>0</v>
      </c>
      <c r="L2068" s="35">
        <v>0</v>
      </c>
      <c r="M2068" s="35">
        <v>2.2599999999999998</v>
      </c>
      <c r="N2068" s="10" t="str">
        <f t="shared" si="333"/>
        <v>W</v>
      </c>
      <c r="O2068" s="11">
        <f t="shared" si="334"/>
        <v>45922</v>
      </c>
      <c r="P2068" s="12" t="str">
        <f t="shared" si="335"/>
        <v>11</v>
      </c>
      <c r="Q2068" s="13" t="str">
        <f>VLOOKUP($B2068,Deals_Demo!$H:$N,7,0)</f>
        <v>strategy_18_demo</v>
      </c>
      <c r="R2068" s="13" t="str">
        <f t="shared" si="336"/>
        <v>Mon</v>
      </c>
      <c r="S2068" s="14">
        <f>VLOOKUP($B2068,Deals_Demo!$H:$S,8,0)</f>
        <v>45922.491759259261</v>
      </c>
      <c r="T2068" s="14">
        <f>VLOOKUP($B2068,Deals_Demo!$H:$S,9,0)</f>
        <v>45922.700092592597</v>
      </c>
      <c r="U2068" s="15" t="str">
        <f t="shared" si="337"/>
        <v>2025-09-22</v>
      </c>
      <c r="V2068" s="13" t="str">
        <f>VLOOKUP($B2068,Deals_Demo!$H:$S,11,0)</f>
        <v>16</v>
      </c>
      <c r="W2068" s="13" t="str">
        <f>VLOOKUP($B2068,Deals_Demo!$H:$S,12,0)</f>
        <v>Mon</v>
      </c>
      <c r="X2068" s="13">
        <f t="shared" si="330"/>
        <v>0.22599999999999998</v>
      </c>
      <c r="Y2068" s="13">
        <f t="shared" si="331"/>
        <v>0.45199999999999996</v>
      </c>
      <c r="Z2068" s="13">
        <f t="shared" si="332"/>
        <v>0.67799999999999994</v>
      </c>
      <c r="AA2068" s="13">
        <f t="shared" si="338"/>
        <v>-3</v>
      </c>
    </row>
    <row r="2069" spans="1:27" x14ac:dyDescent="0.25">
      <c r="A2069" s="60">
        <v>45922.491759259261</v>
      </c>
      <c r="B2069" s="61">
        <v>444303066</v>
      </c>
      <c r="C2069" s="37" t="s">
        <v>36</v>
      </c>
      <c r="D2069" s="37" t="s">
        <v>37</v>
      </c>
      <c r="E2069" s="37" t="s">
        <v>120</v>
      </c>
      <c r="F2069" s="36">
        <v>3721.44</v>
      </c>
      <c r="G2069" s="36">
        <v>3724.69</v>
      </c>
      <c r="H2069" s="37"/>
      <c r="I2069" s="37" t="s">
        <v>2608</v>
      </c>
      <c r="J2069" s="36">
        <v>3724.61</v>
      </c>
      <c r="K2069" s="36">
        <v>0</v>
      </c>
      <c r="L2069" s="36">
        <v>0</v>
      </c>
      <c r="M2069" s="36">
        <v>3.17</v>
      </c>
      <c r="N2069" s="10" t="str">
        <f t="shared" si="333"/>
        <v>W</v>
      </c>
      <c r="O2069" s="11">
        <f t="shared" si="334"/>
        <v>45922</v>
      </c>
      <c r="P2069" s="12" t="str">
        <f t="shared" si="335"/>
        <v>11</v>
      </c>
      <c r="Q2069" s="13" t="str">
        <f>VLOOKUP($B2069,Deals_Demo!$H:$N,7,0)</f>
        <v>strategy_19_demo</v>
      </c>
      <c r="R2069" s="13" t="str">
        <f t="shared" si="336"/>
        <v>Mon</v>
      </c>
      <c r="S2069" s="14">
        <f>VLOOKUP($B2069,Deals_Demo!$H:$S,8,0)</f>
        <v>45922.491759259261</v>
      </c>
      <c r="T2069" s="14">
        <f>VLOOKUP($B2069,Deals_Demo!$H:$S,9,0)</f>
        <v>45922.700092592597</v>
      </c>
      <c r="U2069" s="15" t="str">
        <f t="shared" si="337"/>
        <v>2025-09-22</v>
      </c>
      <c r="V2069" s="13" t="str">
        <f>VLOOKUP($B2069,Deals_Demo!$H:$S,11,0)</f>
        <v>16</v>
      </c>
      <c r="W2069" s="13" t="str">
        <f>VLOOKUP($B2069,Deals_Demo!$H:$S,12,0)</f>
        <v>Mon</v>
      </c>
      <c r="X2069" s="13">
        <f t="shared" si="330"/>
        <v>0.317</v>
      </c>
      <c r="Y2069" s="13">
        <f t="shared" si="331"/>
        <v>0.63400000000000001</v>
      </c>
      <c r="Z2069" s="13">
        <f t="shared" si="332"/>
        <v>0.95099999999999996</v>
      </c>
      <c r="AA2069" s="13">
        <f t="shared" si="338"/>
        <v>3.17</v>
      </c>
    </row>
    <row r="2070" spans="1:27" x14ac:dyDescent="0.25">
      <c r="A2070" s="58">
        <v>45922.493252314816</v>
      </c>
      <c r="B2070" s="59">
        <v>444303471</v>
      </c>
      <c r="C2070" s="38" t="s">
        <v>36</v>
      </c>
      <c r="D2070" s="38" t="s">
        <v>37</v>
      </c>
      <c r="E2070" s="38" t="s">
        <v>120</v>
      </c>
      <c r="F2070" s="35">
        <v>3720.66</v>
      </c>
      <c r="G2070" s="35">
        <v>3721.97</v>
      </c>
      <c r="H2070" s="35">
        <v>3724.16</v>
      </c>
      <c r="I2070" s="38" t="s">
        <v>2314</v>
      </c>
      <c r="J2070" s="35">
        <v>3724.24</v>
      </c>
      <c r="K2070" s="35">
        <v>0</v>
      </c>
      <c r="L2070" s="35">
        <v>0</v>
      </c>
      <c r="M2070" s="35">
        <v>3.58</v>
      </c>
      <c r="N2070" s="10" t="str">
        <f t="shared" si="333"/>
        <v>W</v>
      </c>
      <c r="O2070" s="11">
        <f t="shared" si="334"/>
        <v>45922</v>
      </c>
      <c r="P2070" s="12" t="str">
        <f t="shared" si="335"/>
        <v>11</v>
      </c>
      <c r="Q2070" s="13" t="str">
        <f>VLOOKUP($B2070,Deals_Demo!$H:$N,7,0)</f>
        <v>strategy_13_demo</v>
      </c>
      <c r="R2070" s="13" t="str">
        <f t="shared" si="336"/>
        <v>Mon</v>
      </c>
      <c r="S2070" s="14">
        <f>VLOOKUP($B2070,Deals_Demo!$H:$S,8,0)</f>
        <v>45922.493252314816</v>
      </c>
      <c r="T2070" s="14">
        <f>VLOOKUP($B2070,Deals_Demo!$H:$S,9,0)</f>
        <v>45922.701585648152</v>
      </c>
      <c r="U2070" s="15" t="str">
        <f t="shared" si="337"/>
        <v>2025-09-22</v>
      </c>
      <c r="V2070" s="13" t="str">
        <f>VLOOKUP($B2070,Deals_Demo!$H:$S,11,0)</f>
        <v>16</v>
      </c>
      <c r="W2070" s="13" t="str">
        <f>VLOOKUP($B2070,Deals_Demo!$H:$S,12,0)</f>
        <v>Mon</v>
      </c>
      <c r="X2070" s="13">
        <f t="shared" si="330"/>
        <v>0.35800000000000004</v>
      </c>
      <c r="Y2070" s="13">
        <f t="shared" si="331"/>
        <v>0.71600000000000008</v>
      </c>
      <c r="Z2070" s="13">
        <f t="shared" si="332"/>
        <v>1.0740000000000001</v>
      </c>
      <c r="AA2070" s="13">
        <f t="shared" si="338"/>
        <v>3.58</v>
      </c>
    </row>
    <row r="2071" spans="1:27" x14ac:dyDescent="0.25">
      <c r="A2071" s="60">
        <v>45922.500196759262</v>
      </c>
      <c r="B2071" s="61">
        <v>444305588</v>
      </c>
      <c r="C2071" s="37" t="s">
        <v>36</v>
      </c>
      <c r="D2071" s="37" t="s">
        <v>37</v>
      </c>
      <c r="E2071" s="37" t="s">
        <v>120</v>
      </c>
      <c r="F2071" s="36">
        <v>3720.93</v>
      </c>
      <c r="G2071" s="36">
        <v>3721.75</v>
      </c>
      <c r="H2071" s="36">
        <v>3724.43</v>
      </c>
      <c r="I2071" s="37" t="s">
        <v>2313</v>
      </c>
      <c r="J2071" s="36">
        <v>3724.43</v>
      </c>
      <c r="K2071" s="36">
        <v>0</v>
      </c>
      <c r="L2071" s="36">
        <v>0</v>
      </c>
      <c r="M2071" s="36">
        <v>3.5</v>
      </c>
      <c r="N2071" s="10" t="str">
        <f t="shared" si="333"/>
        <v>W</v>
      </c>
      <c r="O2071" s="11">
        <f t="shared" si="334"/>
        <v>45922</v>
      </c>
      <c r="P2071" s="12" t="str">
        <f t="shared" si="335"/>
        <v>12</v>
      </c>
      <c r="Q2071" s="13" t="str">
        <f>VLOOKUP($B2071,Deals_Demo!$H:$N,7,0)</f>
        <v>strategy_07_demo</v>
      </c>
      <c r="R2071" s="13" t="str">
        <f t="shared" si="336"/>
        <v>Mon</v>
      </c>
      <c r="S2071" s="14">
        <f>VLOOKUP($B2071,Deals_Demo!$H:$S,8,0)</f>
        <v>45922.500196759262</v>
      </c>
      <c r="T2071" s="14">
        <f>VLOOKUP($B2071,Deals_Demo!$H:$S,9,0)</f>
        <v>45922.708530092597</v>
      </c>
      <c r="U2071" s="15" t="str">
        <f t="shared" si="337"/>
        <v>2025-09-22</v>
      </c>
      <c r="V2071" s="13" t="str">
        <f>VLOOKUP($B2071,Deals_Demo!$H:$S,11,0)</f>
        <v>17</v>
      </c>
      <c r="W2071" s="13" t="str">
        <f>VLOOKUP($B2071,Deals_Demo!$H:$S,12,0)</f>
        <v>Mon</v>
      </c>
      <c r="X2071" s="13">
        <f t="shared" si="330"/>
        <v>0.35000000000000003</v>
      </c>
      <c r="Y2071" s="13">
        <f t="shared" si="331"/>
        <v>0.70000000000000007</v>
      </c>
      <c r="Z2071" s="13">
        <f t="shared" si="332"/>
        <v>1.05</v>
      </c>
      <c r="AA2071" s="13">
        <f t="shared" si="338"/>
        <v>3.5</v>
      </c>
    </row>
    <row r="2072" spans="1:27" x14ac:dyDescent="0.25">
      <c r="A2072" s="58">
        <v>45922.501956018517</v>
      </c>
      <c r="B2072" s="59">
        <v>444306368</v>
      </c>
      <c r="C2072" s="38" t="s">
        <v>36</v>
      </c>
      <c r="D2072" s="38" t="s">
        <v>37</v>
      </c>
      <c r="E2072" s="38" t="s">
        <v>120</v>
      </c>
      <c r="F2072" s="35">
        <v>3721.17</v>
      </c>
      <c r="G2072" s="35">
        <v>3721.86</v>
      </c>
      <c r="H2072" s="35">
        <v>3725.67</v>
      </c>
      <c r="I2072" s="38" t="s">
        <v>2605</v>
      </c>
      <c r="J2072" s="35">
        <v>3725.67</v>
      </c>
      <c r="K2072" s="35">
        <v>0</v>
      </c>
      <c r="L2072" s="35">
        <v>0</v>
      </c>
      <c r="M2072" s="35">
        <v>4.5</v>
      </c>
      <c r="N2072" s="10" t="str">
        <f t="shared" si="333"/>
        <v>W</v>
      </c>
      <c r="O2072" s="11">
        <f t="shared" si="334"/>
        <v>45922</v>
      </c>
      <c r="P2072" s="12" t="str">
        <f t="shared" si="335"/>
        <v>12</v>
      </c>
      <c r="Q2072" s="13" t="str">
        <f>VLOOKUP($B2072,Deals_Demo!$H:$N,7,0)</f>
        <v>DEMO_strategy_03</v>
      </c>
      <c r="R2072" s="13" t="str">
        <f t="shared" si="336"/>
        <v>Mon</v>
      </c>
      <c r="S2072" s="14">
        <f>VLOOKUP($B2072,Deals_Demo!$H:$S,8,0)</f>
        <v>45922.501956018517</v>
      </c>
      <c r="T2072" s="14">
        <f>VLOOKUP($B2072,Deals_Demo!$H:$S,9,0)</f>
        <v>45922.710289351853</v>
      </c>
      <c r="U2072" s="15" t="str">
        <f t="shared" si="337"/>
        <v>2025-09-22</v>
      </c>
      <c r="V2072" s="13" t="str">
        <f>VLOOKUP($B2072,Deals_Demo!$H:$S,11,0)</f>
        <v>17</v>
      </c>
      <c r="W2072" s="13" t="str">
        <f>VLOOKUP($B2072,Deals_Demo!$H:$S,12,0)</f>
        <v>Mon</v>
      </c>
      <c r="X2072" s="13">
        <f t="shared" si="330"/>
        <v>0.45</v>
      </c>
      <c r="Y2072" s="13">
        <f t="shared" si="331"/>
        <v>0.9</v>
      </c>
      <c r="Z2072" s="13">
        <f t="shared" si="332"/>
        <v>1.3499999999999999</v>
      </c>
      <c r="AA2072" s="13">
        <f t="shared" si="338"/>
        <v>4.5</v>
      </c>
    </row>
    <row r="2073" spans="1:27" x14ac:dyDescent="0.25">
      <c r="A2073" s="60">
        <v>45922.502974537034</v>
      </c>
      <c r="B2073" s="61">
        <v>444306842</v>
      </c>
      <c r="C2073" s="37" t="s">
        <v>36</v>
      </c>
      <c r="D2073" s="37" t="s">
        <v>37</v>
      </c>
      <c r="E2073" s="37" t="s">
        <v>120</v>
      </c>
      <c r="F2073" s="36">
        <v>3720.34</v>
      </c>
      <c r="G2073" s="36">
        <v>3721.89</v>
      </c>
      <c r="H2073" s="36">
        <v>3726.35</v>
      </c>
      <c r="I2073" s="37" t="s">
        <v>2609</v>
      </c>
      <c r="J2073" s="36">
        <v>3726.73</v>
      </c>
      <c r="K2073" s="36">
        <v>0</v>
      </c>
      <c r="L2073" s="36">
        <v>0</v>
      </c>
      <c r="M2073" s="36">
        <v>6.39</v>
      </c>
      <c r="N2073" s="10" t="str">
        <f t="shared" si="333"/>
        <v>W</v>
      </c>
      <c r="O2073" s="11">
        <f t="shared" si="334"/>
        <v>45922</v>
      </c>
      <c r="P2073" s="12" t="str">
        <f t="shared" si="335"/>
        <v>12</v>
      </c>
      <c r="Q2073" s="13" t="str">
        <f>VLOOKUP($B2073,Deals_Demo!$H:$N,7,0)</f>
        <v>strategy_28.py</v>
      </c>
      <c r="R2073" s="13" t="str">
        <f t="shared" si="336"/>
        <v>Mon</v>
      </c>
      <c r="S2073" s="14">
        <f>VLOOKUP($B2073,Deals_Demo!$H:$S,8,0)</f>
        <v>45922.502974537034</v>
      </c>
      <c r="T2073" s="14">
        <f>VLOOKUP($B2073,Deals_Demo!$H:$S,9,0)</f>
        <v>45922.71130787037</v>
      </c>
      <c r="U2073" s="15" t="str">
        <f t="shared" si="337"/>
        <v>2025-09-22</v>
      </c>
      <c r="V2073" s="13" t="str">
        <f>VLOOKUP($B2073,Deals_Demo!$H:$S,11,0)</f>
        <v>17</v>
      </c>
      <c r="W2073" s="13" t="str">
        <f>VLOOKUP($B2073,Deals_Demo!$H:$S,12,0)</f>
        <v>Mon</v>
      </c>
      <c r="X2073" s="13">
        <f t="shared" si="330"/>
        <v>0.63900000000000001</v>
      </c>
      <c r="Y2073" s="13">
        <f t="shared" si="331"/>
        <v>1.278</v>
      </c>
      <c r="Z2073" s="13">
        <f t="shared" si="332"/>
        <v>1.9169999999999998</v>
      </c>
      <c r="AA2073" s="13">
        <f t="shared" si="338"/>
        <v>6.39</v>
      </c>
    </row>
    <row r="2074" spans="1:27" x14ac:dyDescent="0.25">
      <c r="A2074" s="58">
        <v>45922.503449074073</v>
      </c>
      <c r="B2074" s="59">
        <v>444306988</v>
      </c>
      <c r="C2074" s="38" t="s">
        <v>36</v>
      </c>
      <c r="D2074" s="38" t="s">
        <v>37</v>
      </c>
      <c r="E2074" s="38" t="s">
        <v>120</v>
      </c>
      <c r="F2074" s="35">
        <v>3720.36</v>
      </c>
      <c r="G2074" s="35">
        <v>3721.86</v>
      </c>
      <c r="H2074" s="35">
        <v>3724.88</v>
      </c>
      <c r="I2074" s="38" t="s">
        <v>2605</v>
      </c>
      <c r="J2074" s="35">
        <v>3724.91</v>
      </c>
      <c r="K2074" s="35">
        <v>0</v>
      </c>
      <c r="L2074" s="35">
        <v>0</v>
      </c>
      <c r="M2074" s="35">
        <v>4.55</v>
      </c>
      <c r="N2074" s="10" t="str">
        <f t="shared" si="333"/>
        <v>W</v>
      </c>
      <c r="O2074" s="11">
        <f t="shared" si="334"/>
        <v>45922</v>
      </c>
      <c r="P2074" s="12" t="str">
        <f t="shared" si="335"/>
        <v>12</v>
      </c>
      <c r="Q2074" s="13" t="str">
        <f>VLOOKUP($B2074,Deals_Demo!$H:$N,7,0)</f>
        <v>DEMO_strategy_27</v>
      </c>
      <c r="R2074" s="13" t="str">
        <f t="shared" si="336"/>
        <v>Mon</v>
      </c>
      <c r="S2074" s="14">
        <f>VLOOKUP($B2074,Deals_Demo!$H:$S,8,0)</f>
        <v>45922.503449074073</v>
      </c>
      <c r="T2074" s="14">
        <f>VLOOKUP($B2074,Deals_Demo!$H:$S,9,0)</f>
        <v>45922.711782407408</v>
      </c>
      <c r="U2074" s="15" t="str">
        <f t="shared" si="337"/>
        <v>2025-09-22</v>
      </c>
      <c r="V2074" s="13" t="str">
        <f>VLOOKUP($B2074,Deals_Demo!$H:$S,11,0)</f>
        <v>17</v>
      </c>
      <c r="W2074" s="13" t="str">
        <f>VLOOKUP($B2074,Deals_Demo!$H:$S,12,0)</f>
        <v>Mon</v>
      </c>
      <c r="X2074" s="13">
        <f t="shared" si="330"/>
        <v>0.45500000000000002</v>
      </c>
      <c r="Y2074" s="13">
        <f t="shared" si="331"/>
        <v>0.91</v>
      </c>
      <c r="Z2074" s="13">
        <f t="shared" si="332"/>
        <v>1.365</v>
      </c>
      <c r="AA2074" s="13">
        <f t="shared" si="338"/>
        <v>4.55</v>
      </c>
    </row>
    <row r="2075" spans="1:27" x14ac:dyDescent="0.25">
      <c r="A2075" s="60">
        <v>45922.515370370369</v>
      </c>
      <c r="B2075" s="61">
        <v>444312738</v>
      </c>
      <c r="C2075" s="37" t="s">
        <v>36</v>
      </c>
      <c r="D2075" s="37" t="s">
        <v>37</v>
      </c>
      <c r="E2075" s="37" t="s">
        <v>120</v>
      </c>
      <c r="F2075" s="36">
        <v>3723.71</v>
      </c>
      <c r="G2075" s="36">
        <v>3724.67</v>
      </c>
      <c r="H2075" s="37"/>
      <c r="I2075" s="37" t="s">
        <v>2608</v>
      </c>
      <c r="J2075" s="36">
        <v>3724.61</v>
      </c>
      <c r="K2075" s="36">
        <v>0</v>
      </c>
      <c r="L2075" s="36">
        <v>0</v>
      </c>
      <c r="M2075" s="36">
        <v>0.9</v>
      </c>
      <c r="N2075" s="10" t="str">
        <f t="shared" si="333"/>
        <v>W</v>
      </c>
      <c r="O2075" s="11">
        <f t="shared" si="334"/>
        <v>45922</v>
      </c>
      <c r="P2075" s="12" t="str">
        <f t="shared" si="335"/>
        <v>12</v>
      </c>
      <c r="Q2075" s="13" t="str">
        <f>VLOOKUP($B2075,Deals_Demo!$H:$N,7,0)</f>
        <v>strategy_18_demo</v>
      </c>
      <c r="R2075" s="13" t="str">
        <f t="shared" si="336"/>
        <v>Mon</v>
      </c>
      <c r="S2075" s="14">
        <f>VLOOKUP($B2075,Deals_Demo!$H:$S,8,0)</f>
        <v>45922.515370370369</v>
      </c>
      <c r="T2075" s="14">
        <f>VLOOKUP($B2075,Deals_Demo!$H:$S,9,0)</f>
        <v>45922.723703703705</v>
      </c>
      <c r="U2075" s="15" t="str">
        <f t="shared" si="337"/>
        <v>2025-09-22</v>
      </c>
      <c r="V2075" s="13" t="str">
        <f>VLOOKUP($B2075,Deals_Demo!$H:$S,11,0)</f>
        <v>17</v>
      </c>
      <c r="W2075" s="13" t="str">
        <f>VLOOKUP($B2075,Deals_Demo!$H:$S,12,0)</f>
        <v>Mon</v>
      </c>
      <c r="X2075" s="13">
        <f t="shared" si="330"/>
        <v>9.0000000000000011E-2</v>
      </c>
      <c r="Y2075" s="13">
        <f t="shared" si="331"/>
        <v>0.18000000000000002</v>
      </c>
      <c r="Z2075" s="13">
        <f t="shared" si="332"/>
        <v>0.27</v>
      </c>
      <c r="AA2075" s="13">
        <f t="shared" si="338"/>
        <v>-3</v>
      </c>
    </row>
    <row r="2076" spans="1:27" x14ac:dyDescent="0.25">
      <c r="A2076" s="58">
        <v>45922.515474537038</v>
      </c>
      <c r="B2076" s="59">
        <v>444312799</v>
      </c>
      <c r="C2076" s="38" t="s">
        <v>36</v>
      </c>
      <c r="D2076" s="38" t="s">
        <v>37</v>
      </c>
      <c r="E2076" s="38" t="s">
        <v>120</v>
      </c>
      <c r="F2076" s="35">
        <v>3724.14</v>
      </c>
      <c r="G2076" s="35">
        <v>3724.66</v>
      </c>
      <c r="H2076" s="38"/>
      <c r="I2076" s="38" t="s">
        <v>2608</v>
      </c>
      <c r="J2076" s="35">
        <v>3724.61</v>
      </c>
      <c r="K2076" s="35">
        <v>0</v>
      </c>
      <c r="L2076" s="35">
        <v>0</v>
      </c>
      <c r="M2076" s="35">
        <v>0.47</v>
      </c>
      <c r="N2076" s="10" t="str">
        <f t="shared" si="333"/>
        <v>W</v>
      </c>
      <c r="O2076" s="11">
        <f t="shared" si="334"/>
        <v>45922</v>
      </c>
      <c r="P2076" s="12" t="str">
        <f t="shared" si="335"/>
        <v>12</v>
      </c>
      <c r="Q2076" s="13" t="str">
        <f>VLOOKUP($B2076,Deals_Demo!$H:$N,7,0)</f>
        <v>strategy_20_demo</v>
      </c>
      <c r="R2076" s="13" t="str">
        <f t="shared" si="336"/>
        <v>Mon</v>
      </c>
      <c r="S2076" s="14">
        <f>VLOOKUP($B2076,Deals_Demo!$H:$S,8,0)</f>
        <v>45922.515474537038</v>
      </c>
      <c r="T2076" s="14">
        <f>VLOOKUP($B2076,Deals_Demo!$H:$S,9,0)</f>
        <v>45922.723807870374</v>
      </c>
      <c r="U2076" s="15" t="str">
        <f t="shared" si="337"/>
        <v>2025-09-22</v>
      </c>
      <c r="V2076" s="13" t="str">
        <f>VLOOKUP($B2076,Deals_Demo!$H:$S,11,0)</f>
        <v>17</v>
      </c>
      <c r="W2076" s="13" t="str">
        <f>VLOOKUP($B2076,Deals_Demo!$H:$S,12,0)</f>
        <v>Mon</v>
      </c>
      <c r="X2076" s="13">
        <f t="shared" si="330"/>
        <v>4.7E-2</v>
      </c>
      <c r="Y2076" s="13">
        <f t="shared" si="331"/>
        <v>9.4E-2</v>
      </c>
      <c r="Z2076" s="13">
        <f t="shared" si="332"/>
        <v>0.14099999999999999</v>
      </c>
      <c r="AA2076" s="13">
        <f t="shared" si="338"/>
        <v>-3</v>
      </c>
    </row>
    <row r="2077" spans="1:27" x14ac:dyDescent="0.25">
      <c r="A2077" s="60">
        <v>45922.517094907409</v>
      </c>
      <c r="B2077" s="61">
        <v>444315457</v>
      </c>
      <c r="C2077" s="37" t="s">
        <v>36</v>
      </c>
      <c r="D2077" s="37" t="s">
        <v>37</v>
      </c>
      <c r="E2077" s="37" t="s">
        <v>120</v>
      </c>
      <c r="F2077" s="36">
        <v>3724.75</v>
      </c>
      <c r="G2077" s="36">
        <v>3721.75</v>
      </c>
      <c r="H2077" s="37"/>
      <c r="I2077" s="37" t="s">
        <v>2610</v>
      </c>
      <c r="J2077" s="36">
        <v>3721.75</v>
      </c>
      <c r="K2077" s="36">
        <v>0</v>
      </c>
      <c r="L2077" s="36">
        <v>0</v>
      </c>
      <c r="M2077" s="36">
        <v>-3</v>
      </c>
      <c r="N2077" s="10" t="str">
        <f t="shared" si="333"/>
        <v>L</v>
      </c>
      <c r="O2077" s="11">
        <f t="shared" si="334"/>
        <v>45922</v>
      </c>
      <c r="P2077" s="12" t="str">
        <f t="shared" si="335"/>
        <v>12</v>
      </c>
      <c r="Q2077" s="13" t="str">
        <f>VLOOKUP($B2077,Deals_Demo!$H:$N,7,0)</f>
        <v>strategy_19_demo</v>
      </c>
      <c r="R2077" s="13" t="str">
        <f t="shared" si="336"/>
        <v>Mon</v>
      </c>
      <c r="S2077" s="14">
        <f>VLOOKUP($B2077,Deals_Demo!$H:$S,8,0)</f>
        <v>45922.517094907409</v>
      </c>
      <c r="T2077" s="14">
        <f>VLOOKUP($B2077,Deals_Demo!$H:$S,9,0)</f>
        <v>45922.725428240745</v>
      </c>
      <c r="U2077" s="15" t="str">
        <f t="shared" si="337"/>
        <v>2025-09-22</v>
      </c>
      <c r="V2077" s="13" t="str">
        <f>VLOOKUP($B2077,Deals_Demo!$H:$S,11,0)</f>
        <v>17</v>
      </c>
      <c r="W2077" s="13" t="str">
        <f>VLOOKUP($B2077,Deals_Demo!$H:$S,12,0)</f>
        <v>Mon</v>
      </c>
      <c r="X2077" s="13">
        <f t="shared" si="330"/>
        <v>-0.30000000000000004</v>
      </c>
      <c r="Y2077" s="13">
        <f t="shared" si="331"/>
        <v>-0.60000000000000009</v>
      </c>
      <c r="Z2077" s="13">
        <f t="shared" si="332"/>
        <v>-0.89999999999999991</v>
      </c>
      <c r="AA2077" s="13">
        <f t="shared" si="338"/>
        <v>-3</v>
      </c>
    </row>
    <row r="2078" spans="1:27" x14ac:dyDescent="0.25">
      <c r="A2078" s="58">
        <v>45922.517106481479</v>
      </c>
      <c r="B2078" s="59">
        <v>444315460</v>
      </c>
      <c r="C2078" s="38" t="s">
        <v>36</v>
      </c>
      <c r="D2078" s="38" t="s">
        <v>37</v>
      </c>
      <c r="E2078" s="38" t="s">
        <v>120</v>
      </c>
      <c r="F2078" s="35">
        <v>3724.75</v>
      </c>
      <c r="G2078" s="35">
        <v>3725.44</v>
      </c>
      <c r="H2078" s="38"/>
      <c r="I2078" s="38" t="s">
        <v>2611</v>
      </c>
      <c r="J2078" s="35">
        <v>3725.43</v>
      </c>
      <c r="K2078" s="35">
        <v>0</v>
      </c>
      <c r="L2078" s="35">
        <v>0</v>
      </c>
      <c r="M2078" s="35">
        <v>0.68</v>
      </c>
      <c r="N2078" s="10" t="str">
        <f t="shared" si="333"/>
        <v>W</v>
      </c>
      <c r="O2078" s="11">
        <f t="shared" si="334"/>
        <v>45922</v>
      </c>
      <c r="P2078" s="12" t="str">
        <f t="shared" si="335"/>
        <v>12</v>
      </c>
      <c r="Q2078" s="13" t="str">
        <f>VLOOKUP($B2078,Deals_Demo!$H:$N,7,0)</f>
        <v>strategy_20_demo</v>
      </c>
      <c r="R2078" s="13" t="str">
        <f t="shared" si="336"/>
        <v>Mon</v>
      </c>
      <c r="S2078" s="14">
        <f>VLOOKUP($B2078,Deals_Demo!$H:$S,8,0)</f>
        <v>45922.517106481479</v>
      </c>
      <c r="T2078" s="14">
        <f>VLOOKUP($B2078,Deals_Demo!$H:$S,9,0)</f>
        <v>45922.725439814814</v>
      </c>
      <c r="U2078" s="15" t="str">
        <f t="shared" si="337"/>
        <v>2025-09-22</v>
      </c>
      <c r="V2078" s="13" t="str">
        <f>VLOOKUP($B2078,Deals_Demo!$H:$S,11,0)</f>
        <v>17</v>
      </c>
      <c r="W2078" s="13" t="str">
        <f>VLOOKUP($B2078,Deals_Demo!$H:$S,12,0)</f>
        <v>Mon</v>
      </c>
      <c r="X2078" s="13">
        <f t="shared" si="330"/>
        <v>6.8000000000000005E-2</v>
      </c>
      <c r="Y2078" s="13">
        <f t="shared" si="331"/>
        <v>0.13600000000000001</v>
      </c>
      <c r="Z2078" s="13">
        <f t="shared" si="332"/>
        <v>0.20400000000000001</v>
      </c>
      <c r="AA2078" s="13">
        <f t="shared" si="338"/>
        <v>-3</v>
      </c>
    </row>
    <row r="2079" spans="1:27" x14ac:dyDescent="0.25">
      <c r="A2079" s="60">
        <v>45922.517106481479</v>
      </c>
      <c r="B2079" s="61">
        <v>444315462</v>
      </c>
      <c r="C2079" s="37" t="s">
        <v>36</v>
      </c>
      <c r="D2079" s="37" t="s">
        <v>37</v>
      </c>
      <c r="E2079" s="37" t="s">
        <v>120</v>
      </c>
      <c r="F2079" s="36">
        <v>3724.7</v>
      </c>
      <c r="G2079" s="36">
        <v>3725.44</v>
      </c>
      <c r="H2079" s="37"/>
      <c r="I2079" s="37" t="s">
        <v>2611</v>
      </c>
      <c r="J2079" s="36">
        <v>3725.43</v>
      </c>
      <c r="K2079" s="36">
        <v>0</v>
      </c>
      <c r="L2079" s="36">
        <v>0</v>
      </c>
      <c r="M2079" s="36">
        <v>0.73</v>
      </c>
      <c r="N2079" s="10" t="str">
        <f t="shared" si="333"/>
        <v>W</v>
      </c>
      <c r="O2079" s="11">
        <f t="shared" si="334"/>
        <v>45922</v>
      </c>
      <c r="P2079" s="12" t="str">
        <f t="shared" si="335"/>
        <v>12</v>
      </c>
      <c r="Q2079" s="13" t="str">
        <f>VLOOKUP($B2079,Deals_Demo!$H:$N,7,0)</f>
        <v>strategy_18_demo</v>
      </c>
      <c r="R2079" s="13" t="str">
        <f t="shared" si="336"/>
        <v>Mon</v>
      </c>
      <c r="S2079" s="14">
        <f>VLOOKUP($B2079,Deals_Demo!$H:$S,8,0)</f>
        <v>45922.517106481479</v>
      </c>
      <c r="T2079" s="14">
        <f>VLOOKUP($B2079,Deals_Demo!$H:$S,9,0)</f>
        <v>45922.725439814814</v>
      </c>
      <c r="U2079" s="15" t="str">
        <f t="shared" si="337"/>
        <v>2025-09-22</v>
      </c>
      <c r="V2079" s="13" t="str">
        <f>VLOOKUP($B2079,Deals_Demo!$H:$S,11,0)</f>
        <v>17</v>
      </c>
      <c r="W2079" s="13" t="str">
        <f>VLOOKUP($B2079,Deals_Demo!$H:$S,12,0)</f>
        <v>Mon</v>
      </c>
      <c r="X2079" s="13">
        <f t="shared" si="330"/>
        <v>7.2999999999999995E-2</v>
      </c>
      <c r="Y2079" s="13">
        <f t="shared" si="331"/>
        <v>0.14599999999999999</v>
      </c>
      <c r="Z2079" s="13">
        <f t="shared" si="332"/>
        <v>0.219</v>
      </c>
      <c r="AA2079" s="13">
        <f t="shared" si="338"/>
        <v>-3</v>
      </c>
    </row>
    <row r="2080" spans="1:27" x14ac:dyDescent="0.25">
      <c r="A2080" s="58">
        <v>45922.518148148149</v>
      </c>
      <c r="B2080" s="59">
        <v>444316694</v>
      </c>
      <c r="C2080" s="38" t="s">
        <v>36</v>
      </c>
      <c r="D2080" s="38" t="s">
        <v>37</v>
      </c>
      <c r="E2080" s="38" t="s">
        <v>120</v>
      </c>
      <c r="F2080" s="35">
        <v>3724.68</v>
      </c>
      <c r="G2080" s="35">
        <v>3721.66</v>
      </c>
      <c r="H2080" s="35">
        <v>3726.86</v>
      </c>
      <c r="I2080" s="38" t="s">
        <v>2610</v>
      </c>
      <c r="J2080" s="35">
        <v>3721.65</v>
      </c>
      <c r="K2080" s="35">
        <v>0</v>
      </c>
      <c r="L2080" s="35">
        <v>0</v>
      </c>
      <c r="M2080" s="35">
        <v>-3.03</v>
      </c>
      <c r="N2080" s="10" t="str">
        <f t="shared" si="333"/>
        <v>L</v>
      </c>
      <c r="O2080" s="11">
        <f t="shared" si="334"/>
        <v>45922</v>
      </c>
      <c r="P2080" s="12" t="str">
        <f t="shared" si="335"/>
        <v>12</v>
      </c>
      <c r="Q2080" s="13" t="str">
        <f>VLOOKUP($B2080,Deals_Demo!$H:$N,7,0)</f>
        <v>strategy_21_demo</v>
      </c>
      <c r="R2080" s="13" t="str">
        <f t="shared" si="336"/>
        <v>Mon</v>
      </c>
      <c r="S2080" s="14">
        <f>VLOOKUP($B2080,Deals_Demo!$H:$S,8,0)</f>
        <v>45922.518148148149</v>
      </c>
      <c r="T2080" s="14">
        <f>VLOOKUP($B2080,Deals_Demo!$H:$S,9,0)</f>
        <v>45922.726481481484</v>
      </c>
      <c r="U2080" s="15" t="str">
        <f t="shared" si="337"/>
        <v>2025-09-22</v>
      </c>
      <c r="V2080" s="13" t="str">
        <f>VLOOKUP($B2080,Deals_Demo!$H:$S,11,0)</f>
        <v>17</v>
      </c>
      <c r="W2080" s="13" t="str">
        <f>VLOOKUP($B2080,Deals_Demo!$H:$S,12,0)</f>
        <v>Mon</v>
      </c>
      <c r="X2080" s="13">
        <f t="shared" si="330"/>
        <v>-0.30299999999999999</v>
      </c>
      <c r="Y2080" s="13">
        <f t="shared" si="331"/>
        <v>-0.60599999999999998</v>
      </c>
      <c r="Z2080" s="13">
        <f t="shared" si="332"/>
        <v>-0.90899999999999992</v>
      </c>
      <c r="AA2080" s="13">
        <f t="shared" si="338"/>
        <v>-3</v>
      </c>
    </row>
    <row r="2081" spans="1:27" x14ac:dyDescent="0.25">
      <c r="A2081" s="60">
        <v>45922.518148148149</v>
      </c>
      <c r="B2081" s="61">
        <v>444316697</v>
      </c>
      <c r="C2081" s="37" t="s">
        <v>36</v>
      </c>
      <c r="D2081" s="37" t="s">
        <v>37</v>
      </c>
      <c r="E2081" s="37" t="s">
        <v>120</v>
      </c>
      <c r="F2081" s="36">
        <v>3724.69</v>
      </c>
      <c r="G2081" s="36">
        <v>3724.81</v>
      </c>
      <c r="H2081" s="36">
        <v>3728.18</v>
      </c>
      <c r="I2081" s="37" t="s">
        <v>2612</v>
      </c>
      <c r="J2081" s="36">
        <v>3724.79</v>
      </c>
      <c r="K2081" s="36">
        <v>0</v>
      </c>
      <c r="L2081" s="36">
        <v>0</v>
      </c>
      <c r="M2081" s="36">
        <v>0.1</v>
      </c>
      <c r="N2081" s="10" t="str">
        <f t="shared" si="333"/>
        <v>W</v>
      </c>
      <c r="O2081" s="11">
        <f t="shared" si="334"/>
        <v>45922</v>
      </c>
      <c r="P2081" s="12" t="str">
        <f t="shared" si="335"/>
        <v>12</v>
      </c>
      <c r="Q2081" s="13" t="str">
        <f>VLOOKUP($B2081,Deals_Demo!$H:$N,7,0)</f>
        <v>strategy_11_demo</v>
      </c>
      <c r="R2081" s="13" t="str">
        <f t="shared" si="336"/>
        <v>Mon</v>
      </c>
      <c r="S2081" s="14">
        <f>VLOOKUP($B2081,Deals_Demo!$H:$S,8,0)</f>
        <v>45922.518148148149</v>
      </c>
      <c r="T2081" s="14">
        <f>VLOOKUP($B2081,Deals_Demo!$H:$S,9,0)</f>
        <v>45922.726481481484</v>
      </c>
      <c r="U2081" s="15" t="str">
        <f t="shared" si="337"/>
        <v>2025-09-22</v>
      </c>
      <c r="V2081" s="13" t="str">
        <f>VLOOKUP($B2081,Deals_Demo!$H:$S,11,0)</f>
        <v>17</v>
      </c>
      <c r="W2081" s="13" t="str">
        <f>VLOOKUP($B2081,Deals_Demo!$H:$S,12,0)</f>
        <v>Mon</v>
      </c>
      <c r="X2081" s="13">
        <f t="shared" si="330"/>
        <v>1.0000000000000002E-2</v>
      </c>
      <c r="Y2081" s="13">
        <f t="shared" si="331"/>
        <v>2.0000000000000004E-2</v>
      </c>
      <c r="Z2081" s="13">
        <f t="shared" si="332"/>
        <v>0.03</v>
      </c>
      <c r="AA2081" s="13">
        <f t="shared" si="338"/>
        <v>-3</v>
      </c>
    </row>
    <row r="2082" spans="1:27" x14ac:dyDescent="0.25">
      <c r="A2082" s="58">
        <v>45922.518148148149</v>
      </c>
      <c r="B2082" s="59">
        <v>444316700</v>
      </c>
      <c r="C2082" s="38" t="s">
        <v>36</v>
      </c>
      <c r="D2082" s="38" t="s">
        <v>37</v>
      </c>
      <c r="E2082" s="38" t="s">
        <v>120</v>
      </c>
      <c r="F2082" s="35">
        <v>3724.69</v>
      </c>
      <c r="G2082" s="35">
        <v>3724.81</v>
      </c>
      <c r="H2082" s="35">
        <v>3726.18</v>
      </c>
      <c r="I2082" s="38" t="s">
        <v>2613</v>
      </c>
      <c r="J2082" s="35">
        <v>3726.18</v>
      </c>
      <c r="K2082" s="35">
        <v>0</v>
      </c>
      <c r="L2082" s="35">
        <v>0</v>
      </c>
      <c r="M2082" s="35">
        <v>1.49</v>
      </c>
      <c r="N2082" s="10" t="str">
        <f t="shared" si="333"/>
        <v>W</v>
      </c>
      <c r="O2082" s="11">
        <f t="shared" si="334"/>
        <v>45922</v>
      </c>
      <c r="P2082" s="12" t="str">
        <f t="shared" si="335"/>
        <v>12</v>
      </c>
      <c r="Q2082" s="13" t="str">
        <f>VLOOKUP($B2082,Deals_Demo!$H:$N,7,0)</f>
        <v>strategy_24_demo</v>
      </c>
      <c r="R2082" s="13" t="str">
        <f t="shared" si="336"/>
        <v>Mon</v>
      </c>
      <c r="S2082" s="14">
        <f>VLOOKUP($B2082,Deals_Demo!$H:$S,8,0)</f>
        <v>45922.518148148149</v>
      </c>
      <c r="T2082" s="14">
        <f>VLOOKUP($B2082,Deals_Demo!$H:$S,9,0)</f>
        <v>45922.726481481484</v>
      </c>
      <c r="U2082" s="15" t="str">
        <f t="shared" si="337"/>
        <v>2025-09-22</v>
      </c>
      <c r="V2082" s="13" t="str">
        <f>VLOOKUP($B2082,Deals_Demo!$H:$S,11,0)</f>
        <v>17</v>
      </c>
      <c r="W2082" s="13" t="str">
        <f>VLOOKUP($B2082,Deals_Demo!$H:$S,12,0)</f>
        <v>Mon</v>
      </c>
      <c r="X2082" s="13">
        <f t="shared" si="330"/>
        <v>0.14899999999999999</v>
      </c>
      <c r="Y2082" s="13">
        <f t="shared" si="331"/>
        <v>0.29799999999999999</v>
      </c>
      <c r="Z2082" s="13">
        <f t="shared" si="332"/>
        <v>0.44700000000000001</v>
      </c>
      <c r="AA2082" s="13">
        <f t="shared" si="338"/>
        <v>-3</v>
      </c>
    </row>
    <row r="2083" spans="1:27" x14ac:dyDescent="0.25">
      <c r="A2083" s="60">
        <v>45922.518148148149</v>
      </c>
      <c r="B2083" s="61">
        <v>444316703</v>
      </c>
      <c r="C2083" s="37" t="s">
        <v>36</v>
      </c>
      <c r="D2083" s="37" t="s">
        <v>37</v>
      </c>
      <c r="E2083" s="37" t="s">
        <v>120</v>
      </c>
      <c r="F2083" s="36">
        <v>3724.69</v>
      </c>
      <c r="G2083" s="36">
        <v>3722.48</v>
      </c>
      <c r="H2083" s="36">
        <v>3726.18</v>
      </c>
      <c r="I2083" s="37" t="s">
        <v>2613</v>
      </c>
      <c r="J2083" s="36">
        <v>3726.18</v>
      </c>
      <c r="K2083" s="36">
        <v>0</v>
      </c>
      <c r="L2083" s="36">
        <v>0</v>
      </c>
      <c r="M2083" s="36">
        <v>1.49</v>
      </c>
      <c r="N2083" s="10" t="str">
        <f t="shared" si="333"/>
        <v>W</v>
      </c>
      <c r="O2083" s="11">
        <f t="shared" si="334"/>
        <v>45922</v>
      </c>
      <c r="P2083" s="12" t="str">
        <f t="shared" si="335"/>
        <v>12</v>
      </c>
      <c r="Q2083" s="13" t="str">
        <f>VLOOKUP($B2083,Deals_Demo!$H:$N,7,0)</f>
        <v>strategy_22_demo</v>
      </c>
      <c r="R2083" s="13" t="str">
        <f t="shared" si="336"/>
        <v>Mon</v>
      </c>
      <c r="S2083" s="14">
        <f>VLOOKUP($B2083,Deals_Demo!$H:$S,8,0)</f>
        <v>45922.518148148149</v>
      </c>
      <c r="T2083" s="14">
        <f>VLOOKUP($B2083,Deals_Demo!$H:$S,9,0)</f>
        <v>45922.726481481484</v>
      </c>
      <c r="U2083" s="15" t="str">
        <f t="shared" si="337"/>
        <v>2025-09-22</v>
      </c>
      <c r="V2083" s="13" t="str">
        <f>VLOOKUP($B2083,Deals_Demo!$H:$S,11,0)</f>
        <v>17</v>
      </c>
      <c r="W2083" s="13" t="str">
        <f>VLOOKUP($B2083,Deals_Demo!$H:$S,12,0)</f>
        <v>Mon</v>
      </c>
      <c r="X2083" s="13">
        <f t="shared" si="330"/>
        <v>0.14899999999999999</v>
      </c>
      <c r="Y2083" s="13">
        <f t="shared" si="331"/>
        <v>0.29799999999999999</v>
      </c>
      <c r="Z2083" s="13">
        <f t="shared" si="332"/>
        <v>0.44700000000000001</v>
      </c>
      <c r="AA2083" s="13">
        <f t="shared" si="338"/>
        <v>-3</v>
      </c>
    </row>
    <row r="2084" spans="1:27" x14ac:dyDescent="0.25">
      <c r="A2084" s="58">
        <v>45922.518159722225</v>
      </c>
      <c r="B2084" s="59">
        <v>444316705</v>
      </c>
      <c r="C2084" s="38" t="s">
        <v>36</v>
      </c>
      <c r="D2084" s="38" t="s">
        <v>37</v>
      </c>
      <c r="E2084" s="38" t="s">
        <v>120</v>
      </c>
      <c r="F2084" s="35">
        <v>3724.69</v>
      </c>
      <c r="G2084" s="35">
        <v>3724.81</v>
      </c>
      <c r="H2084" s="35">
        <v>3727.68</v>
      </c>
      <c r="I2084" s="38" t="s">
        <v>2612</v>
      </c>
      <c r="J2084" s="35">
        <v>3724.79</v>
      </c>
      <c r="K2084" s="35">
        <v>0</v>
      </c>
      <c r="L2084" s="35">
        <v>0</v>
      </c>
      <c r="M2084" s="35">
        <v>0.1</v>
      </c>
      <c r="N2084" s="10" t="str">
        <f t="shared" si="333"/>
        <v>W</v>
      </c>
      <c r="O2084" s="11">
        <f t="shared" si="334"/>
        <v>45922</v>
      </c>
      <c r="P2084" s="12" t="str">
        <f t="shared" si="335"/>
        <v>12</v>
      </c>
      <c r="Q2084" s="13" t="str">
        <f>VLOOKUP($B2084,Deals_Demo!$H:$N,7,0)</f>
        <v>strategy_10_demo</v>
      </c>
      <c r="R2084" s="13" t="str">
        <f t="shared" si="336"/>
        <v>Mon</v>
      </c>
      <c r="S2084" s="14">
        <f>VLOOKUP($B2084,Deals_Demo!$H:$S,8,0)</f>
        <v>45922.518159722225</v>
      </c>
      <c r="T2084" s="14">
        <f>VLOOKUP($B2084,Deals_Demo!$H:$S,9,0)</f>
        <v>45922.726493055561</v>
      </c>
      <c r="U2084" s="15" t="str">
        <f t="shared" si="337"/>
        <v>2025-09-22</v>
      </c>
      <c r="V2084" s="13" t="str">
        <f>VLOOKUP($B2084,Deals_Demo!$H:$S,11,0)</f>
        <v>17</v>
      </c>
      <c r="W2084" s="13" t="str">
        <f>VLOOKUP($B2084,Deals_Demo!$H:$S,12,0)</f>
        <v>Mon</v>
      </c>
      <c r="X2084" s="13">
        <f t="shared" si="330"/>
        <v>1.0000000000000002E-2</v>
      </c>
      <c r="Y2084" s="13">
        <f t="shared" si="331"/>
        <v>2.0000000000000004E-2</v>
      </c>
      <c r="Z2084" s="13">
        <f t="shared" si="332"/>
        <v>0.03</v>
      </c>
      <c r="AA2084" s="13">
        <f t="shared" si="338"/>
        <v>-3</v>
      </c>
    </row>
    <row r="2085" spans="1:27" x14ac:dyDescent="0.25">
      <c r="A2085" s="60">
        <v>45922.518159722225</v>
      </c>
      <c r="B2085" s="61">
        <v>444316708</v>
      </c>
      <c r="C2085" s="37" t="s">
        <v>36</v>
      </c>
      <c r="D2085" s="37" t="s">
        <v>37</v>
      </c>
      <c r="E2085" s="37" t="s">
        <v>120</v>
      </c>
      <c r="F2085" s="36">
        <v>3724.69</v>
      </c>
      <c r="G2085" s="36">
        <v>3724.81</v>
      </c>
      <c r="H2085" s="36">
        <v>3726.18</v>
      </c>
      <c r="I2085" s="37" t="s">
        <v>2613</v>
      </c>
      <c r="J2085" s="36">
        <v>3726.18</v>
      </c>
      <c r="K2085" s="36">
        <v>0</v>
      </c>
      <c r="L2085" s="36">
        <v>0</v>
      </c>
      <c r="M2085" s="36">
        <v>1.49</v>
      </c>
      <c r="N2085" s="10" t="str">
        <f t="shared" si="333"/>
        <v>W</v>
      </c>
      <c r="O2085" s="11">
        <f t="shared" si="334"/>
        <v>45922</v>
      </c>
      <c r="P2085" s="12" t="str">
        <f t="shared" si="335"/>
        <v>12</v>
      </c>
      <c r="Q2085" s="13" t="str">
        <f>VLOOKUP($B2085,Deals_Demo!$H:$N,7,0)</f>
        <v>strategy_15_demo</v>
      </c>
      <c r="R2085" s="13" t="str">
        <f t="shared" si="336"/>
        <v>Mon</v>
      </c>
      <c r="S2085" s="14">
        <f>VLOOKUP($B2085,Deals_Demo!$H:$S,8,0)</f>
        <v>45922.518159722225</v>
      </c>
      <c r="T2085" s="14">
        <f>VLOOKUP($B2085,Deals_Demo!$H:$S,9,0)</f>
        <v>45922.726493055561</v>
      </c>
      <c r="U2085" s="15" t="str">
        <f t="shared" si="337"/>
        <v>2025-09-22</v>
      </c>
      <c r="V2085" s="13" t="str">
        <f>VLOOKUP($B2085,Deals_Demo!$H:$S,11,0)</f>
        <v>17</v>
      </c>
      <c r="W2085" s="13" t="str">
        <f>VLOOKUP($B2085,Deals_Demo!$H:$S,12,0)</f>
        <v>Mon</v>
      </c>
      <c r="X2085" s="13">
        <f t="shared" si="330"/>
        <v>0.14899999999999999</v>
      </c>
      <c r="Y2085" s="13">
        <f t="shared" si="331"/>
        <v>0.29799999999999999</v>
      </c>
      <c r="Z2085" s="13">
        <f t="shared" si="332"/>
        <v>0.44700000000000001</v>
      </c>
      <c r="AA2085" s="13">
        <f t="shared" si="338"/>
        <v>-3</v>
      </c>
    </row>
    <row r="2086" spans="1:27" x14ac:dyDescent="0.25">
      <c r="A2086" s="58">
        <v>45922.518159722225</v>
      </c>
      <c r="B2086" s="59">
        <v>444316712</v>
      </c>
      <c r="C2086" s="38" t="s">
        <v>36</v>
      </c>
      <c r="D2086" s="38" t="s">
        <v>37</v>
      </c>
      <c r="E2086" s="38" t="s">
        <v>120</v>
      </c>
      <c r="F2086" s="35">
        <v>3724.73</v>
      </c>
      <c r="G2086" s="35">
        <v>3721.68</v>
      </c>
      <c r="H2086" s="35">
        <v>3728.18</v>
      </c>
      <c r="I2086" s="38" t="s">
        <v>2610</v>
      </c>
      <c r="J2086" s="35">
        <v>3721.65</v>
      </c>
      <c r="K2086" s="35">
        <v>0</v>
      </c>
      <c r="L2086" s="35">
        <v>0</v>
      </c>
      <c r="M2086" s="35">
        <v>-3.08</v>
      </c>
      <c r="N2086" s="10" t="str">
        <f t="shared" si="333"/>
        <v>L</v>
      </c>
      <c r="O2086" s="11">
        <f t="shared" si="334"/>
        <v>45922</v>
      </c>
      <c r="P2086" s="12" t="str">
        <f t="shared" si="335"/>
        <v>12</v>
      </c>
      <c r="Q2086" s="13" t="str">
        <f>VLOOKUP($B2086,Deals_Demo!$H:$N,7,0)</f>
        <v>strategy_16_demo</v>
      </c>
      <c r="R2086" s="13" t="str">
        <f t="shared" si="336"/>
        <v>Mon</v>
      </c>
      <c r="S2086" s="14">
        <f>VLOOKUP($B2086,Deals_Demo!$H:$S,8,0)</f>
        <v>45922.518159722225</v>
      </c>
      <c r="T2086" s="14">
        <f>VLOOKUP($B2086,Deals_Demo!$H:$S,9,0)</f>
        <v>45922.726493055561</v>
      </c>
      <c r="U2086" s="15" t="str">
        <f t="shared" si="337"/>
        <v>2025-09-22</v>
      </c>
      <c r="V2086" s="13" t="str">
        <f>VLOOKUP($B2086,Deals_Demo!$H:$S,11,0)</f>
        <v>17</v>
      </c>
      <c r="W2086" s="13" t="str">
        <f>VLOOKUP($B2086,Deals_Demo!$H:$S,12,0)</f>
        <v>Mon</v>
      </c>
      <c r="X2086" s="13">
        <f t="shared" si="330"/>
        <v>-0.30800000000000005</v>
      </c>
      <c r="Y2086" s="13">
        <f t="shared" si="331"/>
        <v>-0.6160000000000001</v>
      </c>
      <c r="Z2086" s="13">
        <f t="shared" si="332"/>
        <v>-0.92399999999999993</v>
      </c>
      <c r="AA2086" s="13">
        <f t="shared" si="338"/>
        <v>-3</v>
      </c>
    </row>
    <row r="2087" spans="1:27" x14ac:dyDescent="0.25">
      <c r="A2087" s="60">
        <v>45922.518159722225</v>
      </c>
      <c r="B2087" s="61">
        <v>444316716</v>
      </c>
      <c r="C2087" s="37" t="s">
        <v>36</v>
      </c>
      <c r="D2087" s="37" t="s">
        <v>37</v>
      </c>
      <c r="E2087" s="37" t="s">
        <v>120</v>
      </c>
      <c r="F2087" s="36">
        <v>3724.73</v>
      </c>
      <c r="G2087" s="36">
        <v>3722.48</v>
      </c>
      <c r="H2087" s="36">
        <v>3727.68</v>
      </c>
      <c r="I2087" s="37" t="s">
        <v>2614</v>
      </c>
      <c r="J2087" s="36">
        <v>3722.3</v>
      </c>
      <c r="K2087" s="36">
        <v>0</v>
      </c>
      <c r="L2087" s="36">
        <v>0</v>
      </c>
      <c r="M2087" s="36">
        <v>-2.4300000000000002</v>
      </c>
      <c r="N2087" s="10" t="str">
        <f t="shared" si="333"/>
        <v>L</v>
      </c>
      <c r="O2087" s="11">
        <f t="shared" si="334"/>
        <v>45922</v>
      </c>
      <c r="P2087" s="12" t="str">
        <f t="shared" si="335"/>
        <v>12</v>
      </c>
      <c r="Q2087" s="13" t="str">
        <f>VLOOKUP($B2087,Deals_Demo!$H:$N,7,0)</f>
        <v>strategy_23_demo</v>
      </c>
      <c r="R2087" s="13" t="str">
        <f t="shared" si="336"/>
        <v>Mon</v>
      </c>
      <c r="S2087" s="14">
        <f>VLOOKUP($B2087,Deals_Demo!$H:$S,8,0)</f>
        <v>45922.518159722225</v>
      </c>
      <c r="T2087" s="14">
        <f>VLOOKUP($B2087,Deals_Demo!$H:$S,9,0)</f>
        <v>45922.726493055561</v>
      </c>
      <c r="U2087" s="15" t="str">
        <f t="shared" si="337"/>
        <v>2025-09-22</v>
      </c>
      <c r="V2087" s="13" t="str">
        <f>VLOOKUP($B2087,Deals_Demo!$H:$S,11,0)</f>
        <v>17</v>
      </c>
      <c r="W2087" s="13" t="str">
        <f>VLOOKUP($B2087,Deals_Demo!$H:$S,12,0)</f>
        <v>Mon</v>
      </c>
      <c r="X2087" s="13">
        <f t="shared" si="330"/>
        <v>-0.24300000000000002</v>
      </c>
      <c r="Y2087" s="13">
        <f t="shared" si="331"/>
        <v>-0.48600000000000004</v>
      </c>
      <c r="Z2087" s="13">
        <f t="shared" si="332"/>
        <v>-0.72899999999999998</v>
      </c>
      <c r="AA2087" s="13">
        <f t="shared" si="338"/>
        <v>-3</v>
      </c>
    </row>
    <row r="2088" spans="1:27" x14ac:dyDescent="0.25">
      <c r="A2088" s="58">
        <v>45922.518159722225</v>
      </c>
      <c r="B2088" s="59">
        <v>444316719</v>
      </c>
      <c r="C2088" s="38" t="s">
        <v>36</v>
      </c>
      <c r="D2088" s="38" t="s">
        <v>37</v>
      </c>
      <c r="E2088" s="38" t="s">
        <v>120</v>
      </c>
      <c r="F2088" s="35">
        <v>3724.69</v>
      </c>
      <c r="G2088" s="35">
        <v>3724.81</v>
      </c>
      <c r="H2088" s="35">
        <v>3726.18</v>
      </c>
      <c r="I2088" s="38" t="s">
        <v>2613</v>
      </c>
      <c r="J2088" s="35">
        <v>3726.18</v>
      </c>
      <c r="K2088" s="35">
        <v>0</v>
      </c>
      <c r="L2088" s="35">
        <v>0</v>
      </c>
      <c r="M2088" s="35">
        <v>1.49</v>
      </c>
      <c r="N2088" s="10" t="str">
        <f t="shared" si="333"/>
        <v>W</v>
      </c>
      <c r="O2088" s="11">
        <f t="shared" si="334"/>
        <v>45922</v>
      </c>
      <c r="P2088" s="12" t="str">
        <f t="shared" si="335"/>
        <v>12</v>
      </c>
      <c r="Q2088" s="13" t="str">
        <f>VLOOKUP($B2088,Deals_Demo!$H:$N,7,0)</f>
        <v>strategy_14_demo</v>
      </c>
      <c r="R2088" s="13" t="str">
        <f t="shared" si="336"/>
        <v>Mon</v>
      </c>
      <c r="S2088" s="14">
        <f>VLOOKUP($B2088,Deals_Demo!$H:$S,8,0)</f>
        <v>45922.518159722225</v>
      </c>
      <c r="T2088" s="14">
        <f>VLOOKUP($B2088,Deals_Demo!$H:$S,9,0)</f>
        <v>45922.726493055561</v>
      </c>
      <c r="U2088" s="15" t="str">
        <f t="shared" si="337"/>
        <v>2025-09-22</v>
      </c>
      <c r="V2088" s="13" t="str">
        <f>VLOOKUP($B2088,Deals_Demo!$H:$S,11,0)</f>
        <v>17</v>
      </c>
      <c r="W2088" s="13" t="str">
        <f>VLOOKUP($B2088,Deals_Demo!$H:$S,12,0)</f>
        <v>Mon</v>
      </c>
      <c r="X2088" s="13">
        <f t="shared" si="330"/>
        <v>0.14899999999999999</v>
      </c>
      <c r="Y2088" s="13">
        <f t="shared" si="331"/>
        <v>0.29799999999999999</v>
      </c>
      <c r="Z2088" s="13">
        <f t="shared" si="332"/>
        <v>0.44700000000000001</v>
      </c>
      <c r="AA2088" s="13">
        <f t="shared" si="338"/>
        <v>-3</v>
      </c>
    </row>
    <row r="2089" spans="1:27" x14ac:dyDescent="0.25">
      <c r="A2089" s="60">
        <v>45922.518171296295</v>
      </c>
      <c r="B2089" s="61">
        <v>444316724</v>
      </c>
      <c r="C2089" s="37" t="s">
        <v>36</v>
      </c>
      <c r="D2089" s="37" t="s">
        <v>37</v>
      </c>
      <c r="E2089" s="37" t="s">
        <v>120</v>
      </c>
      <c r="F2089" s="36">
        <v>3724.61</v>
      </c>
      <c r="G2089" s="36">
        <v>3724.81</v>
      </c>
      <c r="H2089" s="36">
        <v>3726.18</v>
      </c>
      <c r="I2089" s="37" t="s">
        <v>2613</v>
      </c>
      <c r="J2089" s="36">
        <v>3726.18</v>
      </c>
      <c r="K2089" s="36">
        <v>0</v>
      </c>
      <c r="L2089" s="36">
        <v>0</v>
      </c>
      <c r="M2089" s="36">
        <v>1.57</v>
      </c>
      <c r="N2089" s="10" t="str">
        <f t="shared" si="333"/>
        <v>W</v>
      </c>
      <c r="O2089" s="11">
        <f t="shared" si="334"/>
        <v>45922</v>
      </c>
      <c r="P2089" s="12" t="str">
        <f t="shared" si="335"/>
        <v>12</v>
      </c>
      <c r="Q2089" s="13" t="str">
        <f>VLOOKUP($B2089,Deals_Demo!$H:$N,7,0)</f>
        <v>strategy_12_demo</v>
      </c>
      <c r="R2089" s="13" t="str">
        <f t="shared" si="336"/>
        <v>Mon</v>
      </c>
      <c r="S2089" s="14">
        <f>VLOOKUP($B2089,Deals_Demo!$H:$S,8,0)</f>
        <v>45922.518171296295</v>
      </c>
      <c r="T2089" s="14">
        <f>VLOOKUP($B2089,Deals_Demo!$H:$S,9,0)</f>
        <v>45922.726504629631</v>
      </c>
      <c r="U2089" s="15" t="str">
        <f t="shared" si="337"/>
        <v>2025-09-22</v>
      </c>
      <c r="V2089" s="13" t="str">
        <f>VLOOKUP($B2089,Deals_Demo!$H:$S,11,0)</f>
        <v>17</v>
      </c>
      <c r="W2089" s="13" t="str">
        <f>VLOOKUP($B2089,Deals_Demo!$H:$S,12,0)</f>
        <v>Mon</v>
      </c>
      <c r="X2089" s="13">
        <f t="shared" si="330"/>
        <v>0.15700000000000003</v>
      </c>
      <c r="Y2089" s="13">
        <f t="shared" si="331"/>
        <v>0.31400000000000006</v>
      </c>
      <c r="Z2089" s="13">
        <f t="shared" si="332"/>
        <v>0.47099999999999997</v>
      </c>
      <c r="AA2089" s="13">
        <f t="shared" si="338"/>
        <v>-3</v>
      </c>
    </row>
    <row r="2090" spans="1:27" x14ac:dyDescent="0.25">
      <c r="A2090" s="58">
        <v>45922.518171296295</v>
      </c>
      <c r="B2090" s="59">
        <v>444316728</v>
      </c>
      <c r="C2090" s="38" t="s">
        <v>36</v>
      </c>
      <c r="D2090" s="38" t="s">
        <v>37</v>
      </c>
      <c r="E2090" s="38" t="s">
        <v>120</v>
      </c>
      <c r="F2090" s="35">
        <v>3724.6</v>
      </c>
      <c r="G2090" s="35">
        <v>3724.81</v>
      </c>
      <c r="H2090" s="35">
        <v>3727.68</v>
      </c>
      <c r="I2090" s="38" t="s">
        <v>2612</v>
      </c>
      <c r="J2090" s="35">
        <v>3724.79</v>
      </c>
      <c r="K2090" s="35">
        <v>0</v>
      </c>
      <c r="L2090" s="35">
        <v>0</v>
      </c>
      <c r="M2090" s="35">
        <v>0.19</v>
      </c>
      <c r="N2090" s="10" t="str">
        <f t="shared" si="333"/>
        <v>W</v>
      </c>
      <c r="O2090" s="11">
        <f t="shared" si="334"/>
        <v>45922</v>
      </c>
      <c r="P2090" s="12" t="str">
        <f t="shared" si="335"/>
        <v>12</v>
      </c>
      <c r="Q2090" s="13" t="str">
        <f>VLOOKUP($B2090,Deals_Demo!$H:$N,7,0)</f>
        <v>strategy_09_demo</v>
      </c>
      <c r="R2090" s="13" t="str">
        <f t="shared" si="336"/>
        <v>Mon</v>
      </c>
      <c r="S2090" s="14">
        <f>VLOOKUP($B2090,Deals_Demo!$H:$S,8,0)</f>
        <v>45922.518171296295</v>
      </c>
      <c r="T2090" s="14">
        <f>VLOOKUP($B2090,Deals_Demo!$H:$S,9,0)</f>
        <v>45922.726504629631</v>
      </c>
      <c r="U2090" s="15" t="str">
        <f t="shared" si="337"/>
        <v>2025-09-22</v>
      </c>
      <c r="V2090" s="13" t="str">
        <f>VLOOKUP($B2090,Deals_Demo!$H:$S,11,0)</f>
        <v>17</v>
      </c>
      <c r="W2090" s="13" t="str">
        <f>VLOOKUP($B2090,Deals_Demo!$H:$S,12,0)</f>
        <v>Mon</v>
      </c>
      <c r="X2090" s="13">
        <f t="shared" si="330"/>
        <v>1.9000000000000003E-2</v>
      </c>
      <c r="Y2090" s="13">
        <f t="shared" si="331"/>
        <v>3.8000000000000006E-2</v>
      </c>
      <c r="Z2090" s="13">
        <f t="shared" si="332"/>
        <v>5.6999999999999995E-2</v>
      </c>
      <c r="AA2090" s="13">
        <f t="shared" si="338"/>
        <v>-3</v>
      </c>
    </row>
    <row r="2091" spans="1:27" x14ac:dyDescent="0.25">
      <c r="A2091" s="60">
        <v>45922.519756944443</v>
      </c>
      <c r="B2091" s="61">
        <v>444317905</v>
      </c>
      <c r="C2091" s="37" t="s">
        <v>36</v>
      </c>
      <c r="D2091" s="37" t="s">
        <v>37</v>
      </c>
      <c r="E2091" s="37" t="s">
        <v>120</v>
      </c>
      <c r="F2091" s="36">
        <v>3725.86</v>
      </c>
      <c r="G2091" s="36">
        <v>3722.86</v>
      </c>
      <c r="H2091" s="37"/>
      <c r="I2091" s="37" t="s">
        <v>2615</v>
      </c>
      <c r="J2091" s="36">
        <v>3722.85</v>
      </c>
      <c r="K2091" s="36">
        <v>0</v>
      </c>
      <c r="L2091" s="36">
        <v>0</v>
      </c>
      <c r="M2091" s="36">
        <v>-3.01</v>
      </c>
      <c r="N2091" s="10" t="str">
        <f t="shared" si="333"/>
        <v>L</v>
      </c>
      <c r="O2091" s="11">
        <f t="shared" si="334"/>
        <v>45922</v>
      </c>
      <c r="P2091" s="12" t="str">
        <f t="shared" si="335"/>
        <v>12</v>
      </c>
      <c r="Q2091" s="13" t="str">
        <f>VLOOKUP($B2091,Deals_Demo!$H:$N,7,0)</f>
        <v>strategy_20_demo</v>
      </c>
      <c r="R2091" s="13" t="str">
        <f t="shared" si="336"/>
        <v>Mon</v>
      </c>
      <c r="S2091" s="14">
        <f>VLOOKUP($B2091,Deals_Demo!$H:$S,8,0)</f>
        <v>45922.519756944443</v>
      </c>
      <c r="T2091" s="14">
        <f>VLOOKUP($B2091,Deals_Demo!$H:$S,9,0)</f>
        <v>45922.728090277778</v>
      </c>
      <c r="U2091" s="15" t="str">
        <f t="shared" si="337"/>
        <v>2025-09-22</v>
      </c>
      <c r="V2091" s="13" t="str">
        <f>VLOOKUP($B2091,Deals_Demo!$H:$S,11,0)</f>
        <v>17</v>
      </c>
      <c r="W2091" s="13" t="str">
        <f>VLOOKUP($B2091,Deals_Demo!$H:$S,12,0)</f>
        <v>Mon</v>
      </c>
      <c r="X2091" s="13">
        <f t="shared" si="330"/>
        <v>-0.30099999999999999</v>
      </c>
      <c r="Y2091" s="13">
        <f t="shared" si="331"/>
        <v>-0.60199999999999998</v>
      </c>
      <c r="Z2091" s="13">
        <f t="shared" si="332"/>
        <v>-0.90299999999999991</v>
      </c>
      <c r="AA2091" s="13">
        <f t="shared" si="338"/>
        <v>-3</v>
      </c>
    </row>
    <row r="2092" spans="1:27" x14ac:dyDescent="0.25">
      <c r="A2092" s="58">
        <v>45922.519768518519</v>
      </c>
      <c r="B2092" s="59">
        <v>444317907</v>
      </c>
      <c r="C2092" s="38" t="s">
        <v>36</v>
      </c>
      <c r="D2092" s="38" t="s">
        <v>37</v>
      </c>
      <c r="E2092" s="38" t="s">
        <v>120</v>
      </c>
      <c r="F2092" s="35">
        <v>3725.86</v>
      </c>
      <c r="G2092" s="35">
        <v>3722.86</v>
      </c>
      <c r="H2092" s="38"/>
      <c r="I2092" s="38" t="s">
        <v>2615</v>
      </c>
      <c r="J2092" s="35">
        <v>3722.85</v>
      </c>
      <c r="K2092" s="35">
        <v>0</v>
      </c>
      <c r="L2092" s="35">
        <v>0</v>
      </c>
      <c r="M2092" s="35">
        <v>-3.01</v>
      </c>
      <c r="N2092" s="10" t="str">
        <f t="shared" si="333"/>
        <v>L</v>
      </c>
      <c r="O2092" s="11">
        <f t="shared" si="334"/>
        <v>45922</v>
      </c>
      <c r="P2092" s="12" t="str">
        <f t="shared" si="335"/>
        <v>12</v>
      </c>
      <c r="Q2092" s="13" t="str">
        <f>VLOOKUP($B2092,Deals_Demo!$H:$N,7,0)</f>
        <v>strategy_18_demo</v>
      </c>
      <c r="R2092" s="13" t="str">
        <f t="shared" si="336"/>
        <v>Mon</v>
      </c>
      <c r="S2092" s="14">
        <f>VLOOKUP($B2092,Deals_Demo!$H:$S,8,0)</f>
        <v>45922.519768518519</v>
      </c>
      <c r="T2092" s="14">
        <f>VLOOKUP($B2092,Deals_Demo!$H:$S,9,0)</f>
        <v>45922.728101851855</v>
      </c>
      <c r="U2092" s="15" t="str">
        <f t="shared" si="337"/>
        <v>2025-09-22</v>
      </c>
      <c r="V2092" s="13" t="str">
        <f>VLOOKUP($B2092,Deals_Demo!$H:$S,11,0)</f>
        <v>17</v>
      </c>
      <c r="W2092" s="13" t="str">
        <f>VLOOKUP($B2092,Deals_Demo!$H:$S,12,0)</f>
        <v>Mon</v>
      </c>
      <c r="X2092" s="13">
        <f t="shared" si="330"/>
        <v>-0.30099999999999999</v>
      </c>
      <c r="Y2092" s="13">
        <f t="shared" si="331"/>
        <v>-0.60199999999999998</v>
      </c>
      <c r="Z2092" s="13">
        <f t="shared" si="332"/>
        <v>-0.90299999999999991</v>
      </c>
      <c r="AA2092" s="13">
        <f t="shared" si="338"/>
        <v>-3</v>
      </c>
    </row>
    <row r="2093" spans="1:27" x14ac:dyDescent="0.25">
      <c r="A2093" s="60">
        <v>45922.520451388889</v>
      </c>
      <c r="B2093" s="61">
        <v>444318135</v>
      </c>
      <c r="C2093" s="37" t="s">
        <v>36</v>
      </c>
      <c r="D2093" s="37" t="s">
        <v>37</v>
      </c>
      <c r="E2093" s="37" t="s">
        <v>120</v>
      </c>
      <c r="F2093" s="36">
        <v>3725.55</v>
      </c>
      <c r="G2093" s="36">
        <v>3723.35</v>
      </c>
      <c r="H2093" s="36">
        <v>3727.05</v>
      </c>
      <c r="I2093" s="37" t="s">
        <v>2616</v>
      </c>
      <c r="J2093" s="36">
        <v>3723.23</v>
      </c>
      <c r="K2093" s="36">
        <v>0</v>
      </c>
      <c r="L2093" s="36">
        <v>0</v>
      </c>
      <c r="M2093" s="36">
        <v>-2.3199999999999998</v>
      </c>
      <c r="N2093" s="10" t="str">
        <f t="shared" si="333"/>
        <v>L</v>
      </c>
      <c r="O2093" s="11">
        <f t="shared" si="334"/>
        <v>45922</v>
      </c>
      <c r="P2093" s="12" t="str">
        <f t="shared" si="335"/>
        <v>12</v>
      </c>
      <c r="Q2093" s="13" t="str">
        <f>VLOOKUP($B2093,Deals_Demo!$H:$N,7,0)</f>
        <v>strategy_22_demo</v>
      </c>
      <c r="R2093" s="13" t="str">
        <f t="shared" si="336"/>
        <v>Mon</v>
      </c>
      <c r="S2093" s="14">
        <f>VLOOKUP($B2093,Deals_Demo!$H:$S,8,0)</f>
        <v>45922.520451388889</v>
      </c>
      <c r="T2093" s="14">
        <f>VLOOKUP($B2093,Deals_Demo!$H:$S,9,0)</f>
        <v>45922.728784722225</v>
      </c>
      <c r="U2093" s="15" t="str">
        <f t="shared" si="337"/>
        <v>2025-09-22</v>
      </c>
      <c r="V2093" s="13" t="str">
        <f>VLOOKUP($B2093,Deals_Demo!$H:$S,11,0)</f>
        <v>17</v>
      </c>
      <c r="W2093" s="13" t="str">
        <f>VLOOKUP($B2093,Deals_Demo!$H:$S,12,0)</f>
        <v>Mon</v>
      </c>
      <c r="X2093" s="13">
        <f t="shared" si="330"/>
        <v>-0.23199999999999998</v>
      </c>
      <c r="Y2093" s="13">
        <f t="shared" si="331"/>
        <v>-0.46399999999999997</v>
      </c>
      <c r="Z2093" s="13">
        <f t="shared" si="332"/>
        <v>-0.69599999999999995</v>
      </c>
      <c r="AA2093" s="13">
        <f t="shared" si="338"/>
        <v>-3</v>
      </c>
    </row>
    <row r="2094" spans="1:27" x14ac:dyDescent="0.25">
      <c r="A2094" s="58">
        <v>45922.520462962966</v>
      </c>
      <c r="B2094" s="59">
        <v>444318138</v>
      </c>
      <c r="C2094" s="38" t="s">
        <v>36</v>
      </c>
      <c r="D2094" s="38" t="s">
        <v>37</v>
      </c>
      <c r="E2094" s="38" t="s">
        <v>120</v>
      </c>
      <c r="F2094" s="35">
        <v>3725.55</v>
      </c>
      <c r="G2094" s="35">
        <v>3722.55</v>
      </c>
      <c r="H2094" s="35">
        <v>3727.05</v>
      </c>
      <c r="I2094" s="38" t="s">
        <v>2615</v>
      </c>
      <c r="J2094" s="35">
        <v>3722.55</v>
      </c>
      <c r="K2094" s="35">
        <v>0</v>
      </c>
      <c r="L2094" s="35">
        <v>0</v>
      </c>
      <c r="M2094" s="35">
        <v>-3</v>
      </c>
      <c r="N2094" s="10" t="str">
        <f t="shared" si="333"/>
        <v>L</v>
      </c>
      <c r="O2094" s="11">
        <f t="shared" si="334"/>
        <v>45922</v>
      </c>
      <c r="P2094" s="12" t="str">
        <f t="shared" si="335"/>
        <v>12</v>
      </c>
      <c r="Q2094" s="13" t="str">
        <f>VLOOKUP($B2094,Deals_Demo!$H:$N,7,0)</f>
        <v>strategy_24_demo</v>
      </c>
      <c r="R2094" s="13" t="str">
        <f t="shared" si="336"/>
        <v>Mon</v>
      </c>
      <c r="S2094" s="14">
        <f>VLOOKUP($B2094,Deals_Demo!$H:$S,8,0)</f>
        <v>45922.520462962966</v>
      </c>
      <c r="T2094" s="14">
        <f>VLOOKUP($B2094,Deals_Demo!$H:$S,9,0)</f>
        <v>45922.728796296302</v>
      </c>
      <c r="U2094" s="15" t="str">
        <f t="shared" si="337"/>
        <v>2025-09-22</v>
      </c>
      <c r="V2094" s="13" t="str">
        <f>VLOOKUP($B2094,Deals_Demo!$H:$S,11,0)</f>
        <v>17</v>
      </c>
      <c r="W2094" s="13" t="str">
        <f>VLOOKUP($B2094,Deals_Demo!$H:$S,12,0)</f>
        <v>Mon</v>
      </c>
      <c r="X2094" s="13">
        <f t="shared" si="330"/>
        <v>-0.30000000000000004</v>
      </c>
      <c r="Y2094" s="13">
        <f t="shared" si="331"/>
        <v>-0.60000000000000009</v>
      </c>
      <c r="Z2094" s="13">
        <f t="shared" si="332"/>
        <v>-0.89999999999999991</v>
      </c>
      <c r="AA2094" s="13">
        <f t="shared" si="338"/>
        <v>-3</v>
      </c>
    </row>
    <row r="2095" spans="1:27" x14ac:dyDescent="0.25">
      <c r="A2095" s="60">
        <v>45922.520462962966</v>
      </c>
      <c r="B2095" s="61">
        <v>444318140</v>
      </c>
      <c r="C2095" s="37" t="s">
        <v>36</v>
      </c>
      <c r="D2095" s="37" t="s">
        <v>37</v>
      </c>
      <c r="E2095" s="37" t="s">
        <v>120</v>
      </c>
      <c r="F2095" s="36">
        <v>3725.55</v>
      </c>
      <c r="G2095" s="36">
        <v>3722.55</v>
      </c>
      <c r="H2095" s="36">
        <v>3727.05</v>
      </c>
      <c r="I2095" s="37" t="s">
        <v>2615</v>
      </c>
      <c r="J2095" s="36">
        <v>3722.55</v>
      </c>
      <c r="K2095" s="36">
        <v>0</v>
      </c>
      <c r="L2095" s="36">
        <v>0</v>
      </c>
      <c r="M2095" s="36">
        <v>-3</v>
      </c>
      <c r="N2095" s="10" t="str">
        <f t="shared" si="333"/>
        <v>L</v>
      </c>
      <c r="O2095" s="11">
        <f t="shared" si="334"/>
        <v>45922</v>
      </c>
      <c r="P2095" s="12" t="str">
        <f t="shared" si="335"/>
        <v>12</v>
      </c>
      <c r="Q2095" s="13" t="str">
        <f>VLOOKUP($B2095,Deals_Demo!$H:$N,7,0)</f>
        <v>strategy_12_demo</v>
      </c>
      <c r="R2095" s="13" t="str">
        <f t="shared" si="336"/>
        <v>Mon</v>
      </c>
      <c r="S2095" s="14">
        <f>VLOOKUP($B2095,Deals_Demo!$H:$S,8,0)</f>
        <v>45922.520462962966</v>
      </c>
      <c r="T2095" s="14">
        <f>VLOOKUP($B2095,Deals_Demo!$H:$S,9,0)</f>
        <v>45922.728796296302</v>
      </c>
      <c r="U2095" s="15" t="str">
        <f t="shared" si="337"/>
        <v>2025-09-22</v>
      </c>
      <c r="V2095" s="13" t="str">
        <f>VLOOKUP($B2095,Deals_Demo!$H:$S,11,0)</f>
        <v>17</v>
      </c>
      <c r="W2095" s="13" t="str">
        <f>VLOOKUP($B2095,Deals_Demo!$H:$S,12,0)</f>
        <v>Mon</v>
      </c>
      <c r="X2095" s="13">
        <f t="shared" si="330"/>
        <v>-0.30000000000000004</v>
      </c>
      <c r="Y2095" s="13">
        <f t="shared" si="331"/>
        <v>-0.60000000000000009</v>
      </c>
      <c r="Z2095" s="13">
        <f t="shared" si="332"/>
        <v>-0.89999999999999991</v>
      </c>
      <c r="AA2095" s="13">
        <f t="shared" si="338"/>
        <v>-3</v>
      </c>
    </row>
    <row r="2096" spans="1:27" x14ac:dyDescent="0.25">
      <c r="A2096" s="58">
        <v>45922.520462962966</v>
      </c>
      <c r="B2096" s="59">
        <v>444318162</v>
      </c>
      <c r="C2096" s="38" t="s">
        <v>36</v>
      </c>
      <c r="D2096" s="38" t="s">
        <v>37</v>
      </c>
      <c r="E2096" s="38" t="s">
        <v>120</v>
      </c>
      <c r="F2096" s="35">
        <v>3725.55</v>
      </c>
      <c r="G2096" s="35">
        <v>3722.55</v>
      </c>
      <c r="H2096" s="35">
        <v>3727.05</v>
      </c>
      <c r="I2096" s="38" t="s">
        <v>2615</v>
      </c>
      <c r="J2096" s="35">
        <v>3722.55</v>
      </c>
      <c r="K2096" s="35">
        <v>0</v>
      </c>
      <c r="L2096" s="35">
        <v>0</v>
      </c>
      <c r="M2096" s="35">
        <v>-3</v>
      </c>
      <c r="N2096" s="10" t="str">
        <f t="shared" si="333"/>
        <v>L</v>
      </c>
      <c r="O2096" s="11">
        <f t="shared" si="334"/>
        <v>45922</v>
      </c>
      <c r="P2096" s="12" t="str">
        <f t="shared" si="335"/>
        <v>12</v>
      </c>
      <c r="Q2096" s="13" t="str">
        <f>VLOOKUP($B2096,Deals_Demo!$H:$N,7,0)</f>
        <v>strategy_14_demo</v>
      </c>
      <c r="R2096" s="13" t="str">
        <f t="shared" si="336"/>
        <v>Mon</v>
      </c>
      <c r="S2096" s="14">
        <f>VLOOKUP($B2096,Deals_Demo!$H:$S,8,0)</f>
        <v>45922.520462962966</v>
      </c>
      <c r="T2096" s="14">
        <f>VLOOKUP($B2096,Deals_Demo!$H:$S,9,0)</f>
        <v>45922.728796296302</v>
      </c>
      <c r="U2096" s="15" t="str">
        <f t="shared" si="337"/>
        <v>2025-09-22</v>
      </c>
      <c r="V2096" s="13" t="str">
        <f>VLOOKUP($B2096,Deals_Demo!$H:$S,11,0)</f>
        <v>17</v>
      </c>
      <c r="W2096" s="13" t="str">
        <f>VLOOKUP($B2096,Deals_Demo!$H:$S,12,0)</f>
        <v>Mon</v>
      </c>
      <c r="X2096" s="13">
        <f t="shared" si="330"/>
        <v>-0.30000000000000004</v>
      </c>
      <c r="Y2096" s="13">
        <f t="shared" si="331"/>
        <v>-0.60000000000000009</v>
      </c>
      <c r="Z2096" s="13">
        <f t="shared" si="332"/>
        <v>-0.89999999999999991</v>
      </c>
      <c r="AA2096" s="13">
        <f t="shared" si="338"/>
        <v>-3</v>
      </c>
    </row>
    <row r="2097" spans="1:27" x14ac:dyDescent="0.25">
      <c r="A2097" s="60">
        <v>45922.520462962966</v>
      </c>
      <c r="B2097" s="61">
        <v>444318167</v>
      </c>
      <c r="C2097" s="37" t="s">
        <v>36</v>
      </c>
      <c r="D2097" s="37" t="s">
        <v>37</v>
      </c>
      <c r="E2097" s="37" t="s">
        <v>120</v>
      </c>
      <c r="F2097" s="36">
        <v>3725.55</v>
      </c>
      <c r="G2097" s="36">
        <v>3724.05</v>
      </c>
      <c r="H2097" s="36">
        <v>3727.05</v>
      </c>
      <c r="I2097" s="37" t="s">
        <v>2617</v>
      </c>
      <c r="J2097" s="36">
        <v>3724.03</v>
      </c>
      <c r="K2097" s="36">
        <v>0</v>
      </c>
      <c r="L2097" s="36">
        <v>0</v>
      </c>
      <c r="M2097" s="36">
        <v>-1.52</v>
      </c>
      <c r="N2097" s="10" t="str">
        <f t="shared" si="333"/>
        <v>L</v>
      </c>
      <c r="O2097" s="11">
        <f t="shared" si="334"/>
        <v>45922</v>
      </c>
      <c r="P2097" s="12" t="str">
        <f t="shared" si="335"/>
        <v>12</v>
      </c>
      <c r="Q2097" s="13" t="str">
        <f>VLOOKUP($B2097,Deals_Demo!$H:$N,7,0)</f>
        <v>strategy_15_demo</v>
      </c>
      <c r="R2097" s="13" t="str">
        <f t="shared" si="336"/>
        <v>Mon</v>
      </c>
      <c r="S2097" s="14">
        <f>VLOOKUP($B2097,Deals_Demo!$H:$S,8,0)</f>
        <v>45922.520462962966</v>
      </c>
      <c r="T2097" s="14">
        <f>VLOOKUP($B2097,Deals_Demo!$H:$S,9,0)</f>
        <v>45922.728796296302</v>
      </c>
      <c r="U2097" s="15" t="str">
        <f t="shared" si="337"/>
        <v>2025-09-22</v>
      </c>
      <c r="V2097" s="13" t="str">
        <f>VLOOKUP($B2097,Deals_Demo!$H:$S,11,0)</f>
        <v>17</v>
      </c>
      <c r="W2097" s="13" t="str">
        <f>VLOOKUP($B2097,Deals_Demo!$H:$S,12,0)</f>
        <v>Mon</v>
      </c>
      <c r="X2097" s="13">
        <f t="shared" si="330"/>
        <v>-0.15200000000000002</v>
      </c>
      <c r="Y2097" s="13">
        <f t="shared" si="331"/>
        <v>-0.30400000000000005</v>
      </c>
      <c r="Z2097" s="13">
        <f t="shared" si="332"/>
        <v>-0.45599999999999996</v>
      </c>
      <c r="AA2097" s="13">
        <f t="shared" si="338"/>
        <v>-3</v>
      </c>
    </row>
    <row r="2098" spans="1:27" x14ac:dyDescent="0.25">
      <c r="A2098" s="58">
        <v>45922.521145833336</v>
      </c>
      <c r="B2098" s="59">
        <v>444318584</v>
      </c>
      <c r="C2098" s="38" t="s">
        <v>36</v>
      </c>
      <c r="D2098" s="38" t="s">
        <v>37</v>
      </c>
      <c r="E2098" s="38" t="s">
        <v>120</v>
      </c>
      <c r="F2098" s="35">
        <v>3725.13</v>
      </c>
      <c r="G2098" s="35">
        <v>3722.14</v>
      </c>
      <c r="H2098" s="35">
        <v>3728.64</v>
      </c>
      <c r="I2098" s="38" t="s">
        <v>2614</v>
      </c>
      <c r="J2098" s="35">
        <v>3722.14</v>
      </c>
      <c r="K2098" s="35">
        <v>0</v>
      </c>
      <c r="L2098" s="35">
        <v>0</v>
      </c>
      <c r="M2098" s="35">
        <v>-2.99</v>
      </c>
      <c r="N2098" s="10" t="str">
        <f t="shared" si="333"/>
        <v>L</v>
      </c>
      <c r="O2098" s="11">
        <f t="shared" si="334"/>
        <v>45922</v>
      </c>
      <c r="P2098" s="12" t="str">
        <f t="shared" si="335"/>
        <v>12</v>
      </c>
      <c r="Q2098" s="13" t="str">
        <f>VLOOKUP($B2098,Deals_Demo!$H:$N,7,0)</f>
        <v>strategy_11_demo</v>
      </c>
      <c r="R2098" s="13" t="str">
        <f t="shared" si="336"/>
        <v>Mon</v>
      </c>
      <c r="S2098" s="14">
        <f>VLOOKUP($B2098,Deals_Demo!$H:$S,8,0)</f>
        <v>45922.521145833336</v>
      </c>
      <c r="T2098" s="14">
        <f>VLOOKUP($B2098,Deals_Demo!$H:$S,9,0)</f>
        <v>45922.729479166672</v>
      </c>
      <c r="U2098" s="15" t="str">
        <f t="shared" si="337"/>
        <v>2025-09-22</v>
      </c>
      <c r="V2098" s="13" t="str">
        <f>VLOOKUP($B2098,Deals_Demo!$H:$S,11,0)</f>
        <v>17</v>
      </c>
      <c r="W2098" s="13" t="str">
        <f>VLOOKUP($B2098,Deals_Demo!$H:$S,12,0)</f>
        <v>Mon</v>
      </c>
      <c r="X2098" s="13">
        <f t="shared" si="330"/>
        <v>-0.29900000000000004</v>
      </c>
      <c r="Y2098" s="13">
        <f t="shared" si="331"/>
        <v>-0.59800000000000009</v>
      </c>
      <c r="Z2098" s="13">
        <f t="shared" si="332"/>
        <v>-0.89700000000000002</v>
      </c>
      <c r="AA2098" s="13">
        <f t="shared" si="338"/>
        <v>-3</v>
      </c>
    </row>
    <row r="2099" spans="1:27" x14ac:dyDescent="0.25">
      <c r="A2099" s="60">
        <v>45922.521157407406</v>
      </c>
      <c r="B2099" s="61">
        <v>444318585</v>
      </c>
      <c r="C2099" s="37" t="s">
        <v>36</v>
      </c>
      <c r="D2099" s="37" t="s">
        <v>37</v>
      </c>
      <c r="E2099" s="37" t="s">
        <v>120</v>
      </c>
      <c r="F2099" s="36">
        <v>3725.2</v>
      </c>
      <c r="G2099" s="36">
        <v>3722.63</v>
      </c>
      <c r="H2099" s="36">
        <v>3728.13</v>
      </c>
      <c r="I2099" s="37" t="s">
        <v>2615</v>
      </c>
      <c r="J2099" s="36">
        <v>3722.63</v>
      </c>
      <c r="K2099" s="36">
        <v>0</v>
      </c>
      <c r="L2099" s="36">
        <v>0</v>
      </c>
      <c r="M2099" s="36">
        <v>-2.57</v>
      </c>
      <c r="N2099" s="10" t="str">
        <f t="shared" si="333"/>
        <v>L</v>
      </c>
      <c r="O2099" s="11">
        <f t="shared" si="334"/>
        <v>45922</v>
      </c>
      <c r="P2099" s="12" t="str">
        <f t="shared" si="335"/>
        <v>12</v>
      </c>
      <c r="Q2099" s="13" t="str">
        <f>VLOOKUP($B2099,Deals_Demo!$H:$N,7,0)</f>
        <v>strategy_10_demo</v>
      </c>
      <c r="R2099" s="13" t="str">
        <f t="shared" si="336"/>
        <v>Mon</v>
      </c>
      <c r="S2099" s="14">
        <f>VLOOKUP($B2099,Deals_Demo!$H:$S,8,0)</f>
        <v>45922.521157407406</v>
      </c>
      <c r="T2099" s="14">
        <f>VLOOKUP($B2099,Deals_Demo!$H:$S,9,0)</f>
        <v>45922.729490740741</v>
      </c>
      <c r="U2099" s="15" t="str">
        <f t="shared" si="337"/>
        <v>2025-09-22</v>
      </c>
      <c r="V2099" s="13" t="str">
        <f>VLOOKUP($B2099,Deals_Demo!$H:$S,11,0)</f>
        <v>17</v>
      </c>
      <c r="W2099" s="13" t="str">
        <f>VLOOKUP($B2099,Deals_Demo!$H:$S,12,0)</f>
        <v>Mon</v>
      </c>
      <c r="X2099" s="13">
        <f t="shared" si="330"/>
        <v>-0.25700000000000001</v>
      </c>
      <c r="Y2099" s="13">
        <f t="shared" si="331"/>
        <v>-0.51400000000000001</v>
      </c>
      <c r="Z2099" s="13">
        <f t="shared" si="332"/>
        <v>-0.77099999999999991</v>
      </c>
      <c r="AA2099" s="13">
        <f t="shared" si="338"/>
        <v>-3</v>
      </c>
    </row>
    <row r="2100" spans="1:27" x14ac:dyDescent="0.25">
      <c r="A2100" s="58">
        <v>45922.521157407406</v>
      </c>
      <c r="B2100" s="59">
        <v>444318588</v>
      </c>
      <c r="C2100" s="38" t="s">
        <v>36</v>
      </c>
      <c r="D2100" s="38" t="s">
        <v>37</v>
      </c>
      <c r="E2100" s="38" t="s">
        <v>120</v>
      </c>
      <c r="F2100" s="35">
        <v>3725.28</v>
      </c>
      <c r="G2100" s="35">
        <v>3722.13</v>
      </c>
      <c r="H2100" s="35">
        <v>3728.13</v>
      </c>
      <c r="I2100" s="38" t="s">
        <v>2614</v>
      </c>
      <c r="J2100" s="35">
        <v>3722.1</v>
      </c>
      <c r="K2100" s="35">
        <v>0</v>
      </c>
      <c r="L2100" s="35">
        <v>0</v>
      </c>
      <c r="M2100" s="35">
        <v>-3.18</v>
      </c>
      <c r="N2100" s="10" t="str">
        <f t="shared" si="333"/>
        <v>L</v>
      </c>
      <c r="O2100" s="11">
        <f t="shared" si="334"/>
        <v>45922</v>
      </c>
      <c r="P2100" s="12" t="str">
        <f t="shared" si="335"/>
        <v>12</v>
      </c>
      <c r="Q2100" s="13" t="str">
        <f>VLOOKUP($B2100,Deals_Demo!$H:$N,7,0)</f>
        <v>strategy_09_demo</v>
      </c>
      <c r="R2100" s="13" t="str">
        <f t="shared" si="336"/>
        <v>Mon</v>
      </c>
      <c r="S2100" s="14">
        <f>VLOOKUP($B2100,Deals_Demo!$H:$S,8,0)</f>
        <v>45922.521157407406</v>
      </c>
      <c r="T2100" s="14">
        <f>VLOOKUP($B2100,Deals_Demo!$H:$S,9,0)</f>
        <v>45922.729490740741</v>
      </c>
      <c r="U2100" s="15" t="str">
        <f t="shared" si="337"/>
        <v>2025-09-22</v>
      </c>
      <c r="V2100" s="13" t="str">
        <f>VLOOKUP($B2100,Deals_Demo!$H:$S,11,0)</f>
        <v>17</v>
      </c>
      <c r="W2100" s="13" t="str">
        <f>VLOOKUP($B2100,Deals_Demo!$H:$S,12,0)</f>
        <v>Mon</v>
      </c>
      <c r="X2100" s="13">
        <f t="shared" si="330"/>
        <v>-0.31800000000000006</v>
      </c>
      <c r="Y2100" s="13">
        <f t="shared" si="331"/>
        <v>-0.63600000000000012</v>
      </c>
      <c r="Z2100" s="13">
        <f t="shared" si="332"/>
        <v>-0.95399999999999996</v>
      </c>
      <c r="AA2100" s="13">
        <f t="shared" si="338"/>
        <v>-3</v>
      </c>
    </row>
    <row r="2101" spans="1:27" x14ac:dyDescent="0.25">
      <c r="A2101" s="60">
        <v>45922.521261574075</v>
      </c>
      <c r="B2101" s="61">
        <v>444318668</v>
      </c>
      <c r="C2101" s="37" t="s">
        <v>36</v>
      </c>
      <c r="D2101" s="37" t="s">
        <v>37</v>
      </c>
      <c r="E2101" s="37" t="s">
        <v>120</v>
      </c>
      <c r="F2101" s="36">
        <v>3724.8</v>
      </c>
      <c r="G2101" s="36">
        <v>3721.81</v>
      </c>
      <c r="H2101" s="36">
        <v>3728.31</v>
      </c>
      <c r="I2101" s="37" t="s">
        <v>2614</v>
      </c>
      <c r="J2101" s="36">
        <v>3721.8</v>
      </c>
      <c r="K2101" s="36">
        <v>0</v>
      </c>
      <c r="L2101" s="36">
        <v>0</v>
      </c>
      <c r="M2101" s="36">
        <v>-3</v>
      </c>
      <c r="N2101" s="10" t="str">
        <f t="shared" si="333"/>
        <v>L</v>
      </c>
      <c r="O2101" s="11">
        <f t="shared" si="334"/>
        <v>45922</v>
      </c>
      <c r="P2101" s="12" t="str">
        <f t="shared" si="335"/>
        <v>12</v>
      </c>
      <c r="Q2101" s="13" t="str">
        <f>VLOOKUP($B2101,Deals_Demo!$H:$N,7,0)</f>
        <v>strategy_07_demo</v>
      </c>
      <c r="R2101" s="13" t="str">
        <f t="shared" si="336"/>
        <v>Mon</v>
      </c>
      <c r="S2101" s="14">
        <f>VLOOKUP($B2101,Deals_Demo!$H:$S,8,0)</f>
        <v>45922.521261574075</v>
      </c>
      <c r="T2101" s="14">
        <f>VLOOKUP($B2101,Deals_Demo!$H:$S,9,0)</f>
        <v>45922.729594907411</v>
      </c>
      <c r="U2101" s="15" t="str">
        <f t="shared" si="337"/>
        <v>2025-09-22</v>
      </c>
      <c r="V2101" s="13" t="str">
        <f>VLOOKUP($B2101,Deals_Demo!$H:$S,11,0)</f>
        <v>17</v>
      </c>
      <c r="W2101" s="13" t="str">
        <f>VLOOKUP($B2101,Deals_Demo!$H:$S,12,0)</f>
        <v>Mon</v>
      </c>
      <c r="X2101" s="13">
        <f t="shared" si="330"/>
        <v>-0.30000000000000004</v>
      </c>
      <c r="Y2101" s="13">
        <f t="shared" si="331"/>
        <v>-0.60000000000000009</v>
      </c>
      <c r="Z2101" s="13">
        <f t="shared" si="332"/>
        <v>-0.89999999999999991</v>
      </c>
      <c r="AA2101" s="13">
        <f t="shared" si="338"/>
        <v>-3</v>
      </c>
    </row>
    <row r="2102" spans="1:27" x14ac:dyDescent="0.25">
      <c r="A2102" s="58">
        <v>45922.521273148152</v>
      </c>
      <c r="B2102" s="59">
        <v>444318669</v>
      </c>
      <c r="C2102" s="38" t="s">
        <v>36</v>
      </c>
      <c r="D2102" s="38" t="s">
        <v>37</v>
      </c>
      <c r="E2102" s="38" t="s">
        <v>120</v>
      </c>
      <c r="F2102" s="35">
        <v>3724.68</v>
      </c>
      <c r="G2102" s="35">
        <v>3721.85</v>
      </c>
      <c r="H2102" s="35">
        <v>3728.35</v>
      </c>
      <c r="I2102" s="38" t="s">
        <v>2614</v>
      </c>
      <c r="J2102" s="35">
        <v>3721.8</v>
      </c>
      <c r="K2102" s="35">
        <v>0</v>
      </c>
      <c r="L2102" s="35">
        <v>0</v>
      </c>
      <c r="M2102" s="35">
        <v>-2.88</v>
      </c>
      <c r="N2102" s="10" t="str">
        <f t="shared" si="333"/>
        <v>L</v>
      </c>
      <c r="O2102" s="11">
        <f t="shared" si="334"/>
        <v>45922</v>
      </c>
      <c r="P2102" s="12" t="str">
        <f t="shared" si="335"/>
        <v>12</v>
      </c>
      <c r="Q2102" s="13" t="str">
        <f>VLOOKUP($B2102,Deals_Demo!$H:$N,7,0)</f>
        <v>strategy_13_demo</v>
      </c>
      <c r="R2102" s="13" t="str">
        <f t="shared" si="336"/>
        <v>Mon</v>
      </c>
      <c r="S2102" s="14">
        <f>VLOOKUP($B2102,Deals_Demo!$H:$S,8,0)</f>
        <v>45922.521273148152</v>
      </c>
      <c r="T2102" s="14">
        <f>VLOOKUP($B2102,Deals_Demo!$H:$S,9,0)</f>
        <v>45922.729606481487</v>
      </c>
      <c r="U2102" s="15" t="str">
        <f t="shared" si="337"/>
        <v>2025-09-22</v>
      </c>
      <c r="V2102" s="13" t="str">
        <f>VLOOKUP($B2102,Deals_Demo!$H:$S,11,0)</f>
        <v>17</v>
      </c>
      <c r="W2102" s="13" t="str">
        <f>VLOOKUP($B2102,Deals_Demo!$H:$S,12,0)</f>
        <v>Mon</v>
      </c>
      <c r="X2102" s="13">
        <f t="shared" si="330"/>
        <v>-0.28799999999999998</v>
      </c>
      <c r="Y2102" s="13">
        <f t="shared" si="331"/>
        <v>-0.57599999999999996</v>
      </c>
      <c r="Z2102" s="13">
        <f t="shared" si="332"/>
        <v>-0.86399999999999999</v>
      </c>
      <c r="AA2102" s="13">
        <f t="shared" si="338"/>
        <v>-3</v>
      </c>
    </row>
    <row r="2103" spans="1:27" x14ac:dyDescent="0.25">
      <c r="A2103" s="60">
        <v>45922.521608796298</v>
      </c>
      <c r="B2103" s="61">
        <v>444318756</v>
      </c>
      <c r="C2103" s="37" t="s">
        <v>36</v>
      </c>
      <c r="D2103" s="37" t="s">
        <v>37</v>
      </c>
      <c r="E2103" s="37" t="s">
        <v>120</v>
      </c>
      <c r="F2103" s="36">
        <v>3724.09</v>
      </c>
      <c r="G2103" s="36">
        <v>3721.09</v>
      </c>
      <c r="H2103" s="36">
        <v>3730.09</v>
      </c>
      <c r="I2103" s="37" t="s">
        <v>2618</v>
      </c>
      <c r="J2103" s="36">
        <v>3720.7</v>
      </c>
      <c r="K2103" s="36">
        <v>0</v>
      </c>
      <c r="L2103" s="36">
        <v>0</v>
      </c>
      <c r="M2103" s="36">
        <v>-3.39</v>
      </c>
      <c r="N2103" s="10" t="str">
        <f t="shared" si="333"/>
        <v>L</v>
      </c>
      <c r="O2103" s="11">
        <f t="shared" si="334"/>
        <v>45922</v>
      </c>
      <c r="P2103" s="12" t="str">
        <f t="shared" si="335"/>
        <v>12</v>
      </c>
      <c r="Q2103" s="13" t="str">
        <f>VLOOKUP($B2103,Deals_Demo!$H:$N,7,0)</f>
        <v>strategy_28.py</v>
      </c>
      <c r="R2103" s="13" t="str">
        <f t="shared" si="336"/>
        <v>Mon</v>
      </c>
      <c r="S2103" s="14">
        <f>VLOOKUP($B2103,Deals_Demo!$H:$S,8,0)</f>
        <v>45922.521608796298</v>
      </c>
      <c r="T2103" s="14">
        <f>VLOOKUP($B2103,Deals_Demo!$H:$S,9,0)</f>
        <v>45922.729942129634</v>
      </c>
      <c r="U2103" s="15" t="str">
        <f t="shared" si="337"/>
        <v>2025-09-22</v>
      </c>
      <c r="V2103" s="13" t="str">
        <f>VLOOKUP($B2103,Deals_Demo!$H:$S,11,0)</f>
        <v>17</v>
      </c>
      <c r="W2103" s="13" t="str">
        <f>VLOOKUP($B2103,Deals_Demo!$H:$S,12,0)</f>
        <v>Mon</v>
      </c>
      <c r="X2103" s="13">
        <f t="shared" si="330"/>
        <v>-0.33900000000000002</v>
      </c>
      <c r="Y2103" s="13">
        <f t="shared" si="331"/>
        <v>-0.67800000000000005</v>
      </c>
      <c r="Z2103" s="13">
        <f t="shared" si="332"/>
        <v>-1.0169999999999999</v>
      </c>
      <c r="AA2103" s="13">
        <f t="shared" si="338"/>
        <v>-3</v>
      </c>
    </row>
    <row r="2104" spans="1:27" x14ac:dyDescent="0.25">
      <c r="A2104" s="58">
        <v>45922.522997685184</v>
      </c>
      <c r="B2104" s="59">
        <v>444320346</v>
      </c>
      <c r="C2104" s="38" t="s">
        <v>36</v>
      </c>
      <c r="D2104" s="38" t="s">
        <v>38</v>
      </c>
      <c r="E2104" s="38" t="s">
        <v>120</v>
      </c>
      <c r="F2104" s="35">
        <v>3723.08</v>
      </c>
      <c r="G2104" s="35">
        <v>3726.02</v>
      </c>
      <c r="H2104" s="38"/>
      <c r="I2104" s="38" t="s">
        <v>2619</v>
      </c>
      <c r="J2104" s="35">
        <v>3726.05</v>
      </c>
      <c r="K2104" s="35">
        <v>0</v>
      </c>
      <c r="L2104" s="35">
        <v>0</v>
      </c>
      <c r="M2104" s="35">
        <v>-2.97</v>
      </c>
      <c r="N2104" s="10" t="str">
        <f t="shared" si="333"/>
        <v>L</v>
      </c>
      <c r="O2104" s="11">
        <f t="shared" si="334"/>
        <v>45922</v>
      </c>
      <c r="P2104" s="12" t="str">
        <f t="shared" si="335"/>
        <v>12</v>
      </c>
      <c r="Q2104" s="13" t="str">
        <f>VLOOKUP($B2104,Deals_Demo!$H:$N,7,0)</f>
        <v>strategy_19_demo</v>
      </c>
      <c r="R2104" s="13" t="str">
        <f t="shared" si="336"/>
        <v>Mon</v>
      </c>
      <c r="S2104" s="14">
        <f>VLOOKUP($B2104,Deals_Demo!$H:$S,8,0)</f>
        <v>45922.522997685184</v>
      </c>
      <c r="T2104" s="14">
        <f>VLOOKUP($B2104,Deals_Demo!$H:$S,9,0)</f>
        <v>45922.73133101852</v>
      </c>
      <c r="U2104" s="15" t="str">
        <f t="shared" si="337"/>
        <v>2025-09-22</v>
      </c>
      <c r="V2104" s="13" t="str">
        <f>VLOOKUP($B2104,Deals_Demo!$H:$S,11,0)</f>
        <v>17</v>
      </c>
      <c r="W2104" s="13" t="str">
        <f>VLOOKUP($B2104,Deals_Demo!$H:$S,12,0)</f>
        <v>Mon</v>
      </c>
      <c r="X2104" s="13">
        <f t="shared" si="330"/>
        <v>-0.29700000000000004</v>
      </c>
      <c r="Y2104" s="13">
        <f t="shared" si="331"/>
        <v>-0.59400000000000008</v>
      </c>
      <c r="Z2104" s="13">
        <f t="shared" si="332"/>
        <v>-0.89100000000000001</v>
      </c>
      <c r="AA2104" s="13">
        <f t="shared" si="338"/>
        <v>-3</v>
      </c>
    </row>
    <row r="2105" spans="1:27" x14ac:dyDescent="0.25">
      <c r="A2105" s="60">
        <v>45922.523009259261</v>
      </c>
      <c r="B2105" s="61">
        <v>444320348</v>
      </c>
      <c r="C2105" s="37" t="s">
        <v>36</v>
      </c>
      <c r="D2105" s="37" t="s">
        <v>38</v>
      </c>
      <c r="E2105" s="37" t="s">
        <v>120</v>
      </c>
      <c r="F2105" s="36">
        <v>3723.08</v>
      </c>
      <c r="G2105" s="36">
        <v>3722.06</v>
      </c>
      <c r="H2105" s="37"/>
      <c r="I2105" s="37" t="s">
        <v>2620</v>
      </c>
      <c r="J2105" s="36">
        <v>3722.16</v>
      </c>
      <c r="K2105" s="36">
        <v>0</v>
      </c>
      <c r="L2105" s="36">
        <v>0</v>
      </c>
      <c r="M2105" s="36">
        <v>0.92</v>
      </c>
      <c r="N2105" s="10" t="str">
        <f t="shared" si="333"/>
        <v>W</v>
      </c>
      <c r="O2105" s="11">
        <f t="shared" si="334"/>
        <v>45922</v>
      </c>
      <c r="P2105" s="12" t="str">
        <f t="shared" si="335"/>
        <v>12</v>
      </c>
      <c r="Q2105" s="13" t="str">
        <f>VLOOKUP($B2105,Deals_Demo!$H:$N,7,0)</f>
        <v>strategy_18_demo</v>
      </c>
      <c r="R2105" s="13" t="str">
        <f t="shared" si="336"/>
        <v>Mon</v>
      </c>
      <c r="S2105" s="14">
        <f>VLOOKUP($B2105,Deals_Demo!$H:$S,8,0)</f>
        <v>45922.523009259261</v>
      </c>
      <c r="T2105" s="14">
        <f>VLOOKUP($B2105,Deals_Demo!$H:$S,9,0)</f>
        <v>45922.731342592597</v>
      </c>
      <c r="U2105" s="15" t="str">
        <f t="shared" si="337"/>
        <v>2025-09-22</v>
      </c>
      <c r="V2105" s="13" t="str">
        <f>VLOOKUP($B2105,Deals_Demo!$H:$S,11,0)</f>
        <v>17</v>
      </c>
      <c r="W2105" s="13" t="str">
        <f>VLOOKUP($B2105,Deals_Demo!$H:$S,12,0)</f>
        <v>Mon</v>
      </c>
      <c r="X2105" s="13">
        <f t="shared" si="330"/>
        <v>9.2000000000000012E-2</v>
      </c>
      <c r="Y2105" s="13">
        <f t="shared" si="331"/>
        <v>0.18400000000000002</v>
      </c>
      <c r="Z2105" s="13">
        <f t="shared" si="332"/>
        <v>0.27600000000000002</v>
      </c>
      <c r="AA2105" s="13">
        <f t="shared" si="338"/>
        <v>-3</v>
      </c>
    </row>
    <row r="2106" spans="1:27" x14ac:dyDescent="0.25">
      <c r="A2106" s="58">
        <v>45922.523587962962</v>
      </c>
      <c r="B2106" s="59">
        <v>444320587</v>
      </c>
      <c r="C2106" s="38" t="s">
        <v>36</v>
      </c>
      <c r="D2106" s="38" t="s">
        <v>37</v>
      </c>
      <c r="E2106" s="38" t="s">
        <v>120</v>
      </c>
      <c r="F2106" s="35">
        <v>3723.61</v>
      </c>
      <c r="G2106" s="35">
        <v>3720.63</v>
      </c>
      <c r="H2106" s="35">
        <v>3728.13</v>
      </c>
      <c r="I2106" s="38" t="s">
        <v>2621</v>
      </c>
      <c r="J2106" s="35">
        <v>3720.61</v>
      </c>
      <c r="K2106" s="35">
        <v>0</v>
      </c>
      <c r="L2106" s="35">
        <v>0</v>
      </c>
      <c r="M2106" s="35">
        <v>-3</v>
      </c>
      <c r="N2106" s="10" t="str">
        <f t="shared" si="333"/>
        <v>L</v>
      </c>
      <c r="O2106" s="11">
        <f t="shared" si="334"/>
        <v>45922</v>
      </c>
      <c r="P2106" s="12" t="str">
        <f t="shared" si="335"/>
        <v>12</v>
      </c>
      <c r="Q2106" s="13" t="str">
        <f>VLOOKUP($B2106,Deals_Demo!$H:$N,7,0)</f>
        <v>DEMO_strategy_03</v>
      </c>
      <c r="R2106" s="13" t="str">
        <f t="shared" si="336"/>
        <v>Mon</v>
      </c>
      <c r="S2106" s="14">
        <f>VLOOKUP($B2106,Deals_Demo!$H:$S,8,0)</f>
        <v>45922.523587962962</v>
      </c>
      <c r="T2106" s="14">
        <f>VLOOKUP($B2106,Deals_Demo!$H:$S,9,0)</f>
        <v>45922.731921296298</v>
      </c>
      <c r="U2106" s="15" t="str">
        <f t="shared" si="337"/>
        <v>2025-09-22</v>
      </c>
      <c r="V2106" s="13" t="str">
        <f>VLOOKUP($B2106,Deals_Demo!$H:$S,11,0)</f>
        <v>17</v>
      </c>
      <c r="W2106" s="13" t="str">
        <f>VLOOKUP($B2106,Deals_Demo!$H:$S,12,0)</f>
        <v>Mon</v>
      </c>
      <c r="X2106" s="13">
        <f t="shared" si="330"/>
        <v>-0.30000000000000004</v>
      </c>
      <c r="Y2106" s="13">
        <f t="shared" si="331"/>
        <v>-0.60000000000000009</v>
      </c>
      <c r="Z2106" s="13">
        <f t="shared" si="332"/>
        <v>-0.89999999999999991</v>
      </c>
      <c r="AA2106" s="13">
        <f t="shared" si="338"/>
        <v>-3</v>
      </c>
    </row>
    <row r="2107" spans="1:27" x14ac:dyDescent="0.25">
      <c r="A2107" s="60">
        <v>45922.523587962962</v>
      </c>
      <c r="B2107" s="61">
        <v>444320591</v>
      </c>
      <c r="C2107" s="37" t="s">
        <v>36</v>
      </c>
      <c r="D2107" s="37" t="s">
        <v>37</v>
      </c>
      <c r="E2107" s="37" t="s">
        <v>120</v>
      </c>
      <c r="F2107" s="36">
        <v>3723.61</v>
      </c>
      <c r="G2107" s="36">
        <v>3720.61</v>
      </c>
      <c r="H2107" s="36">
        <v>3728.11</v>
      </c>
      <c r="I2107" s="37" t="s">
        <v>2621</v>
      </c>
      <c r="J2107" s="36">
        <v>3720.61</v>
      </c>
      <c r="K2107" s="36">
        <v>0</v>
      </c>
      <c r="L2107" s="36">
        <v>0</v>
      </c>
      <c r="M2107" s="36">
        <v>-3</v>
      </c>
      <c r="N2107" s="10" t="str">
        <f t="shared" si="333"/>
        <v>L</v>
      </c>
      <c r="O2107" s="11">
        <f t="shared" si="334"/>
        <v>45922</v>
      </c>
      <c r="P2107" s="12" t="str">
        <f t="shared" si="335"/>
        <v>12</v>
      </c>
      <c r="Q2107" s="13" t="str">
        <f>VLOOKUP($B2107,Deals_Demo!$H:$N,7,0)</f>
        <v>DEMO_strategy_27</v>
      </c>
      <c r="R2107" s="13" t="str">
        <f t="shared" si="336"/>
        <v>Mon</v>
      </c>
      <c r="S2107" s="14">
        <f>VLOOKUP($B2107,Deals_Demo!$H:$S,8,0)</f>
        <v>45922.523587962962</v>
      </c>
      <c r="T2107" s="14">
        <f>VLOOKUP($B2107,Deals_Demo!$H:$S,9,0)</f>
        <v>45922.731921296298</v>
      </c>
      <c r="U2107" s="15" t="str">
        <f t="shared" si="337"/>
        <v>2025-09-22</v>
      </c>
      <c r="V2107" s="13" t="str">
        <f>VLOOKUP($B2107,Deals_Demo!$H:$S,11,0)</f>
        <v>17</v>
      </c>
      <c r="W2107" s="13" t="str">
        <f>VLOOKUP($B2107,Deals_Demo!$H:$S,12,0)</f>
        <v>Mon</v>
      </c>
      <c r="X2107" s="13">
        <f t="shared" si="330"/>
        <v>-0.30000000000000004</v>
      </c>
      <c r="Y2107" s="13">
        <f t="shared" si="331"/>
        <v>-0.60000000000000009</v>
      </c>
      <c r="Z2107" s="13">
        <f t="shared" si="332"/>
        <v>-0.89999999999999991</v>
      </c>
      <c r="AA2107" s="13">
        <f t="shared" si="338"/>
        <v>-3</v>
      </c>
    </row>
    <row r="2108" spans="1:27" x14ac:dyDescent="0.25">
      <c r="A2108" s="58">
        <v>45922.525659722225</v>
      </c>
      <c r="B2108" s="59">
        <v>444321347</v>
      </c>
      <c r="C2108" s="38" t="s">
        <v>36</v>
      </c>
      <c r="D2108" s="38" t="s">
        <v>38</v>
      </c>
      <c r="E2108" s="38" t="s">
        <v>120</v>
      </c>
      <c r="F2108" s="35">
        <v>3722.12</v>
      </c>
      <c r="G2108" s="35">
        <v>3725.12</v>
      </c>
      <c r="H2108" s="38"/>
      <c r="I2108" s="38" t="s">
        <v>2622</v>
      </c>
      <c r="J2108" s="35">
        <v>3725.16</v>
      </c>
      <c r="K2108" s="35">
        <v>0</v>
      </c>
      <c r="L2108" s="35">
        <v>0</v>
      </c>
      <c r="M2108" s="35">
        <v>-3.04</v>
      </c>
      <c r="N2108" s="10" t="str">
        <f t="shared" si="333"/>
        <v>L</v>
      </c>
      <c r="O2108" s="11">
        <f t="shared" si="334"/>
        <v>45922</v>
      </c>
      <c r="P2108" s="12" t="str">
        <f t="shared" si="335"/>
        <v>12</v>
      </c>
      <c r="Q2108" s="13" t="str">
        <f>VLOOKUP($B2108,Deals_Demo!$H:$N,7,0)</f>
        <v>strategy_18_demo</v>
      </c>
      <c r="R2108" s="13" t="str">
        <f t="shared" si="336"/>
        <v>Mon</v>
      </c>
      <c r="S2108" s="14">
        <f>VLOOKUP($B2108,Deals_Demo!$H:$S,8,0)</f>
        <v>45922.525659722225</v>
      </c>
      <c r="T2108" s="14">
        <f>VLOOKUP($B2108,Deals_Demo!$H:$S,9,0)</f>
        <v>45922.733993055561</v>
      </c>
      <c r="U2108" s="15" t="str">
        <f t="shared" si="337"/>
        <v>2025-09-22</v>
      </c>
      <c r="V2108" s="13" t="str">
        <f>VLOOKUP($B2108,Deals_Demo!$H:$S,11,0)</f>
        <v>17</v>
      </c>
      <c r="W2108" s="13" t="str">
        <f>VLOOKUP($B2108,Deals_Demo!$H:$S,12,0)</f>
        <v>Mon</v>
      </c>
      <c r="X2108" s="13">
        <f t="shared" si="330"/>
        <v>-0.30400000000000005</v>
      </c>
      <c r="Y2108" s="13">
        <f t="shared" si="331"/>
        <v>-0.6080000000000001</v>
      </c>
      <c r="Z2108" s="13">
        <f t="shared" si="332"/>
        <v>-0.91199999999999992</v>
      </c>
      <c r="AA2108" s="13">
        <f t="shared" si="338"/>
        <v>-3</v>
      </c>
    </row>
    <row r="2109" spans="1:27" x14ac:dyDescent="0.25">
      <c r="A2109" s="60">
        <v>45922.527858796297</v>
      </c>
      <c r="B2109" s="61">
        <v>444322108</v>
      </c>
      <c r="C2109" s="37" t="s">
        <v>36</v>
      </c>
      <c r="D2109" s="37" t="s">
        <v>38</v>
      </c>
      <c r="E2109" s="37" t="s">
        <v>120</v>
      </c>
      <c r="F2109" s="36">
        <v>3721.75</v>
      </c>
      <c r="G2109" s="36">
        <v>3724.26</v>
      </c>
      <c r="H2109" s="36">
        <v>3718.76</v>
      </c>
      <c r="I2109" s="37" t="s">
        <v>2623</v>
      </c>
      <c r="J2109" s="36">
        <v>3724.27</v>
      </c>
      <c r="K2109" s="36">
        <v>0</v>
      </c>
      <c r="L2109" s="36">
        <v>0</v>
      </c>
      <c r="M2109" s="36">
        <v>-2.52</v>
      </c>
      <c r="N2109" s="10" t="str">
        <f t="shared" si="333"/>
        <v>L</v>
      </c>
      <c r="O2109" s="11">
        <f t="shared" si="334"/>
        <v>45922</v>
      </c>
      <c r="P2109" s="12" t="str">
        <f t="shared" si="335"/>
        <v>12</v>
      </c>
      <c r="Q2109" s="13" t="str">
        <f>VLOOKUP($B2109,Deals_Demo!$H:$N,7,0)</f>
        <v>strategy_10_demo</v>
      </c>
      <c r="R2109" s="13" t="str">
        <f t="shared" si="336"/>
        <v>Mon</v>
      </c>
      <c r="S2109" s="14">
        <f>VLOOKUP($B2109,Deals_Demo!$H:$S,8,0)</f>
        <v>45922.527858796297</v>
      </c>
      <c r="T2109" s="14">
        <f>VLOOKUP($B2109,Deals_Demo!$H:$S,9,0)</f>
        <v>45922.736192129632</v>
      </c>
      <c r="U2109" s="15" t="str">
        <f t="shared" si="337"/>
        <v>2025-09-22</v>
      </c>
      <c r="V2109" s="13" t="str">
        <f>VLOOKUP($B2109,Deals_Demo!$H:$S,11,0)</f>
        <v>17</v>
      </c>
      <c r="W2109" s="13" t="str">
        <f>VLOOKUP($B2109,Deals_Demo!$H:$S,12,0)</f>
        <v>Mon</v>
      </c>
      <c r="X2109" s="13">
        <f t="shared" si="330"/>
        <v>-0.252</v>
      </c>
      <c r="Y2109" s="13">
        <f t="shared" si="331"/>
        <v>-0.504</v>
      </c>
      <c r="Z2109" s="13">
        <f t="shared" si="332"/>
        <v>-0.75600000000000001</v>
      </c>
      <c r="AA2109" s="13">
        <f t="shared" si="338"/>
        <v>-3</v>
      </c>
    </row>
    <row r="2110" spans="1:27" x14ac:dyDescent="0.25">
      <c r="A2110" s="58">
        <v>45922.527870370373</v>
      </c>
      <c r="B2110" s="59">
        <v>444322109</v>
      </c>
      <c r="C2110" s="38" t="s">
        <v>36</v>
      </c>
      <c r="D2110" s="38" t="s">
        <v>38</v>
      </c>
      <c r="E2110" s="38" t="s">
        <v>120</v>
      </c>
      <c r="F2110" s="35">
        <v>3721.75</v>
      </c>
      <c r="G2110" s="35">
        <v>3724.75</v>
      </c>
      <c r="H2110" s="35">
        <v>3720.25</v>
      </c>
      <c r="I2110" s="38" t="s">
        <v>2624</v>
      </c>
      <c r="J2110" s="35">
        <v>3724.76</v>
      </c>
      <c r="K2110" s="35">
        <v>0</v>
      </c>
      <c r="L2110" s="35">
        <v>0</v>
      </c>
      <c r="M2110" s="35">
        <v>-3.01</v>
      </c>
      <c r="N2110" s="10" t="str">
        <f t="shared" si="333"/>
        <v>L</v>
      </c>
      <c r="O2110" s="11">
        <f t="shared" si="334"/>
        <v>45922</v>
      </c>
      <c r="P2110" s="12" t="str">
        <f t="shared" si="335"/>
        <v>12</v>
      </c>
      <c r="Q2110" s="13" t="str">
        <f>VLOOKUP($B2110,Deals_Demo!$H:$N,7,0)</f>
        <v>strategy_14_demo</v>
      </c>
      <c r="R2110" s="13" t="str">
        <f t="shared" si="336"/>
        <v>Mon</v>
      </c>
      <c r="S2110" s="14">
        <f>VLOOKUP($B2110,Deals_Demo!$H:$S,8,0)</f>
        <v>45922.527870370373</v>
      </c>
      <c r="T2110" s="14">
        <f>VLOOKUP($B2110,Deals_Demo!$H:$S,9,0)</f>
        <v>45922.736203703709</v>
      </c>
      <c r="U2110" s="15" t="str">
        <f t="shared" si="337"/>
        <v>2025-09-22</v>
      </c>
      <c r="V2110" s="13" t="str">
        <f>VLOOKUP($B2110,Deals_Demo!$H:$S,11,0)</f>
        <v>17</v>
      </c>
      <c r="W2110" s="13" t="str">
        <f>VLOOKUP($B2110,Deals_Demo!$H:$S,12,0)</f>
        <v>Mon</v>
      </c>
      <c r="X2110" s="13">
        <f t="shared" si="330"/>
        <v>-0.30099999999999999</v>
      </c>
      <c r="Y2110" s="13">
        <f t="shared" si="331"/>
        <v>-0.60199999999999998</v>
      </c>
      <c r="Z2110" s="13">
        <f t="shared" si="332"/>
        <v>-0.90299999999999991</v>
      </c>
      <c r="AA2110" s="13">
        <f t="shared" si="338"/>
        <v>-3</v>
      </c>
    </row>
    <row r="2111" spans="1:27" x14ac:dyDescent="0.25">
      <c r="A2111" s="60">
        <v>45922.527870370373</v>
      </c>
      <c r="B2111" s="61">
        <v>444322110</v>
      </c>
      <c r="C2111" s="37" t="s">
        <v>36</v>
      </c>
      <c r="D2111" s="37" t="s">
        <v>38</v>
      </c>
      <c r="E2111" s="37" t="s">
        <v>120</v>
      </c>
      <c r="F2111" s="36">
        <v>3721.75</v>
      </c>
      <c r="G2111" s="36">
        <v>3724.75</v>
      </c>
      <c r="H2111" s="36">
        <v>3718.25</v>
      </c>
      <c r="I2111" s="37" t="s">
        <v>2624</v>
      </c>
      <c r="J2111" s="36">
        <v>3724.76</v>
      </c>
      <c r="K2111" s="36">
        <v>0</v>
      </c>
      <c r="L2111" s="36">
        <v>0</v>
      </c>
      <c r="M2111" s="36">
        <v>-3.01</v>
      </c>
      <c r="N2111" s="10" t="str">
        <f t="shared" si="333"/>
        <v>L</v>
      </c>
      <c r="O2111" s="11">
        <f t="shared" si="334"/>
        <v>45922</v>
      </c>
      <c r="P2111" s="12" t="str">
        <f t="shared" si="335"/>
        <v>12</v>
      </c>
      <c r="Q2111" s="13" t="str">
        <f>VLOOKUP($B2111,Deals_Demo!$H:$N,7,0)</f>
        <v>strategy_11_demo</v>
      </c>
      <c r="R2111" s="13" t="str">
        <f t="shared" si="336"/>
        <v>Mon</v>
      </c>
      <c r="S2111" s="14">
        <f>VLOOKUP($B2111,Deals_Demo!$H:$S,8,0)</f>
        <v>45922.527870370373</v>
      </c>
      <c r="T2111" s="14">
        <f>VLOOKUP($B2111,Deals_Demo!$H:$S,9,0)</f>
        <v>45922.736203703709</v>
      </c>
      <c r="U2111" s="15" t="str">
        <f t="shared" si="337"/>
        <v>2025-09-22</v>
      </c>
      <c r="V2111" s="13" t="str">
        <f>VLOOKUP($B2111,Deals_Demo!$H:$S,11,0)</f>
        <v>17</v>
      </c>
      <c r="W2111" s="13" t="str">
        <f>VLOOKUP($B2111,Deals_Demo!$H:$S,12,0)</f>
        <v>Mon</v>
      </c>
      <c r="X2111" s="13">
        <f t="shared" si="330"/>
        <v>-0.30099999999999999</v>
      </c>
      <c r="Y2111" s="13">
        <f t="shared" si="331"/>
        <v>-0.60199999999999998</v>
      </c>
      <c r="Z2111" s="13">
        <f t="shared" si="332"/>
        <v>-0.90299999999999991</v>
      </c>
      <c r="AA2111" s="13">
        <f t="shared" si="338"/>
        <v>-3</v>
      </c>
    </row>
    <row r="2112" spans="1:27" x14ac:dyDescent="0.25">
      <c r="A2112" s="58">
        <v>45922.527870370373</v>
      </c>
      <c r="B2112" s="59">
        <v>444322112</v>
      </c>
      <c r="C2112" s="38" t="s">
        <v>36</v>
      </c>
      <c r="D2112" s="38" t="s">
        <v>38</v>
      </c>
      <c r="E2112" s="38" t="s">
        <v>120</v>
      </c>
      <c r="F2112" s="35">
        <v>3721.74</v>
      </c>
      <c r="G2112" s="35">
        <v>3724.75</v>
      </c>
      <c r="H2112" s="35">
        <v>3719.55</v>
      </c>
      <c r="I2112" s="38" t="s">
        <v>2624</v>
      </c>
      <c r="J2112" s="35">
        <v>3724.76</v>
      </c>
      <c r="K2112" s="35">
        <v>0</v>
      </c>
      <c r="L2112" s="35">
        <v>0</v>
      </c>
      <c r="M2112" s="35">
        <v>-3.02</v>
      </c>
      <c r="N2112" s="10" t="str">
        <f t="shared" si="333"/>
        <v>L</v>
      </c>
      <c r="O2112" s="11">
        <f t="shared" si="334"/>
        <v>45922</v>
      </c>
      <c r="P2112" s="12" t="str">
        <f t="shared" si="335"/>
        <v>12</v>
      </c>
      <c r="Q2112" s="13" t="str">
        <f>VLOOKUP($B2112,Deals_Demo!$H:$N,7,0)</f>
        <v>strategy_21_demo</v>
      </c>
      <c r="R2112" s="13" t="str">
        <f t="shared" si="336"/>
        <v>Mon</v>
      </c>
      <c r="S2112" s="14">
        <f>VLOOKUP($B2112,Deals_Demo!$H:$S,8,0)</f>
        <v>45922.527870370373</v>
      </c>
      <c r="T2112" s="14">
        <f>VLOOKUP($B2112,Deals_Demo!$H:$S,9,0)</f>
        <v>45922.736203703709</v>
      </c>
      <c r="U2112" s="15" t="str">
        <f t="shared" si="337"/>
        <v>2025-09-22</v>
      </c>
      <c r="V2112" s="13" t="str">
        <f>VLOOKUP($B2112,Deals_Demo!$H:$S,11,0)</f>
        <v>17</v>
      </c>
      <c r="W2112" s="13" t="str">
        <f>VLOOKUP($B2112,Deals_Demo!$H:$S,12,0)</f>
        <v>Mon</v>
      </c>
      <c r="X2112" s="13">
        <f t="shared" si="330"/>
        <v>-0.30200000000000005</v>
      </c>
      <c r="Y2112" s="13">
        <f t="shared" si="331"/>
        <v>-0.60400000000000009</v>
      </c>
      <c r="Z2112" s="13">
        <f t="shared" si="332"/>
        <v>-0.90599999999999992</v>
      </c>
      <c r="AA2112" s="13">
        <f t="shared" si="338"/>
        <v>-3</v>
      </c>
    </row>
    <row r="2113" spans="1:27" x14ac:dyDescent="0.25">
      <c r="A2113" s="60">
        <v>45922.527870370373</v>
      </c>
      <c r="B2113" s="61">
        <v>444322113</v>
      </c>
      <c r="C2113" s="37" t="s">
        <v>36</v>
      </c>
      <c r="D2113" s="37" t="s">
        <v>38</v>
      </c>
      <c r="E2113" s="37" t="s">
        <v>120</v>
      </c>
      <c r="F2113" s="36">
        <v>3721.69</v>
      </c>
      <c r="G2113" s="36">
        <v>3724.75</v>
      </c>
      <c r="H2113" s="36">
        <v>3720.25</v>
      </c>
      <c r="I2113" s="37" t="s">
        <v>2624</v>
      </c>
      <c r="J2113" s="36">
        <v>3724.76</v>
      </c>
      <c r="K2113" s="36">
        <v>0</v>
      </c>
      <c r="L2113" s="36">
        <v>0</v>
      </c>
      <c r="M2113" s="36">
        <v>-3.07</v>
      </c>
      <c r="N2113" s="10" t="str">
        <f t="shared" si="333"/>
        <v>L</v>
      </c>
      <c r="O2113" s="11">
        <f t="shared" si="334"/>
        <v>45922</v>
      </c>
      <c r="P2113" s="12" t="str">
        <f t="shared" si="335"/>
        <v>12</v>
      </c>
      <c r="Q2113" s="13" t="str">
        <f>VLOOKUP($B2113,Deals_Demo!$H:$N,7,0)</f>
        <v>strategy_24_demo</v>
      </c>
      <c r="R2113" s="13" t="str">
        <f t="shared" si="336"/>
        <v>Mon</v>
      </c>
      <c r="S2113" s="14">
        <f>VLOOKUP($B2113,Deals_Demo!$H:$S,8,0)</f>
        <v>45922.527870370373</v>
      </c>
      <c r="T2113" s="14">
        <f>VLOOKUP($B2113,Deals_Demo!$H:$S,9,0)</f>
        <v>45922.736203703709</v>
      </c>
      <c r="U2113" s="15" t="str">
        <f t="shared" si="337"/>
        <v>2025-09-22</v>
      </c>
      <c r="V2113" s="13" t="str">
        <f>VLOOKUP($B2113,Deals_Demo!$H:$S,11,0)</f>
        <v>17</v>
      </c>
      <c r="W2113" s="13" t="str">
        <f>VLOOKUP($B2113,Deals_Demo!$H:$S,12,0)</f>
        <v>Mon</v>
      </c>
      <c r="X2113" s="13">
        <f t="shared" si="330"/>
        <v>-0.307</v>
      </c>
      <c r="Y2113" s="13">
        <f t="shared" si="331"/>
        <v>-0.61399999999999999</v>
      </c>
      <c r="Z2113" s="13">
        <f t="shared" si="332"/>
        <v>-0.92099999999999993</v>
      </c>
      <c r="AA2113" s="13">
        <f t="shared" si="338"/>
        <v>-3</v>
      </c>
    </row>
    <row r="2114" spans="1:27" x14ac:dyDescent="0.25">
      <c r="A2114" s="58">
        <v>45922.527881944443</v>
      </c>
      <c r="B2114" s="59">
        <v>444322114</v>
      </c>
      <c r="C2114" s="38" t="s">
        <v>36</v>
      </c>
      <c r="D2114" s="38" t="s">
        <v>38</v>
      </c>
      <c r="E2114" s="38" t="s">
        <v>120</v>
      </c>
      <c r="F2114" s="35">
        <v>3721.7</v>
      </c>
      <c r="G2114" s="35">
        <v>3724.75</v>
      </c>
      <c r="H2114" s="35">
        <v>3718.25</v>
      </c>
      <c r="I2114" s="38" t="s">
        <v>2624</v>
      </c>
      <c r="J2114" s="35">
        <v>3724.76</v>
      </c>
      <c r="K2114" s="35">
        <v>0</v>
      </c>
      <c r="L2114" s="35">
        <v>0</v>
      </c>
      <c r="M2114" s="35">
        <v>-3.06</v>
      </c>
      <c r="N2114" s="10" t="str">
        <f t="shared" si="333"/>
        <v>L</v>
      </c>
      <c r="O2114" s="11">
        <f t="shared" si="334"/>
        <v>45922</v>
      </c>
      <c r="P2114" s="12" t="str">
        <f t="shared" si="335"/>
        <v>12</v>
      </c>
      <c r="Q2114" s="13" t="str">
        <f>VLOOKUP($B2114,Deals_Demo!$H:$N,7,0)</f>
        <v>strategy_16_demo</v>
      </c>
      <c r="R2114" s="13" t="str">
        <f t="shared" si="336"/>
        <v>Mon</v>
      </c>
      <c r="S2114" s="14">
        <f>VLOOKUP($B2114,Deals_Demo!$H:$S,8,0)</f>
        <v>45922.527881944443</v>
      </c>
      <c r="T2114" s="14">
        <f>VLOOKUP($B2114,Deals_Demo!$H:$S,9,0)</f>
        <v>45922.736215277779</v>
      </c>
      <c r="U2114" s="15" t="str">
        <f t="shared" si="337"/>
        <v>2025-09-22</v>
      </c>
      <c r="V2114" s="13" t="str">
        <f>VLOOKUP($B2114,Deals_Demo!$H:$S,11,0)</f>
        <v>17</v>
      </c>
      <c r="W2114" s="13" t="str">
        <f>VLOOKUP($B2114,Deals_Demo!$H:$S,12,0)</f>
        <v>Mon</v>
      </c>
      <c r="X2114" s="13">
        <f t="shared" si="330"/>
        <v>-0.30600000000000005</v>
      </c>
      <c r="Y2114" s="13">
        <f t="shared" si="331"/>
        <v>-0.6120000000000001</v>
      </c>
      <c r="Z2114" s="13">
        <f t="shared" si="332"/>
        <v>-0.91799999999999993</v>
      </c>
      <c r="AA2114" s="13">
        <f t="shared" si="338"/>
        <v>-3</v>
      </c>
    </row>
    <row r="2115" spans="1:27" x14ac:dyDescent="0.25">
      <c r="A2115" s="60">
        <v>45922.527881944443</v>
      </c>
      <c r="B2115" s="61">
        <v>444322116</v>
      </c>
      <c r="C2115" s="37" t="s">
        <v>36</v>
      </c>
      <c r="D2115" s="37" t="s">
        <v>38</v>
      </c>
      <c r="E2115" s="37" t="s">
        <v>120</v>
      </c>
      <c r="F2115" s="36">
        <v>3721.56</v>
      </c>
      <c r="G2115" s="36">
        <v>3724.75</v>
      </c>
      <c r="H2115" s="36">
        <v>3720.25</v>
      </c>
      <c r="I2115" s="37" t="s">
        <v>2624</v>
      </c>
      <c r="J2115" s="36">
        <v>3724.76</v>
      </c>
      <c r="K2115" s="36">
        <v>0</v>
      </c>
      <c r="L2115" s="36">
        <v>0</v>
      </c>
      <c r="M2115" s="36">
        <v>-3.2</v>
      </c>
      <c r="N2115" s="10" t="str">
        <f t="shared" si="333"/>
        <v>L</v>
      </c>
      <c r="O2115" s="11">
        <f t="shared" si="334"/>
        <v>45922</v>
      </c>
      <c r="P2115" s="12" t="str">
        <f t="shared" si="335"/>
        <v>12</v>
      </c>
      <c r="Q2115" s="13" t="str">
        <f>VLOOKUP($B2115,Deals_Demo!$H:$N,7,0)</f>
        <v>strategy_12_demo</v>
      </c>
      <c r="R2115" s="13" t="str">
        <f t="shared" si="336"/>
        <v>Mon</v>
      </c>
      <c r="S2115" s="14">
        <f>VLOOKUP($B2115,Deals_Demo!$H:$S,8,0)</f>
        <v>45922.527881944443</v>
      </c>
      <c r="T2115" s="14">
        <f>VLOOKUP($B2115,Deals_Demo!$H:$S,9,0)</f>
        <v>45922.736215277779</v>
      </c>
      <c r="U2115" s="15" t="str">
        <f t="shared" si="337"/>
        <v>2025-09-22</v>
      </c>
      <c r="V2115" s="13" t="str">
        <f>VLOOKUP($B2115,Deals_Demo!$H:$S,11,0)</f>
        <v>17</v>
      </c>
      <c r="W2115" s="13" t="str">
        <f>VLOOKUP($B2115,Deals_Demo!$H:$S,12,0)</f>
        <v>Mon</v>
      </c>
      <c r="X2115" s="13">
        <f t="shared" ref="X2115:X2178" si="339">$M2115*0.1</f>
        <v>-0.32000000000000006</v>
      </c>
      <c r="Y2115" s="13">
        <f t="shared" ref="Y2115:Y2178" si="340">$M2115*0.2</f>
        <v>-0.64000000000000012</v>
      </c>
      <c r="Z2115" s="13">
        <f t="shared" ref="Z2115:Z2178" si="341">$M2115*0.3</f>
        <v>-0.96</v>
      </c>
      <c r="AA2115" s="13">
        <f t="shared" si="338"/>
        <v>-3</v>
      </c>
    </row>
    <row r="2116" spans="1:27" x14ac:dyDescent="0.25">
      <c r="A2116" s="58">
        <v>45922.527881944443</v>
      </c>
      <c r="B2116" s="59">
        <v>444322118</v>
      </c>
      <c r="C2116" s="38" t="s">
        <v>36</v>
      </c>
      <c r="D2116" s="38" t="s">
        <v>38</v>
      </c>
      <c r="E2116" s="38" t="s">
        <v>120</v>
      </c>
      <c r="F2116" s="35">
        <v>3721.55</v>
      </c>
      <c r="G2116" s="35">
        <v>3723.25</v>
      </c>
      <c r="H2116" s="35">
        <v>3720.25</v>
      </c>
      <c r="I2116" s="38" t="s">
        <v>2625</v>
      </c>
      <c r="J2116" s="35">
        <v>3723.28</v>
      </c>
      <c r="K2116" s="35">
        <v>0</v>
      </c>
      <c r="L2116" s="35">
        <v>0</v>
      </c>
      <c r="M2116" s="35">
        <v>-1.73</v>
      </c>
      <c r="N2116" s="10" t="str">
        <f t="shared" si="333"/>
        <v>L</v>
      </c>
      <c r="O2116" s="11">
        <f t="shared" si="334"/>
        <v>45922</v>
      </c>
      <c r="P2116" s="12" t="str">
        <f t="shared" si="335"/>
        <v>12</v>
      </c>
      <c r="Q2116" s="13" t="str">
        <f>VLOOKUP($B2116,Deals_Demo!$H:$N,7,0)</f>
        <v>strategy_15_demo</v>
      </c>
      <c r="R2116" s="13" t="str">
        <f t="shared" si="336"/>
        <v>Mon</v>
      </c>
      <c r="S2116" s="14">
        <f>VLOOKUP($B2116,Deals_Demo!$H:$S,8,0)</f>
        <v>45922.527881944443</v>
      </c>
      <c r="T2116" s="14">
        <f>VLOOKUP($B2116,Deals_Demo!$H:$S,9,0)</f>
        <v>45922.736215277779</v>
      </c>
      <c r="U2116" s="15" t="str">
        <f t="shared" si="337"/>
        <v>2025-09-22</v>
      </c>
      <c r="V2116" s="13" t="str">
        <f>VLOOKUP($B2116,Deals_Demo!$H:$S,11,0)</f>
        <v>17</v>
      </c>
      <c r="W2116" s="13" t="str">
        <f>VLOOKUP($B2116,Deals_Demo!$H:$S,12,0)</f>
        <v>Mon</v>
      </c>
      <c r="X2116" s="13">
        <f t="shared" si="339"/>
        <v>-0.17300000000000001</v>
      </c>
      <c r="Y2116" s="13">
        <f t="shared" si="340"/>
        <v>-0.34600000000000003</v>
      </c>
      <c r="Z2116" s="13">
        <f t="shared" si="341"/>
        <v>-0.51900000000000002</v>
      </c>
      <c r="AA2116" s="13">
        <f t="shared" si="338"/>
        <v>-3</v>
      </c>
    </row>
    <row r="2117" spans="1:27" x14ac:dyDescent="0.25">
      <c r="A2117" s="60">
        <v>45922.527881944443</v>
      </c>
      <c r="B2117" s="61">
        <v>444322119</v>
      </c>
      <c r="C2117" s="37" t="s">
        <v>36</v>
      </c>
      <c r="D2117" s="37" t="s">
        <v>38</v>
      </c>
      <c r="E2117" s="37" t="s">
        <v>120</v>
      </c>
      <c r="F2117" s="36">
        <v>3721.54</v>
      </c>
      <c r="G2117" s="36">
        <v>3723.95</v>
      </c>
      <c r="H2117" s="36">
        <v>3720.25</v>
      </c>
      <c r="I2117" s="37" t="s">
        <v>2626</v>
      </c>
      <c r="J2117" s="36">
        <v>3724.05</v>
      </c>
      <c r="K2117" s="36">
        <v>0</v>
      </c>
      <c r="L2117" s="36">
        <v>0</v>
      </c>
      <c r="M2117" s="36">
        <v>-2.5099999999999998</v>
      </c>
      <c r="N2117" s="10" t="str">
        <f t="shared" si="333"/>
        <v>L</v>
      </c>
      <c r="O2117" s="11">
        <f t="shared" si="334"/>
        <v>45922</v>
      </c>
      <c r="P2117" s="12" t="str">
        <f t="shared" si="335"/>
        <v>12</v>
      </c>
      <c r="Q2117" s="13" t="str">
        <f>VLOOKUP($B2117,Deals_Demo!$H:$N,7,0)</f>
        <v>strategy_22_demo</v>
      </c>
      <c r="R2117" s="13" t="str">
        <f t="shared" si="336"/>
        <v>Mon</v>
      </c>
      <c r="S2117" s="14">
        <f>VLOOKUP($B2117,Deals_Demo!$H:$S,8,0)</f>
        <v>45922.527881944443</v>
      </c>
      <c r="T2117" s="14">
        <f>VLOOKUP($B2117,Deals_Demo!$H:$S,9,0)</f>
        <v>45922.736215277779</v>
      </c>
      <c r="U2117" s="15" t="str">
        <f t="shared" si="337"/>
        <v>2025-09-22</v>
      </c>
      <c r="V2117" s="13" t="str">
        <f>VLOOKUP($B2117,Deals_Demo!$H:$S,11,0)</f>
        <v>17</v>
      </c>
      <c r="W2117" s="13" t="str">
        <f>VLOOKUP($B2117,Deals_Demo!$H:$S,12,0)</f>
        <v>Mon</v>
      </c>
      <c r="X2117" s="13">
        <f t="shared" si="339"/>
        <v>-0.251</v>
      </c>
      <c r="Y2117" s="13">
        <f t="shared" si="340"/>
        <v>-0.502</v>
      </c>
      <c r="Z2117" s="13">
        <f t="shared" si="341"/>
        <v>-0.75299999999999989</v>
      </c>
      <c r="AA2117" s="13">
        <f t="shared" si="338"/>
        <v>-3</v>
      </c>
    </row>
    <row r="2118" spans="1:27" x14ac:dyDescent="0.25">
      <c r="A2118" s="58">
        <v>45922.52789351852</v>
      </c>
      <c r="B2118" s="59">
        <v>444322120</v>
      </c>
      <c r="C2118" s="38" t="s">
        <v>36</v>
      </c>
      <c r="D2118" s="38" t="s">
        <v>38</v>
      </c>
      <c r="E2118" s="38" t="s">
        <v>120</v>
      </c>
      <c r="F2118" s="35">
        <v>3721.54</v>
      </c>
      <c r="G2118" s="35">
        <v>3723.95</v>
      </c>
      <c r="H2118" s="35">
        <v>3718.75</v>
      </c>
      <c r="I2118" s="38" t="s">
        <v>2626</v>
      </c>
      <c r="J2118" s="35">
        <v>3724.05</v>
      </c>
      <c r="K2118" s="35">
        <v>0</v>
      </c>
      <c r="L2118" s="35">
        <v>0</v>
      </c>
      <c r="M2118" s="35">
        <v>-2.5099999999999998</v>
      </c>
      <c r="N2118" s="10" t="str">
        <f t="shared" si="333"/>
        <v>L</v>
      </c>
      <c r="O2118" s="11">
        <f t="shared" si="334"/>
        <v>45922</v>
      </c>
      <c r="P2118" s="12" t="str">
        <f t="shared" si="335"/>
        <v>12</v>
      </c>
      <c r="Q2118" s="13" t="str">
        <f>VLOOKUP($B2118,Deals_Demo!$H:$N,7,0)</f>
        <v>strategy_23_demo</v>
      </c>
      <c r="R2118" s="13" t="str">
        <f t="shared" si="336"/>
        <v>Mon</v>
      </c>
      <c r="S2118" s="14">
        <f>VLOOKUP($B2118,Deals_Demo!$H:$S,8,0)</f>
        <v>45922.52789351852</v>
      </c>
      <c r="T2118" s="14">
        <f>VLOOKUP($B2118,Deals_Demo!$H:$S,9,0)</f>
        <v>45922.736226851855</v>
      </c>
      <c r="U2118" s="15" t="str">
        <f t="shared" si="337"/>
        <v>2025-09-22</v>
      </c>
      <c r="V2118" s="13" t="str">
        <f>VLOOKUP($B2118,Deals_Demo!$H:$S,11,0)</f>
        <v>17</v>
      </c>
      <c r="W2118" s="13" t="str">
        <f>VLOOKUP($B2118,Deals_Demo!$H:$S,12,0)</f>
        <v>Mon</v>
      </c>
      <c r="X2118" s="13">
        <f t="shared" si="339"/>
        <v>-0.251</v>
      </c>
      <c r="Y2118" s="13">
        <f t="shared" si="340"/>
        <v>-0.502</v>
      </c>
      <c r="Z2118" s="13">
        <f t="shared" si="341"/>
        <v>-0.75299999999999989</v>
      </c>
      <c r="AA2118" s="13">
        <f t="shared" si="338"/>
        <v>-3</v>
      </c>
    </row>
    <row r="2119" spans="1:27" x14ac:dyDescent="0.25">
      <c r="A2119" s="60">
        <v>45922.52789351852</v>
      </c>
      <c r="B2119" s="61">
        <v>444322121</v>
      </c>
      <c r="C2119" s="37" t="s">
        <v>36</v>
      </c>
      <c r="D2119" s="37" t="s">
        <v>38</v>
      </c>
      <c r="E2119" s="37" t="s">
        <v>120</v>
      </c>
      <c r="F2119" s="36">
        <v>3721.54</v>
      </c>
      <c r="G2119" s="36">
        <v>3724.75</v>
      </c>
      <c r="H2119" s="36">
        <v>3718.75</v>
      </c>
      <c r="I2119" s="37" t="s">
        <v>2624</v>
      </c>
      <c r="J2119" s="36">
        <v>3724.76</v>
      </c>
      <c r="K2119" s="36">
        <v>0</v>
      </c>
      <c r="L2119" s="36">
        <v>0</v>
      </c>
      <c r="M2119" s="36">
        <v>-3.22</v>
      </c>
      <c r="N2119" s="10" t="str">
        <f t="shared" si="333"/>
        <v>L</v>
      </c>
      <c r="O2119" s="11">
        <f t="shared" si="334"/>
        <v>45922</v>
      </c>
      <c r="P2119" s="12" t="str">
        <f t="shared" si="335"/>
        <v>12</v>
      </c>
      <c r="Q2119" s="13" t="str">
        <f>VLOOKUP($B2119,Deals_Demo!$H:$N,7,0)</f>
        <v>strategy_09_demo</v>
      </c>
      <c r="R2119" s="13" t="str">
        <f t="shared" si="336"/>
        <v>Mon</v>
      </c>
      <c r="S2119" s="14">
        <f>VLOOKUP($B2119,Deals_Demo!$H:$S,8,0)</f>
        <v>45922.52789351852</v>
      </c>
      <c r="T2119" s="14">
        <f>VLOOKUP($B2119,Deals_Demo!$H:$S,9,0)</f>
        <v>45922.736226851855</v>
      </c>
      <c r="U2119" s="15" t="str">
        <f t="shared" si="337"/>
        <v>2025-09-22</v>
      </c>
      <c r="V2119" s="13" t="str">
        <f>VLOOKUP($B2119,Deals_Demo!$H:$S,11,0)</f>
        <v>17</v>
      </c>
      <c r="W2119" s="13" t="str">
        <f>VLOOKUP($B2119,Deals_Demo!$H:$S,12,0)</f>
        <v>Mon</v>
      </c>
      <c r="X2119" s="13">
        <f t="shared" si="339"/>
        <v>-0.32200000000000006</v>
      </c>
      <c r="Y2119" s="13">
        <f t="shared" si="340"/>
        <v>-0.64400000000000013</v>
      </c>
      <c r="Z2119" s="13">
        <f t="shared" si="341"/>
        <v>-0.96599999999999997</v>
      </c>
      <c r="AA2119" s="13">
        <f t="shared" si="338"/>
        <v>-3</v>
      </c>
    </row>
    <row r="2120" spans="1:27" x14ac:dyDescent="0.25">
      <c r="A2120" s="58">
        <v>45922.529363425929</v>
      </c>
      <c r="B2120" s="59">
        <v>444323028</v>
      </c>
      <c r="C2120" s="38" t="s">
        <v>36</v>
      </c>
      <c r="D2120" s="38" t="s">
        <v>38</v>
      </c>
      <c r="E2120" s="38" t="s">
        <v>120</v>
      </c>
      <c r="F2120" s="35">
        <v>3720.92</v>
      </c>
      <c r="G2120" s="35">
        <v>3723.92</v>
      </c>
      <c r="H2120" s="38"/>
      <c r="I2120" s="38" t="s">
        <v>2626</v>
      </c>
      <c r="J2120" s="35">
        <v>3724.05</v>
      </c>
      <c r="K2120" s="35">
        <v>0</v>
      </c>
      <c r="L2120" s="35">
        <v>0</v>
      </c>
      <c r="M2120" s="35">
        <v>-3.13</v>
      </c>
      <c r="N2120" s="10" t="str">
        <f t="shared" si="333"/>
        <v>L</v>
      </c>
      <c r="O2120" s="11">
        <f t="shared" si="334"/>
        <v>45922</v>
      </c>
      <c r="P2120" s="12" t="str">
        <f t="shared" si="335"/>
        <v>12</v>
      </c>
      <c r="Q2120" s="13" t="str">
        <f>VLOOKUP($B2120,Deals_Demo!$H:$N,7,0)</f>
        <v>strategy_20_demo</v>
      </c>
      <c r="R2120" s="13" t="str">
        <f t="shared" si="336"/>
        <v>Mon</v>
      </c>
      <c r="S2120" s="14">
        <f>VLOOKUP($B2120,Deals_Demo!$H:$S,8,0)</f>
        <v>45922.529363425929</v>
      </c>
      <c r="T2120" s="14">
        <f>VLOOKUP($B2120,Deals_Demo!$H:$S,9,0)</f>
        <v>45922.737696759265</v>
      </c>
      <c r="U2120" s="15" t="str">
        <f t="shared" si="337"/>
        <v>2025-09-22</v>
      </c>
      <c r="V2120" s="13" t="str">
        <f>VLOOKUP($B2120,Deals_Demo!$H:$S,11,0)</f>
        <v>17</v>
      </c>
      <c r="W2120" s="13" t="str">
        <f>VLOOKUP($B2120,Deals_Demo!$H:$S,12,0)</f>
        <v>Mon</v>
      </c>
      <c r="X2120" s="13">
        <f t="shared" si="339"/>
        <v>-0.313</v>
      </c>
      <c r="Y2120" s="13">
        <f t="shared" si="340"/>
        <v>-0.626</v>
      </c>
      <c r="Z2120" s="13">
        <f t="shared" si="341"/>
        <v>-0.93899999999999995</v>
      </c>
      <c r="AA2120" s="13">
        <f t="shared" si="338"/>
        <v>-3</v>
      </c>
    </row>
    <row r="2121" spans="1:27" x14ac:dyDescent="0.25">
      <c r="A2121" s="60">
        <v>45922.531678240739</v>
      </c>
      <c r="B2121" s="61">
        <v>444324241</v>
      </c>
      <c r="C2121" s="37" t="s">
        <v>36</v>
      </c>
      <c r="D2121" s="37" t="s">
        <v>37</v>
      </c>
      <c r="E2121" s="37" t="s">
        <v>120</v>
      </c>
      <c r="F2121" s="36">
        <v>3721.9</v>
      </c>
      <c r="G2121" s="36">
        <v>3723.24</v>
      </c>
      <c r="H2121" s="36">
        <v>3725.35</v>
      </c>
      <c r="I2121" s="37" t="s">
        <v>2627</v>
      </c>
      <c r="J2121" s="36">
        <v>3723.05</v>
      </c>
      <c r="K2121" s="36">
        <v>0</v>
      </c>
      <c r="L2121" s="36">
        <v>0</v>
      </c>
      <c r="M2121" s="36">
        <v>1.1499999999999999</v>
      </c>
      <c r="N2121" s="10" t="str">
        <f t="shared" si="333"/>
        <v>W</v>
      </c>
      <c r="O2121" s="11">
        <f t="shared" si="334"/>
        <v>45922</v>
      </c>
      <c r="P2121" s="12" t="str">
        <f t="shared" si="335"/>
        <v>12</v>
      </c>
      <c r="Q2121" s="13" t="str">
        <f>VLOOKUP($B2121,Deals_Demo!$H:$N,7,0)</f>
        <v>strategy_07_demo</v>
      </c>
      <c r="R2121" s="13" t="str">
        <f t="shared" si="336"/>
        <v>Mon</v>
      </c>
      <c r="S2121" s="14">
        <f>VLOOKUP($B2121,Deals_Demo!$H:$S,8,0)</f>
        <v>45922.531678240739</v>
      </c>
      <c r="T2121" s="14">
        <f>VLOOKUP($B2121,Deals_Demo!$H:$S,9,0)</f>
        <v>45922.740011574075</v>
      </c>
      <c r="U2121" s="15" t="str">
        <f t="shared" si="337"/>
        <v>2025-09-22</v>
      </c>
      <c r="V2121" s="13" t="str">
        <f>VLOOKUP($B2121,Deals_Demo!$H:$S,11,0)</f>
        <v>17</v>
      </c>
      <c r="W2121" s="13" t="str">
        <f>VLOOKUP($B2121,Deals_Demo!$H:$S,12,0)</f>
        <v>Mon</v>
      </c>
      <c r="X2121" s="13">
        <f t="shared" si="339"/>
        <v>0.11499999999999999</v>
      </c>
      <c r="Y2121" s="13">
        <f t="shared" si="340"/>
        <v>0.22999999999999998</v>
      </c>
      <c r="Z2121" s="13">
        <f t="shared" si="341"/>
        <v>0.34499999999999997</v>
      </c>
      <c r="AA2121" s="13">
        <f t="shared" si="338"/>
        <v>-3</v>
      </c>
    </row>
    <row r="2122" spans="1:27" x14ac:dyDescent="0.25">
      <c r="A2122" s="58">
        <v>45922.531689814816</v>
      </c>
      <c r="B2122" s="59">
        <v>444324245</v>
      </c>
      <c r="C2122" s="38" t="s">
        <v>36</v>
      </c>
      <c r="D2122" s="38" t="s">
        <v>37</v>
      </c>
      <c r="E2122" s="38" t="s">
        <v>120</v>
      </c>
      <c r="F2122" s="35">
        <v>3721.85</v>
      </c>
      <c r="G2122" s="35">
        <v>3722.66</v>
      </c>
      <c r="H2122" s="35">
        <v>3727.9</v>
      </c>
      <c r="I2122" s="38" t="s">
        <v>2628</v>
      </c>
      <c r="J2122" s="35">
        <v>3722.64</v>
      </c>
      <c r="K2122" s="35">
        <v>0</v>
      </c>
      <c r="L2122" s="35">
        <v>0</v>
      </c>
      <c r="M2122" s="35">
        <v>0.79</v>
      </c>
      <c r="N2122" s="10" t="str">
        <f t="shared" si="333"/>
        <v>W</v>
      </c>
      <c r="O2122" s="11">
        <f t="shared" si="334"/>
        <v>45922</v>
      </c>
      <c r="P2122" s="12" t="str">
        <f t="shared" si="335"/>
        <v>12</v>
      </c>
      <c r="Q2122" s="13" t="str">
        <f>VLOOKUP($B2122,Deals_Demo!$H:$N,7,0)</f>
        <v>strategy_28.py</v>
      </c>
      <c r="R2122" s="13" t="str">
        <f t="shared" si="336"/>
        <v>Mon</v>
      </c>
      <c r="S2122" s="14">
        <f>VLOOKUP($B2122,Deals_Demo!$H:$S,8,0)</f>
        <v>45922.531689814816</v>
      </c>
      <c r="T2122" s="14">
        <f>VLOOKUP($B2122,Deals_Demo!$H:$S,9,0)</f>
        <v>45922.740023148152</v>
      </c>
      <c r="U2122" s="15" t="str">
        <f t="shared" si="337"/>
        <v>2025-09-22</v>
      </c>
      <c r="V2122" s="13" t="str">
        <f>VLOOKUP($B2122,Deals_Demo!$H:$S,11,0)</f>
        <v>17</v>
      </c>
      <c r="W2122" s="13" t="str">
        <f>VLOOKUP($B2122,Deals_Demo!$H:$S,12,0)</f>
        <v>Mon</v>
      </c>
      <c r="X2122" s="13">
        <f t="shared" si="339"/>
        <v>7.9000000000000015E-2</v>
      </c>
      <c r="Y2122" s="13">
        <f t="shared" si="340"/>
        <v>0.15800000000000003</v>
      </c>
      <c r="Z2122" s="13">
        <f t="shared" si="341"/>
        <v>0.23699999999999999</v>
      </c>
      <c r="AA2122" s="13">
        <f t="shared" si="338"/>
        <v>-3</v>
      </c>
    </row>
    <row r="2123" spans="1:27" x14ac:dyDescent="0.25">
      <c r="A2123" s="60">
        <v>45922.531921296293</v>
      </c>
      <c r="B2123" s="61">
        <v>444324613</v>
      </c>
      <c r="C2123" s="37" t="s">
        <v>36</v>
      </c>
      <c r="D2123" s="37" t="s">
        <v>37</v>
      </c>
      <c r="E2123" s="37" t="s">
        <v>120</v>
      </c>
      <c r="F2123" s="36">
        <v>3722.28</v>
      </c>
      <c r="G2123" s="36">
        <v>3725.13</v>
      </c>
      <c r="H2123" s="36">
        <v>3728.28</v>
      </c>
      <c r="I2123" s="37" t="s">
        <v>2629</v>
      </c>
      <c r="J2123" s="36">
        <v>3725.06</v>
      </c>
      <c r="K2123" s="36">
        <v>0</v>
      </c>
      <c r="L2123" s="36">
        <v>0</v>
      </c>
      <c r="M2123" s="36">
        <v>2.78</v>
      </c>
      <c r="N2123" s="10" t="str">
        <f t="shared" si="333"/>
        <v>W</v>
      </c>
      <c r="O2123" s="11">
        <f t="shared" si="334"/>
        <v>45922</v>
      </c>
      <c r="P2123" s="12" t="str">
        <f t="shared" si="335"/>
        <v>12</v>
      </c>
      <c r="Q2123" s="13" t="str">
        <f>VLOOKUP($B2123,Deals_Demo!$H:$N,7,0)</f>
        <v>DEMO_strategy_26</v>
      </c>
      <c r="R2123" s="13" t="str">
        <f t="shared" si="336"/>
        <v>Mon</v>
      </c>
      <c r="S2123" s="14">
        <f>VLOOKUP($B2123,Deals_Demo!$H:$S,8,0)</f>
        <v>45922.531921296293</v>
      </c>
      <c r="T2123" s="14">
        <f>VLOOKUP($B2123,Deals_Demo!$H:$S,9,0)</f>
        <v>45922.740254629629</v>
      </c>
      <c r="U2123" s="15" t="str">
        <f t="shared" si="337"/>
        <v>2025-09-22</v>
      </c>
      <c r="V2123" s="13" t="str">
        <f>VLOOKUP($B2123,Deals_Demo!$H:$S,11,0)</f>
        <v>17</v>
      </c>
      <c r="W2123" s="13" t="str">
        <f>VLOOKUP($B2123,Deals_Demo!$H:$S,12,0)</f>
        <v>Mon</v>
      </c>
      <c r="X2123" s="13">
        <f t="shared" si="339"/>
        <v>0.27799999999999997</v>
      </c>
      <c r="Y2123" s="13">
        <f t="shared" si="340"/>
        <v>0.55599999999999994</v>
      </c>
      <c r="Z2123" s="13">
        <f t="shared" si="341"/>
        <v>0.83399999999999996</v>
      </c>
      <c r="AA2123" s="13">
        <f t="shared" si="338"/>
        <v>-3</v>
      </c>
    </row>
    <row r="2124" spans="1:27" x14ac:dyDescent="0.25">
      <c r="A2124" s="58">
        <v>45922.531921296293</v>
      </c>
      <c r="B2124" s="59">
        <v>444324616</v>
      </c>
      <c r="C2124" s="38" t="s">
        <v>36</v>
      </c>
      <c r="D2124" s="38" t="s">
        <v>37</v>
      </c>
      <c r="E2124" s="38" t="s">
        <v>120</v>
      </c>
      <c r="F2124" s="35">
        <v>3722.34</v>
      </c>
      <c r="G2124" s="35">
        <v>3725.14</v>
      </c>
      <c r="H2124" s="38"/>
      <c r="I2124" s="38" t="s">
        <v>2629</v>
      </c>
      <c r="J2124" s="35">
        <v>3725.06</v>
      </c>
      <c r="K2124" s="35">
        <v>0</v>
      </c>
      <c r="L2124" s="35">
        <v>0</v>
      </c>
      <c r="M2124" s="35">
        <v>2.72</v>
      </c>
      <c r="N2124" s="10" t="str">
        <f t="shared" si="333"/>
        <v>W</v>
      </c>
      <c r="O2124" s="11">
        <f t="shared" si="334"/>
        <v>45922</v>
      </c>
      <c r="P2124" s="12" t="str">
        <f t="shared" si="335"/>
        <v>12</v>
      </c>
      <c r="Q2124" s="13" t="str">
        <f>VLOOKUP($B2124,Deals_Demo!$H:$N,7,0)</f>
        <v>DEMO_strategy_25</v>
      </c>
      <c r="R2124" s="13" t="str">
        <f t="shared" si="336"/>
        <v>Mon</v>
      </c>
      <c r="S2124" s="14">
        <f>VLOOKUP($B2124,Deals_Demo!$H:$S,8,0)</f>
        <v>45922.531921296293</v>
      </c>
      <c r="T2124" s="14">
        <f>VLOOKUP($B2124,Deals_Demo!$H:$S,9,0)</f>
        <v>45922.740254629629</v>
      </c>
      <c r="U2124" s="15" t="str">
        <f t="shared" si="337"/>
        <v>2025-09-22</v>
      </c>
      <c r="V2124" s="13" t="str">
        <f>VLOOKUP($B2124,Deals_Demo!$H:$S,11,0)</f>
        <v>17</v>
      </c>
      <c r="W2124" s="13" t="str">
        <f>VLOOKUP($B2124,Deals_Demo!$H:$S,12,0)</f>
        <v>Mon</v>
      </c>
      <c r="X2124" s="13">
        <f t="shared" si="339"/>
        <v>0.27200000000000002</v>
      </c>
      <c r="Y2124" s="13">
        <f t="shared" si="340"/>
        <v>0.54400000000000004</v>
      </c>
      <c r="Z2124" s="13">
        <f t="shared" si="341"/>
        <v>0.81600000000000006</v>
      </c>
      <c r="AA2124" s="13">
        <f t="shared" si="338"/>
        <v>-3</v>
      </c>
    </row>
    <row r="2125" spans="1:27" x14ac:dyDescent="0.25">
      <c r="A2125" s="60">
        <v>45922.53329861111</v>
      </c>
      <c r="B2125" s="61">
        <v>444325552</v>
      </c>
      <c r="C2125" s="37" t="s">
        <v>36</v>
      </c>
      <c r="D2125" s="37" t="s">
        <v>37</v>
      </c>
      <c r="E2125" s="37" t="s">
        <v>120</v>
      </c>
      <c r="F2125" s="36">
        <v>3722.89</v>
      </c>
      <c r="G2125" s="36">
        <v>3725.14</v>
      </c>
      <c r="H2125" s="36">
        <v>3727.39</v>
      </c>
      <c r="I2125" s="37" t="s">
        <v>2629</v>
      </c>
      <c r="J2125" s="36">
        <v>3725.06</v>
      </c>
      <c r="K2125" s="36">
        <v>0</v>
      </c>
      <c r="L2125" s="36">
        <v>0</v>
      </c>
      <c r="M2125" s="36">
        <v>2.17</v>
      </c>
      <c r="N2125" s="10" t="str">
        <f t="shared" si="333"/>
        <v>W</v>
      </c>
      <c r="O2125" s="11">
        <f t="shared" si="334"/>
        <v>45922</v>
      </c>
      <c r="P2125" s="12" t="str">
        <f t="shared" si="335"/>
        <v>12</v>
      </c>
      <c r="Q2125" s="13" t="str">
        <f>VLOOKUP($B2125,Deals_Demo!$H:$N,7,0)</f>
        <v>DEMO_strategy_27</v>
      </c>
      <c r="R2125" s="13" t="str">
        <f t="shared" si="336"/>
        <v>Mon</v>
      </c>
      <c r="S2125" s="14">
        <f>VLOOKUP($B2125,Deals_Demo!$H:$S,8,0)</f>
        <v>45922.53329861111</v>
      </c>
      <c r="T2125" s="14">
        <f>VLOOKUP($B2125,Deals_Demo!$H:$S,9,0)</f>
        <v>45922.741631944446</v>
      </c>
      <c r="U2125" s="15" t="str">
        <f t="shared" si="337"/>
        <v>2025-09-22</v>
      </c>
      <c r="V2125" s="13" t="str">
        <f>VLOOKUP($B2125,Deals_Demo!$H:$S,11,0)</f>
        <v>17</v>
      </c>
      <c r="W2125" s="13" t="str">
        <f>VLOOKUP($B2125,Deals_Demo!$H:$S,12,0)</f>
        <v>Mon</v>
      </c>
      <c r="X2125" s="13">
        <f t="shared" si="339"/>
        <v>0.217</v>
      </c>
      <c r="Y2125" s="13">
        <f t="shared" si="340"/>
        <v>0.434</v>
      </c>
      <c r="Z2125" s="13">
        <f t="shared" si="341"/>
        <v>0.65099999999999991</v>
      </c>
      <c r="AA2125" s="13">
        <f t="shared" si="338"/>
        <v>-3</v>
      </c>
    </row>
    <row r="2126" spans="1:27" x14ac:dyDescent="0.25">
      <c r="A2126" s="58">
        <v>45922.533310185187</v>
      </c>
      <c r="B2126" s="59">
        <v>444325554</v>
      </c>
      <c r="C2126" s="38" t="s">
        <v>36</v>
      </c>
      <c r="D2126" s="38" t="s">
        <v>37</v>
      </c>
      <c r="E2126" s="38" t="s">
        <v>120</v>
      </c>
      <c r="F2126" s="35">
        <v>3722.89</v>
      </c>
      <c r="G2126" s="35">
        <v>3725.14</v>
      </c>
      <c r="H2126" s="35">
        <v>3727.39</v>
      </c>
      <c r="I2126" s="38" t="s">
        <v>2629</v>
      </c>
      <c r="J2126" s="35">
        <v>3725.06</v>
      </c>
      <c r="K2126" s="35">
        <v>0</v>
      </c>
      <c r="L2126" s="35">
        <v>0</v>
      </c>
      <c r="M2126" s="35">
        <v>2.17</v>
      </c>
      <c r="N2126" s="10" t="str">
        <f t="shared" si="333"/>
        <v>W</v>
      </c>
      <c r="O2126" s="11">
        <f t="shared" si="334"/>
        <v>45922</v>
      </c>
      <c r="P2126" s="12" t="str">
        <f t="shared" si="335"/>
        <v>12</v>
      </c>
      <c r="Q2126" s="13" t="str">
        <f>VLOOKUP($B2126,Deals_Demo!$H:$N,7,0)</f>
        <v>DEMO_strategy_03</v>
      </c>
      <c r="R2126" s="13" t="str">
        <f t="shared" si="336"/>
        <v>Mon</v>
      </c>
      <c r="S2126" s="14">
        <f>VLOOKUP($B2126,Deals_Demo!$H:$S,8,0)</f>
        <v>45922.533310185187</v>
      </c>
      <c r="T2126" s="14">
        <f>VLOOKUP($B2126,Deals_Demo!$H:$S,9,0)</f>
        <v>45922.741643518522</v>
      </c>
      <c r="U2126" s="15" t="str">
        <f t="shared" si="337"/>
        <v>2025-09-22</v>
      </c>
      <c r="V2126" s="13" t="str">
        <f>VLOOKUP($B2126,Deals_Demo!$H:$S,11,0)</f>
        <v>17</v>
      </c>
      <c r="W2126" s="13" t="str">
        <f>VLOOKUP($B2126,Deals_Demo!$H:$S,12,0)</f>
        <v>Mon</v>
      </c>
      <c r="X2126" s="13">
        <f t="shared" si="339"/>
        <v>0.217</v>
      </c>
      <c r="Y2126" s="13">
        <f t="shared" si="340"/>
        <v>0.434</v>
      </c>
      <c r="Z2126" s="13">
        <f t="shared" si="341"/>
        <v>0.65099999999999991</v>
      </c>
      <c r="AA2126" s="13">
        <f t="shared" si="338"/>
        <v>-3</v>
      </c>
    </row>
    <row r="2127" spans="1:27" x14ac:dyDescent="0.25">
      <c r="A2127" s="60">
        <v>45922.535497685189</v>
      </c>
      <c r="B2127" s="61">
        <v>444327296</v>
      </c>
      <c r="C2127" s="37" t="s">
        <v>36</v>
      </c>
      <c r="D2127" s="37" t="s">
        <v>37</v>
      </c>
      <c r="E2127" s="37" t="s">
        <v>120</v>
      </c>
      <c r="F2127" s="36">
        <v>3723.16</v>
      </c>
      <c r="G2127" s="36">
        <v>3724.02</v>
      </c>
      <c r="H2127" s="37"/>
      <c r="I2127" s="37" t="s">
        <v>2630</v>
      </c>
      <c r="J2127" s="36">
        <v>3724.02</v>
      </c>
      <c r="K2127" s="36">
        <v>0</v>
      </c>
      <c r="L2127" s="36">
        <v>0</v>
      </c>
      <c r="M2127" s="36">
        <v>0.86</v>
      </c>
      <c r="N2127" s="10" t="str">
        <f t="shared" si="333"/>
        <v>W</v>
      </c>
      <c r="O2127" s="11">
        <f t="shared" si="334"/>
        <v>45922</v>
      </c>
      <c r="P2127" s="12" t="str">
        <f t="shared" si="335"/>
        <v>12</v>
      </c>
      <c r="Q2127" s="13" t="str">
        <f>VLOOKUP($B2127,Deals_Demo!$H:$N,7,0)</f>
        <v>strategy_20_demo</v>
      </c>
      <c r="R2127" s="13" t="str">
        <f t="shared" si="336"/>
        <v>Mon</v>
      </c>
      <c r="S2127" s="14">
        <f>VLOOKUP($B2127,Deals_Demo!$H:$S,8,0)</f>
        <v>45922.535497685189</v>
      </c>
      <c r="T2127" s="14">
        <f>VLOOKUP($B2127,Deals_Demo!$H:$S,9,0)</f>
        <v>45922.743831018524</v>
      </c>
      <c r="U2127" s="15" t="str">
        <f t="shared" si="337"/>
        <v>2025-09-22</v>
      </c>
      <c r="V2127" s="13" t="str">
        <f>VLOOKUP($B2127,Deals_Demo!$H:$S,11,0)</f>
        <v>17</v>
      </c>
      <c r="W2127" s="13" t="str">
        <f>VLOOKUP($B2127,Deals_Demo!$H:$S,12,0)</f>
        <v>Mon</v>
      </c>
      <c r="X2127" s="13">
        <f t="shared" si="339"/>
        <v>8.6000000000000007E-2</v>
      </c>
      <c r="Y2127" s="13">
        <f t="shared" si="340"/>
        <v>0.17200000000000001</v>
      </c>
      <c r="Z2127" s="13">
        <f t="shared" si="341"/>
        <v>0.25800000000000001</v>
      </c>
      <c r="AA2127" s="13">
        <f t="shared" si="338"/>
        <v>-3</v>
      </c>
    </row>
    <row r="2128" spans="1:27" x14ac:dyDescent="0.25">
      <c r="A2128" s="58">
        <v>45922.538391203707</v>
      </c>
      <c r="B2128" s="59">
        <v>444329272</v>
      </c>
      <c r="C2128" s="38" t="s">
        <v>36</v>
      </c>
      <c r="D2128" s="38" t="s">
        <v>37</v>
      </c>
      <c r="E2128" s="38" t="s">
        <v>120</v>
      </c>
      <c r="F2128" s="35">
        <v>3723.98</v>
      </c>
      <c r="G2128" s="35">
        <v>3722.48</v>
      </c>
      <c r="H2128" s="35">
        <v>3725.48</v>
      </c>
      <c r="I2128" s="38" t="s">
        <v>2631</v>
      </c>
      <c r="J2128" s="35">
        <v>3722.45</v>
      </c>
      <c r="K2128" s="35">
        <v>0</v>
      </c>
      <c r="L2128" s="35">
        <v>0</v>
      </c>
      <c r="M2128" s="35">
        <v>-1.53</v>
      </c>
      <c r="N2128" s="10" t="str">
        <f t="shared" si="333"/>
        <v>L</v>
      </c>
      <c r="O2128" s="11">
        <f t="shared" si="334"/>
        <v>45922</v>
      </c>
      <c r="P2128" s="12" t="str">
        <f t="shared" si="335"/>
        <v>12</v>
      </c>
      <c r="Q2128" s="13" t="str">
        <f>VLOOKUP($B2128,Deals_Demo!$H:$N,7,0)</f>
        <v>strategy_15_demo</v>
      </c>
      <c r="R2128" s="13" t="str">
        <f t="shared" si="336"/>
        <v>Mon</v>
      </c>
      <c r="S2128" s="14">
        <f>VLOOKUP($B2128,Deals_Demo!$H:$S,8,0)</f>
        <v>45922.538391203707</v>
      </c>
      <c r="T2128" s="14">
        <f>VLOOKUP($B2128,Deals_Demo!$H:$S,9,0)</f>
        <v>45922.746724537043</v>
      </c>
      <c r="U2128" s="15" t="str">
        <f t="shared" si="337"/>
        <v>2025-09-22</v>
      </c>
      <c r="V2128" s="13" t="str">
        <f>VLOOKUP($B2128,Deals_Demo!$H:$S,11,0)</f>
        <v>17</v>
      </c>
      <c r="W2128" s="13" t="str">
        <f>VLOOKUP($B2128,Deals_Demo!$H:$S,12,0)</f>
        <v>Mon</v>
      </c>
      <c r="X2128" s="13">
        <f t="shared" si="339"/>
        <v>-0.15300000000000002</v>
      </c>
      <c r="Y2128" s="13">
        <f t="shared" si="340"/>
        <v>-0.30600000000000005</v>
      </c>
      <c r="Z2128" s="13">
        <f t="shared" si="341"/>
        <v>-0.45899999999999996</v>
      </c>
      <c r="AA2128" s="13">
        <f t="shared" si="338"/>
        <v>-3</v>
      </c>
    </row>
    <row r="2129" spans="1:27" x14ac:dyDescent="0.25">
      <c r="A2129" s="60">
        <v>45922.538402777776</v>
      </c>
      <c r="B2129" s="61">
        <v>444329275</v>
      </c>
      <c r="C2129" s="37" t="s">
        <v>36</v>
      </c>
      <c r="D2129" s="37" t="s">
        <v>37</v>
      </c>
      <c r="E2129" s="37" t="s">
        <v>120</v>
      </c>
      <c r="F2129" s="36">
        <v>3723.95</v>
      </c>
      <c r="G2129" s="36">
        <v>3721.48</v>
      </c>
      <c r="H2129" s="36">
        <v>3726.98</v>
      </c>
      <c r="I2129" s="37" t="s">
        <v>2632</v>
      </c>
      <c r="J2129" s="36">
        <v>3721.17</v>
      </c>
      <c r="K2129" s="36">
        <v>0</v>
      </c>
      <c r="L2129" s="36">
        <v>0</v>
      </c>
      <c r="M2129" s="36">
        <v>-2.78</v>
      </c>
      <c r="N2129" s="10" t="str">
        <f t="shared" si="333"/>
        <v>L</v>
      </c>
      <c r="O2129" s="11">
        <f t="shared" si="334"/>
        <v>45922</v>
      </c>
      <c r="P2129" s="12" t="str">
        <f t="shared" si="335"/>
        <v>12</v>
      </c>
      <c r="Q2129" s="13" t="str">
        <f>VLOOKUP($B2129,Deals_Demo!$H:$N,7,0)</f>
        <v>strategy_10_demo</v>
      </c>
      <c r="R2129" s="13" t="str">
        <f t="shared" si="336"/>
        <v>Mon</v>
      </c>
      <c r="S2129" s="14">
        <f>VLOOKUP($B2129,Deals_Demo!$H:$S,8,0)</f>
        <v>45922.538402777776</v>
      </c>
      <c r="T2129" s="14">
        <f>VLOOKUP($B2129,Deals_Demo!$H:$S,9,0)</f>
        <v>45922.746736111112</v>
      </c>
      <c r="U2129" s="15" t="str">
        <f t="shared" si="337"/>
        <v>2025-09-22</v>
      </c>
      <c r="V2129" s="13" t="str">
        <f>VLOOKUP($B2129,Deals_Demo!$H:$S,11,0)</f>
        <v>17</v>
      </c>
      <c r="W2129" s="13" t="str">
        <f>VLOOKUP($B2129,Deals_Demo!$H:$S,12,0)</f>
        <v>Mon</v>
      </c>
      <c r="X2129" s="13">
        <f t="shared" si="339"/>
        <v>-0.27799999999999997</v>
      </c>
      <c r="Y2129" s="13">
        <f t="shared" si="340"/>
        <v>-0.55599999999999994</v>
      </c>
      <c r="Z2129" s="13">
        <f t="shared" si="341"/>
        <v>-0.83399999999999996</v>
      </c>
      <c r="AA2129" s="13">
        <f t="shared" si="338"/>
        <v>-3</v>
      </c>
    </row>
    <row r="2130" spans="1:27" x14ac:dyDescent="0.25">
      <c r="A2130" s="58">
        <v>45922.538402777776</v>
      </c>
      <c r="B2130" s="59">
        <v>444329277</v>
      </c>
      <c r="C2130" s="38" t="s">
        <v>36</v>
      </c>
      <c r="D2130" s="38" t="s">
        <v>37</v>
      </c>
      <c r="E2130" s="38" t="s">
        <v>120</v>
      </c>
      <c r="F2130" s="35">
        <v>3723.99</v>
      </c>
      <c r="G2130" s="35">
        <v>3721.78</v>
      </c>
      <c r="H2130" s="35">
        <v>3725.48</v>
      </c>
      <c r="I2130" s="38" t="s">
        <v>2633</v>
      </c>
      <c r="J2130" s="35">
        <v>3721.73</v>
      </c>
      <c r="K2130" s="35">
        <v>0</v>
      </c>
      <c r="L2130" s="35">
        <v>0</v>
      </c>
      <c r="M2130" s="35">
        <v>-2.2599999999999998</v>
      </c>
      <c r="N2130" s="10" t="str">
        <f t="shared" si="333"/>
        <v>L</v>
      </c>
      <c r="O2130" s="11">
        <f t="shared" si="334"/>
        <v>45922</v>
      </c>
      <c r="P2130" s="12" t="str">
        <f t="shared" si="335"/>
        <v>12</v>
      </c>
      <c r="Q2130" s="13" t="str">
        <f>VLOOKUP($B2130,Deals_Demo!$H:$N,7,0)</f>
        <v>strategy_22_demo</v>
      </c>
      <c r="R2130" s="13" t="str">
        <f t="shared" si="336"/>
        <v>Mon</v>
      </c>
      <c r="S2130" s="14">
        <f>VLOOKUP($B2130,Deals_Demo!$H:$S,8,0)</f>
        <v>45922.538402777776</v>
      </c>
      <c r="T2130" s="14">
        <f>VLOOKUP($B2130,Deals_Demo!$H:$S,9,0)</f>
        <v>45922.746736111112</v>
      </c>
      <c r="U2130" s="15" t="str">
        <f t="shared" si="337"/>
        <v>2025-09-22</v>
      </c>
      <c r="V2130" s="13" t="str">
        <f>VLOOKUP($B2130,Deals_Demo!$H:$S,11,0)</f>
        <v>17</v>
      </c>
      <c r="W2130" s="13" t="str">
        <f>VLOOKUP($B2130,Deals_Demo!$H:$S,12,0)</f>
        <v>Mon</v>
      </c>
      <c r="X2130" s="13">
        <f t="shared" si="339"/>
        <v>-0.22599999999999998</v>
      </c>
      <c r="Y2130" s="13">
        <f t="shared" si="340"/>
        <v>-0.45199999999999996</v>
      </c>
      <c r="Z2130" s="13">
        <f t="shared" si="341"/>
        <v>-0.67799999999999994</v>
      </c>
      <c r="AA2130" s="13">
        <f t="shared" si="338"/>
        <v>-3</v>
      </c>
    </row>
    <row r="2131" spans="1:27" x14ac:dyDescent="0.25">
      <c r="A2131" s="60">
        <v>45922.538402777776</v>
      </c>
      <c r="B2131" s="61">
        <v>444329281</v>
      </c>
      <c r="C2131" s="37" t="s">
        <v>36</v>
      </c>
      <c r="D2131" s="37" t="s">
        <v>37</v>
      </c>
      <c r="E2131" s="37" t="s">
        <v>120</v>
      </c>
      <c r="F2131" s="36">
        <v>3723.99</v>
      </c>
      <c r="G2131" s="36">
        <v>3721.78</v>
      </c>
      <c r="H2131" s="36">
        <v>3726.98</v>
      </c>
      <c r="I2131" s="37" t="s">
        <v>2633</v>
      </c>
      <c r="J2131" s="36">
        <v>3721.73</v>
      </c>
      <c r="K2131" s="36">
        <v>0</v>
      </c>
      <c r="L2131" s="36">
        <v>0</v>
      </c>
      <c r="M2131" s="36">
        <v>-2.2599999999999998</v>
      </c>
      <c r="N2131" s="10" t="str">
        <f t="shared" ref="N2131:N2194" si="342">IF(M2131&gt;0,"W",IF(M2131&lt;0,"L","BE"))</f>
        <v>L</v>
      </c>
      <c r="O2131" s="11">
        <f t="shared" ref="O2131:O2194" si="343">INT(LEFT(A2131,10))</f>
        <v>45922</v>
      </c>
      <c r="P2131" s="12" t="str">
        <f t="shared" ref="P2131:P2194" si="344">TEXT(A2131,"hh")</f>
        <v>12</v>
      </c>
      <c r="Q2131" s="13" t="str">
        <f>VLOOKUP($B2131,Deals_Demo!$H:$N,7,0)</f>
        <v>strategy_23_demo</v>
      </c>
      <c r="R2131" s="13" t="str">
        <f t="shared" ref="R2131:R2194" si="345">TEXT(O2131,"ddd")</f>
        <v>Mon</v>
      </c>
      <c r="S2131" s="14">
        <f>VLOOKUP($B2131,Deals_Demo!$H:$S,8,0)</f>
        <v>45922.538402777776</v>
      </c>
      <c r="T2131" s="14">
        <f>VLOOKUP($B2131,Deals_Demo!$H:$S,9,0)</f>
        <v>45922.746736111112</v>
      </c>
      <c r="U2131" s="15" t="str">
        <f t="shared" ref="U2131:U2194" si="346">TEXT(T2131,"yyyy-mm-dd")</f>
        <v>2025-09-22</v>
      </c>
      <c r="V2131" s="13" t="str">
        <f>VLOOKUP($B2131,Deals_Demo!$H:$S,11,0)</f>
        <v>17</v>
      </c>
      <c r="W2131" s="13" t="str">
        <f>VLOOKUP($B2131,Deals_Demo!$H:$S,12,0)</f>
        <v>Mon</v>
      </c>
      <c r="X2131" s="13">
        <f t="shared" si="339"/>
        <v>-0.22599999999999998</v>
      </c>
      <c r="Y2131" s="13">
        <f t="shared" si="340"/>
        <v>-0.45199999999999996</v>
      </c>
      <c r="Z2131" s="13">
        <f t="shared" si="341"/>
        <v>-0.67799999999999994</v>
      </c>
      <c r="AA2131" s="13">
        <f t="shared" ref="AA2131:AA2194" si="347">IF(M2131&lt;2.9,-3,M2131)</f>
        <v>-3</v>
      </c>
    </row>
    <row r="2132" spans="1:27" x14ac:dyDescent="0.25">
      <c r="A2132" s="58">
        <v>45922.539664351854</v>
      </c>
      <c r="B2132" s="59">
        <v>444330523</v>
      </c>
      <c r="C2132" s="38" t="s">
        <v>36</v>
      </c>
      <c r="D2132" s="38" t="s">
        <v>37</v>
      </c>
      <c r="E2132" s="38" t="s">
        <v>120</v>
      </c>
      <c r="F2132" s="35">
        <v>3724.33</v>
      </c>
      <c r="G2132" s="35">
        <v>3721.33</v>
      </c>
      <c r="H2132" s="38"/>
      <c r="I2132" s="38" t="s">
        <v>2632</v>
      </c>
      <c r="J2132" s="35">
        <v>3721.17</v>
      </c>
      <c r="K2132" s="35">
        <v>0</v>
      </c>
      <c r="L2132" s="35">
        <v>0</v>
      </c>
      <c r="M2132" s="35">
        <v>-3.16</v>
      </c>
      <c r="N2132" s="10" t="str">
        <f t="shared" si="342"/>
        <v>L</v>
      </c>
      <c r="O2132" s="11">
        <f t="shared" si="343"/>
        <v>45922</v>
      </c>
      <c r="P2132" s="12" t="str">
        <f t="shared" si="344"/>
        <v>12</v>
      </c>
      <c r="Q2132" s="13" t="str">
        <f>VLOOKUP($B2132,Deals_Demo!$H:$N,7,0)</f>
        <v>strategy_18_demo</v>
      </c>
      <c r="R2132" s="13" t="str">
        <f t="shared" si="345"/>
        <v>Mon</v>
      </c>
      <c r="S2132" s="14">
        <f>VLOOKUP($B2132,Deals_Demo!$H:$S,8,0)</f>
        <v>45922.539664351854</v>
      </c>
      <c r="T2132" s="14">
        <f>VLOOKUP($B2132,Deals_Demo!$H:$S,9,0)</f>
        <v>45922.74799768519</v>
      </c>
      <c r="U2132" s="15" t="str">
        <f t="shared" si="346"/>
        <v>2025-09-22</v>
      </c>
      <c r="V2132" s="13" t="str">
        <f>VLOOKUP($B2132,Deals_Demo!$H:$S,11,0)</f>
        <v>17</v>
      </c>
      <c r="W2132" s="13" t="str">
        <f>VLOOKUP($B2132,Deals_Demo!$H:$S,12,0)</f>
        <v>Mon</v>
      </c>
      <c r="X2132" s="13">
        <f t="shared" si="339"/>
        <v>-0.31600000000000006</v>
      </c>
      <c r="Y2132" s="13">
        <f t="shared" si="340"/>
        <v>-0.63200000000000012</v>
      </c>
      <c r="Z2132" s="13">
        <f t="shared" si="341"/>
        <v>-0.94799999999999995</v>
      </c>
      <c r="AA2132" s="13">
        <f t="shared" si="347"/>
        <v>-3</v>
      </c>
    </row>
    <row r="2133" spans="1:27" x14ac:dyDescent="0.25">
      <c r="A2133" s="60">
        <v>45922.540243055555</v>
      </c>
      <c r="B2133" s="61">
        <v>444330770</v>
      </c>
      <c r="C2133" s="37" t="s">
        <v>36</v>
      </c>
      <c r="D2133" s="37" t="s">
        <v>37</v>
      </c>
      <c r="E2133" s="37" t="s">
        <v>120</v>
      </c>
      <c r="F2133" s="36">
        <v>3724.16</v>
      </c>
      <c r="G2133" s="36">
        <v>3721.16</v>
      </c>
      <c r="H2133" s="36">
        <v>3727.66</v>
      </c>
      <c r="I2133" s="37" t="s">
        <v>2634</v>
      </c>
      <c r="J2133" s="36">
        <v>3721.12</v>
      </c>
      <c r="K2133" s="36">
        <v>0</v>
      </c>
      <c r="L2133" s="36">
        <v>0</v>
      </c>
      <c r="M2133" s="36">
        <v>-3.04</v>
      </c>
      <c r="N2133" s="10" t="str">
        <f t="shared" si="342"/>
        <v>L</v>
      </c>
      <c r="O2133" s="11">
        <f t="shared" si="343"/>
        <v>45922</v>
      </c>
      <c r="P2133" s="12" t="str">
        <f t="shared" si="344"/>
        <v>12</v>
      </c>
      <c r="Q2133" s="13" t="str">
        <f>VLOOKUP($B2133,Deals_Demo!$H:$N,7,0)</f>
        <v>strategy_11_demo</v>
      </c>
      <c r="R2133" s="13" t="str">
        <f t="shared" si="345"/>
        <v>Mon</v>
      </c>
      <c r="S2133" s="14">
        <f>VLOOKUP($B2133,Deals_Demo!$H:$S,8,0)</f>
        <v>45922.540243055555</v>
      </c>
      <c r="T2133" s="14">
        <f>VLOOKUP($B2133,Deals_Demo!$H:$S,9,0)</f>
        <v>45922.748576388891</v>
      </c>
      <c r="U2133" s="15" t="str">
        <f t="shared" si="346"/>
        <v>2025-09-22</v>
      </c>
      <c r="V2133" s="13" t="str">
        <f>VLOOKUP($B2133,Deals_Demo!$H:$S,11,0)</f>
        <v>17</v>
      </c>
      <c r="W2133" s="13" t="str">
        <f>VLOOKUP($B2133,Deals_Demo!$H:$S,12,0)</f>
        <v>Mon</v>
      </c>
      <c r="X2133" s="13">
        <f t="shared" si="339"/>
        <v>-0.30400000000000005</v>
      </c>
      <c r="Y2133" s="13">
        <f t="shared" si="340"/>
        <v>-0.6080000000000001</v>
      </c>
      <c r="Z2133" s="13">
        <f t="shared" si="341"/>
        <v>-0.91199999999999992</v>
      </c>
      <c r="AA2133" s="13">
        <f t="shared" si="347"/>
        <v>-3</v>
      </c>
    </row>
    <row r="2134" spans="1:27" x14ac:dyDescent="0.25">
      <c r="A2134" s="58">
        <v>45922.540254629632</v>
      </c>
      <c r="B2134" s="59">
        <v>444330774</v>
      </c>
      <c r="C2134" s="38" t="s">
        <v>36</v>
      </c>
      <c r="D2134" s="38" t="s">
        <v>37</v>
      </c>
      <c r="E2134" s="38" t="s">
        <v>120</v>
      </c>
      <c r="F2134" s="35">
        <v>3724.16</v>
      </c>
      <c r="G2134" s="35">
        <v>3721.16</v>
      </c>
      <c r="H2134" s="35">
        <v>3725.66</v>
      </c>
      <c r="I2134" s="38" t="s">
        <v>2634</v>
      </c>
      <c r="J2134" s="35">
        <v>3721.12</v>
      </c>
      <c r="K2134" s="35">
        <v>0</v>
      </c>
      <c r="L2134" s="35">
        <v>0</v>
      </c>
      <c r="M2134" s="35">
        <v>-3.04</v>
      </c>
      <c r="N2134" s="10" t="str">
        <f t="shared" si="342"/>
        <v>L</v>
      </c>
      <c r="O2134" s="11">
        <f t="shared" si="343"/>
        <v>45922</v>
      </c>
      <c r="P2134" s="12" t="str">
        <f t="shared" si="344"/>
        <v>12</v>
      </c>
      <c r="Q2134" s="13" t="str">
        <f>VLOOKUP($B2134,Deals_Demo!$H:$N,7,0)</f>
        <v>strategy_12_demo</v>
      </c>
      <c r="R2134" s="13" t="str">
        <f t="shared" si="345"/>
        <v>Mon</v>
      </c>
      <c r="S2134" s="14">
        <f>VLOOKUP($B2134,Deals_Demo!$H:$S,8,0)</f>
        <v>45922.540254629632</v>
      </c>
      <c r="T2134" s="14">
        <f>VLOOKUP($B2134,Deals_Demo!$H:$S,9,0)</f>
        <v>45922.748587962968</v>
      </c>
      <c r="U2134" s="15" t="str">
        <f t="shared" si="346"/>
        <v>2025-09-22</v>
      </c>
      <c r="V2134" s="13" t="str">
        <f>VLOOKUP($B2134,Deals_Demo!$H:$S,11,0)</f>
        <v>17</v>
      </c>
      <c r="W2134" s="13" t="str">
        <f>VLOOKUP($B2134,Deals_Demo!$H:$S,12,0)</f>
        <v>Mon</v>
      </c>
      <c r="X2134" s="13">
        <f t="shared" si="339"/>
        <v>-0.30400000000000005</v>
      </c>
      <c r="Y2134" s="13">
        <f t="shared" si="340"/>
        <v>-0.6080000000000001</v>
      </c>
      <c r="Z2134" s="13">
        <f t="shared" si="341"/>
        <v>-0.91199999999999992</v>
      </c>
      <c r="AA2134" s="13">
        <f t="shared" si="347"/>
        <v>-3</v>
      </c>
    </row>
    <row r="2135" spans="1:27" x14ac:dyDescent="0.25">
      <c r="A2135" s="60">
        <v>45922.540254629632</v>
      </c>
      <c r="B2135" s="61">
        <v>444330776</v>
      </c>
      <c r="C2135" s="37" t="s">
        <v>36</v>
      </c>
      <c r="D2135" s="37" t="s">
        <v>37</v>
      </c>
      <c r="E2135" s="37" t="s">
        <v>120</v>
      </c>
      <c r="F2135" s="36">
        <v>3724.1</v>
      </c>
      <c r="G2135" s="36">
        <v>3721.16</v>
      </c>
      <c r="H2135" s="36">
        <v>3727.16</v>
      </c>
      <c r="I2135" s="37" t="s">
        <v>2634</v>
      </c>
      <c r="J2135" s="36">
        <v>3721.12</v>
      </c>
      <c r="K2135" s="36">
        <v>0</v>
      </c>
      <c r="L2135" s="36">
        <v>0</v>
      </c>
      <c r="M2135" s="36">
        <v>-2.98</v>
      </c>
      <c r="N2135" s="10" t="str">
        <f t="shared" si="342"/>
        <v>L</v>
      </c>
      <c r="O2135" s="11">
        <f t="shared" si="343"/>
        <v>45922</v>
      </c>
      <c r="P2135" s="12" t="str">
        <f t="shared" si="344"/>
        <v>12</v>
      </c>
      <c r="Q2135" s="13" t="str">
        <f>VLOOKUP($B2135,Deals_Demo!$H:$N,7,0)</f>
        <v>strategy_09_demo</v>
      </c>
      <c r="R2135" s="13" t="str">
        <f t="shared" si="345"/>
        <v>Mon</v>
      </c>
      <c r="S2135" s="14">
        <f>VLOOKUP($B2135,Deals_Demo!$H:$S,8,0)</f>
        <v>45922.540254629632</v>
      </c>
      <c r="T2135" s="14">
        <f>VLOOKUP($B2135,Deals_Demo!$H:$S,9,0)</f>
        <v>45922.748587962968</v>
      </c>
      <c r="U2135" s="15" t="str">
        <f t="shared" si="346"/>
        <v>2025-09-22</v>
      </c>
      <c r="V2135" s="13" t="str">
        <f>VLOOKUP($B2135,Deals_Demo!$H:$S,11,0)</f>
        <v>17</v>
      </c>
      <c r="W2135" s="13" t="str">
        <f>VLOOKUP($B2135,Deals_Demo!$H:$S,12,0)</f>
        <v>Mon</v>
      </c>
      <c r="X2135" s="13">
        <f t="shared" si="339"/>
        <v>-0.29799999999999999</v>
      </c>
      <c r="Y2135" s="13">
        <f t="shared" si="340"/>
        <v>-0.59599999999999997</v>
      </c>
      <c r="Z2135" s="13">
        <f t="shared" si="341"/>
        <v>-0.89400000000000002</v>
      </c>
      <c r="AA2135" s="13">
        <f t="shared" si="347"/>
        <v>-3</v>
      </c>
    </row>
    <row r="2136" spans="1:27" x14ac:dyDescent="0.25">
      <c r="A2136" s="58">
        <v>45922.540254629632</v>
      </c>
      <c r="B2136" s="59">
        <v>444330778</v>
      </c>
      <c r="C2136" s="38" t="s">
        <v>36</v>
      </c>
      <c r="D2136" s="38" t="s">
        <v>37</v>
      </c>
      <c r="E2136" s="38" t="s">
        <v>120</v>
      </c>
      <c r="F2136" s="35">
        <v>3723.95</v>
      </c>
      <c r="G2136" s="35">
        <v>3721.16</v>
      </c>
      <c r="H2136" s="35">
        <v>3726.36</v>
      </c>
      <c r="I2136" s="38" t="s">
        <v>2634</v>
      </c>
      <c r="J2136" s="35">
        <v>3721.12</v>
      </c>
      <c r="K2136" s="35">
        <v>0</v>
      </c>
      <c r="L2136" s="35">
        <v>0</v>
      </c>
      <c r="M2136" s="35">
        <v>-2.83</v>
      </c>
      <c r="N2136" s="10" t="str">
        <f t="shared" si="342"/>
        <v>L</v>
      </c>
      <c r="O2136" s="11">
        <f t="shared" si="343"/>
        <v>45922</v>
      </c>
      <c r="P2136" s="12" t="str">
        <f t="shared" si="344"/>
        <v>12</v>
      </c>
      <c r="Q2136" s="13" t="str">
        <f>VLOOKUP($B2136,Deals_Demo!$H:$N,7,0)</f>
        <v>strategy_21_demo</v>
      </c>
      <c r="R2136" s="13" t="str">
        <f t="shared" si="345"/>
        <v>Mon</v>
      </c>
      <c r="S2136" s="14">
        <f>VLOOKUP($B2136,Deals_Demo!$H:$S,8,0)</f>
        <v>45922.540254629632</v>
      </c>
      <c r="T2136" s="14">
        <f>VLOOKUP($B2136,Deals_Demo!$H:$S,9,0)</f>
        <v>45922.748587962968</v>
      </c>
      <c r="U2136" s="15" t="str">
        <f t="shared" si="346"/>
        <v>2025-09-22</v>
      </c>
      <c r="V2136" s="13" t="str">
        <f>VLOOKUP($B2136,Deals_Demo!$H:$S,11,0)</f>
        <v>17</v>
      </c>
      <c r="W2136" s="13" t="str">
        <f>VLOOKUP($B2136,Deals_Demo!$H:$S,12,0)</f>
        <v>Mon</v>
      </c>
      <c r="X2136" s="13">
        <f t="shared" si="339"/>
        <v>-0.28300000000000003</v>
      </c>
      <c r="Y2136" s="13">
        <f t="shared" si="340"/>
        <v>-0.56600000000000006</v>
      </c>
      <c r="Z2136" s="13">
        <f t="shared" si="341"/>
        <v>-0.84899999999999998</v>
      </c>
      <c r="AA2136" s="13">
        <f t="shared" si="347"/>
        <v>-3</v>
      </c>
    </row>
    <row r="2137" spans="1:27" x14ac:dyDescent="0.25">
      <c r="A2137" s="60">
        <v>45922.540254629632</v>
      </c>
      <c r="B2137" s="61">
        <v>444330781</v>
      </c>
      <c r="C2137" s="37" t="s">
        <v>36</v>
      </c>
      <c r="D2137" s="37" t="s">
        <v>37</v>
      </c>
      <c r="E2137" s="37" t="s">
        <v>120</v>
      </c>
      <c r="F2137" s="36">
        <v>3723.95</v>
      </c>
      <c r="G2137" s="36">
        <v>3721.16</v>
      </c>
      <c r="H2137" s="37"/>
      <c r="I2137" s="37" t="s">
        <v>2634</v>
      </c>
      <c r="J2137" s="36">
        <v>3721.12</v>
      </c>
      <c r="K2137" s="36">
        <v>0</v>
      </c>
      <c r="L2137" s="36">
        <v>0</v>
      </c>
      <c r="M2137" s="36">
        <v>-2.83</v>
      </c>
      <c r="N2137" s="10" t="str">
        <f t="shared" si="342"/>
        <v>L</v>
      </c>
      <c r="O2137" s="11">
        <f t="shared" si="343"/>
        <v>45922</v>
      </c>
      <c r="P2137" s="12" t="str">
        <f t="shared" si="344"/>
        <v>12</v>
      </c>
      <c r="Q2137" s="13" t="str">
        <f>VLOOKUP($B2137,Deals_Demo!$H:$N,7,0)</f>
        <v>strategy_20_demo</v>
      </c>
      <c r="R2137" s="13" t="str">
        <f t="shared" si="345"/>
        <v>Mon</v>
      </c>
      <c r="S2137" s="14">
        <f>VLOOKUP($B2137,Deals_Demo!$H:$S,8,0)</f>
        <v>45922.540254629632</v>
      </c>
      <c r="T2137" s="14">
        <f>VLOOKUP($B2137,Deals_Demo!$H:$S,9,0)</f>
        <v>45922.748587962968</v>
      </c>
      <c r="U2137" s="15" t="str">
        <f t="shared" si="346"/>
        <v>2025-09-22</v>
      </c>
      <c r="V2137" s="13" t="str">
        <f>VLOOKUP($B2137,Deals_Demo!$H:$S,11,0)</f>
        <v>17</v>
      </c>
      <c r="W2137" s="13" t="str">
        <f>VLOOKUP($B2137,Deals_Demo!$H:$S,12,0)</f>
        <v>Mon</v>
      </c>
      <c r="X2137" s="13">
        <f t="shared" si="339"/>
        <v>-0.28300000000000003</v>
      </c>
      <c r="Y2137" s="13">
        <f t="shared" si="340"/>
        <v>-0.56600000000000006</v>
      </c>
      <c r="Z2137" s="13">
        <f t="shared" si="341"/>
        <v>-0.84899999999999998</v>
      </c>
      <c r="AA2137" s="13">
        <f t="shared" si="347"/>
        <v>-3</v>
      </c>
    </row>
    <row r="2138" spans="1:27" x14ac:dyDescent="0.25">
      <c r="A2138" s="58">
        <v>45922.540254629632</v>
      </c>
      <c r="B2138" s="59">
        <v>444330783</v>
      </c>
      <c r="C2138" s="38" t="s">
        <v>36</v>
      </c>
      <c r="D2138" s="38" t="s">
        <v>37</v>
      </c>
      <c r="E2138" s="38" t="s">
        <v>120</v>
      </c>
      <c r="F2138" s="35">
        <v>3723.95</v>
      </c>
      <c r="G2138" s="35">
        <v>3721.16</v>
      </c>
      <c r="H2138" s="35">
        <v>3725.66</v>
      </c>
      <c r="I2138" s="38" t="s">
        <v>2634</v>
      </c>
      <c r="J2138" s="35">
        <v>3721.12</v>
      </c>
      <c r="K2138" s="35">
        <v>0</v>
      </c>
      <c r="L2138" s="35">
        <v>0</v>
      </c>
      <c r="M2138" s="35">
        <v>-2.83</v>
      </c>
      <c r="N2138" s="10" t="str">
        <f t="shared" si="342"/>
        <v>L</v>
      </c>
      <c r="O2138" s="11">
        <f t="shared" si="343"/>
        <v>45922</v>
      </c>
      <c r="P2138" s="12" t="str">
        <f t="shared" si="344"/>
        <v>12</v>
      </c>
      <c r="Q2138" s="13" t="str">
        <f>VLOOKUP($B2138,Deals_Demo!$H:$N,7,0)</f>
        <v>strategy_24_demo</v>
      </c>
      <c r="R2138" s="13" t="str">
        <f t="shared" si="345"/>
        <v>Mon</v>
      </c>
      <c r="S2138" s="14">
        <f>VLOOKUP($B2138,Deals_Demo!$H:$S,8,0)</f>
        <v>45922.540254629632</v>
      </c>
      <c r="T2138" s="14">
        <f>VLOOKUP($B2138,Deals_Demo!$H:$S,9,0)</f>
        <v>45922.748587962968</v>
      </c>
      <c r="U2138" s="15" t="str">
        <f t="shared" si="346"/>
        <v>2025-09-22</v>
      </c>
      <c r="V2138" s="13" t="str">
        <f>VLOOKUP($B2138,Deals_Demo!$H:$S,11,0)</f>
        <v>17</v>
      </c>
      <c r="W2138" s="13" t="str">
        <f>VLOOKUP($B2138,Deals_Demo!$H:$S,12,0)</f>
        <v>Mon</v>
      </c>
      <c r="X2138" s="13">
        <f t="shared" si="339"/>
        <v>-0.28300000000000003</v>
      </c>
      <c r="Y2138" s="13">
        <f t="shared" si="340"/>
        <v>-0.56600000000000006</v>
      </c>
      <c r="Z2138" s="13">
        <f t="shared" si="341"/>
        <v>-0.84899999999999998</v>
      </c>
      <c r="AA2138" s="13">
        <f t="shared" si="347"/>
        <v>-3</v>
      </c>
    </row>
    <row r="2139" spans="1:27" x14ac:dyDescent="0.25">
      <c r="A2139" s="60">
        <v>45922.540266203701</v>
      </c>
      <c r="B2139" s="61">
        <v>444330785</v>
      </c>
      <c r="C2139" s="37" t="s">
        <v>36</v>
      </c>
      <c r="D2139" s="37" t="s">
        <v>37</v>
      </c>
      <c r="E2139" s="37" t="s">
        <v>120</v>
      </c>
      <c r="F2139" s="36">
        <v>3723.91</v>
      </c>
      <c r="G2139" s="36">
        <v>3721.16</v>
      </c>
      <c r="H2139" s="36">
        <v>3725.66</v>
      </c>
      <c r="I2139" s="37" t="s">
        <v>2634</v>
      </c>
      <c r="J2139" s="36">
        <v>3721.12</v>
      </c>
      <c r="K2139" s="36">
        <v>0</v>
      </c>
      <c r="L2139" s="36">
        <v>0</v>
      </c>
      <c r="M2139" s="36">
        <v>-2.79</v>
      </c>
      <c r="N2139" s="10" t="str">
        <f t="shared" si="342"/>
        <v>L</v>
      </c>
      <c r="O2139" s="11">
        <f t="shared" si="343"/>
        <v>45922</v>
      </c>
      <c r="P2139" s="12" t="str">
        <f t="shared" si="344"/>
        <v>12</v>
      </c>
      <c r="Q2139" s="13" t="str">
        <f>VLOOKUP($B2139,Deals_Demo!$H:$N,7,0)</f>
        <v>strategy_14_demo</v>
      </c>
      <c r="R2139" s="13" t="str">
        <f t="shared" si="345"/>
        <v>Mon</v>
      </c>
      <c r="S2139" s="14">
        <f>VLOOKUP($B2139,Deals_Demo!$H:$S,8,0)</f>
        <v>45922.540266203701</v>
      </c>
      <c r="T2139" s="14">
        <f>VLOOKUP($B2139,Deals_Demo!$H:$S,9,0)</f>
        <v>45922.748599537037</v>
      </c>
      <c r="U2139" s="15" t="str">
        <f t="shared" si="346"/>
        <v>2025-09-22</v>
      </c>
      <c r="V2139" s="13" t="str">
        <f>VLOOKUP($B2139,Deals_Demo!$H:$S,11,0)</f>
        <v>17</v>
      </c>
      <c r="W2139" s="13" t="str">
        <f>VLOOKUP($B2139,Deals_Demo!$H:$S,12,0)</f>
        <v>Mon</v>
      </c>
      <c r="X2139" s="13">
        <f t="shared" si="339"/>
        <v>-0.27900000000000003</v>
      </c>
      <c r="Y2139" s="13">
        <f t="shared" si="340"/>
        <v>-0.55800000000000005</v>
      </c>
      <c r="Z2139" s="13">
        <f t="shared" si="341"/>
        <v>-0.83699999999999997</v>
      </c>
      <c r="AA2139" s="13">
        <f t="shared" si="347"/>
        <v>-3</v>
      </c>
    </row>
    <row r="2140" spans="1:27" x14ac:dyDescent="0.25">
      <c r="A2140" s="58">
        <v>45922.540266203701</v>
      </c>
      <c r="B2140" s="59">
        <v>444330789</v>
      </c>
      <c r="C2140" s="38" t="s">
        <v>36</v>
      </c>
      <c r="D2140" s="38" t="s">
        <v>37</v>
      </c>
      <c r="E2140" s="38" t="s">
        <v>120</v>
      </c>
      <c r="F2140" s="35">
        <v>3723.89</v>
      </c>
      <c r="G2140" s="35">
        <v>3721.16</v>
      </c>
      <c r="H2140" s="35">
        <v>3727.66</v>
      </c>
      <c r="I2140" s="38" t="s">
        <v>2634</v>
      </c>
      <c r="J2140" s="35">
        <v>3721.12</v>
      </c>
      <c r="K2140" s="35">
        <v>0</v>
      </c>
      <c r="L2140" s="35">
        <v>0</v>
      </c>
      <c r="M2140" s="35">
        <v>-2.77</v>
      </c>
      <c r="N2140" s="10" t="str">
        <f t="shared" si="342"/>
        <v>L</v>
      </c>
      <c r="O2140" s="11">
        <f t="shared" si="343"/>
        <v>45922</v>
      </c>
      <c r="P2140" s="12" t="str">
        <f t="shared" si="344"/>
        <v>12</v>
      </c>
      <c r="Q2140" s="13" t="str">
        <f>VLOOKUP($B2140,Deals_Demo!$H:$N,7,0)</f>
        <v>strategy_16_demo</v>
      </c>
      <c r="R2140" s="13" t="str">
        <f t="shared" si="345"/>
        <v>Mon</v>
      </c>
      <c r="S2140" s="14">
        <f>VLOOKUP($B2140,Deals_Demo!$H:$S,8,0)</f>
        <v>45922.540266203701</v>
      </c>
      <c r="T2140" s="14">
        <f>VLOOKUP($B2140,Deals_Demo!$H:$S,9,0)</f>
        <v>45922.748599537037</v>
      </c>
      <c r="U2140" s="15" t="str">
        <f t="shared" si="346"/>
        <v>2025-09-22</v>
      </c>
      <c r="V2140" s="13" t="str">
        <f>VLOOKUP($B2140,Deals_Demo!$H:$S,11,0)</f>
        <v>17</v>
      </c>
      <c r="W2140" s="13" t="str">
        <f>VLOOKUP($B2140,Deals_Demo!$H:$S,12,0)</f>
        <v>Mon</v>
      </c>
      <c r="X2140" s="13">
        <f t="shared" si="339"/>
        <v>-0.27700000000000002</v>
      </c>
      <c r="Y2140" s="13">
        <f t="shared" si="340"/>
        <v>-0.55400000000000005</v>
      </c>
      <c r="Z2140" s="13">
        <f t="shared" si="341"/>
        <v>-0.83099999999999996</v>
      </c>
      <c r="AA2140" s="13">
        <f t="shared" si="347"/>
        <v>-3</v>
      </c>
    </row>
    <row r="2141" spans="1:27" x14ac:dyDescent="0.25">
      <c r="A2141" s="60">
        <v>45922.540706018517</v>
      </c>
      <c r="B2141" s="61">
        <v>444331145</v>
      </c>
      <c r="C2141" s="37" t="s">
        <v>36</v>
      </c>
      <c r="D2141" s="37" t="s">
        <v>37</v>
      </c>
      <c r="E2141" s="37" t="s">
        <v>120</v>
      </c>
      <c r="F2141" s="36">
        <v>3723.3</v>
      </c>
      <c r="G2141" s="36">
        <v>3724.71</v>
      </c>
      <c r="H2141" s="36">
        <v>3726.8</v>
      </c>
      <c r="I2141" s="37" t="s">
        <v>2635</v>
      </c>
      <c r="J2141" s="36">
        <v>3726.8</v>
      </c>
      <c r="K2141" s="36">
        <v>0</v>
      </c>
      <c r="L2141" s="36">
        <v>0</v>
      </c>
      <c r="M2141" s="36">
        <v>3.5</v>
      </c>
      <c r="N2141" s="10" t="str">
        <f t="shared" si="342"/>
        <v>W</v>
      </c>
      <c r="O2141" s="11">
        <f t="shared" si="343"/>
        <v>45922</v>
      </c>
      <c r="P2141" s="12" t="str">
        <f t="shared" si="344"/>
        <v>12</v>
      </c>
      <c r="Q2141" s="13" t="str">
        <f>VLOOKUP($B2141,Deals_Demo!$H:$N,7,0)</f>
        <v>strategy_13_demo</v>
      </c>
      <c r="R2141" s="13" t="str">
        <f t="shared" si="345"/>
        <v>Mon</v>
      </c>
      <c r="S2141" s="14">
        <f>VLOOKUP($B2141,Deals_Demo!$H:$S,8,0)</f>
        <v>45922.540706018517</v>
      </c>
      <c r="T2141" s="14">
        <f>VLOOKUP($B2141,Deals_Demo!$H:$S,9,0)</f>
        <v>45922.749039351853</v>
      </c>
      <c r="U2141" s="15" t="str">
        <f t="shared" si="346"/>
        <v>2025-09-22</v>
      </c>
      <c r="V2141" s="13" t="str">
        <f>VLOOKUP($B2141,Deals_Demo!$H:$S,11,0)</f>
        <v>17</v>
      </c>
      <c r="W2141" s="13" t="str">
        <f>VLOOKUP($B2141,Deals_Demo!$H:$S,12,0)</f>
        <v>Mon</v>
      </c>
      <c r="X2141" s="13">
        <f t="shared" si="339"/>
        <v>0.35000000000000003</v>
      </c>
      <c r="Y2141" s="13">
        <f t="shared" si="340"/>
        <v>0.70000000000000007</v>
      </c>
      <c r="Z2141" s="13">
        <f t="shared" si="341"/>
        <v>1.05</v>
      </c>
      <c r="AA2141" s="13">
        <f t="shared" si="347"/>
        <v>3.5</v>
      </c>
    </row>
    <row r="2142" spans="1:27" x14ac:dyDescent="0.25">
      <c r="A2142" s="58">
        <v>45922.540717592594</v>
      </c>
      <c r="B2142" s="59">
        <v>444331146</v>
      </c>
      <c r="C2142" s="38" t="s">
        <v>36</v>
      </c>
      <c r="D2142" s="38" t="s">
        <v>37</v>
      </c>
      <c r="E2142" s="38" t="s">
        <v>120</v>
      </c>
      <c r="F2142" s="35">
        <v>3723.34</v>
      </c>
      <c r="G2142" s="35">
        <v>3724.46</v>
      </c>
      <c r="H2142" s="35">
        <v>3726.8</v>
      </c>
      <c r="I2142" s="38" t="s">
        <v>2635</v>
      </c>
      <c r="J2142" s="35">
        <v>3726.8</v>
      </c>
      <c r="K2142" s="35">
        <v>0</v>
      </c>
      <c r="L2142" s="35">
        <v>0</v>
      </c>
      <c r="M2142" s="35">
        <v>3.46</v>
      </c>
      <c r="N2142" s="10" t="str">
        <f t="shared" si="342"/>
        <v>W</v>
      </c>
      <c r="O2142" s="11">
        <f t="shared" si="343"/>
        <v>45922</v>
      </c>
      <c r="P2142" s="12" t="str">
        <f t="shared" si="344"/>
        <v>12</v>
      </c>
      <c r="Q2142" s="13" t="str">
        <f>VLOOKUP($B2142,Deals_Demo!$H:$N,7,0)</f>
        <v>strategy_07_demo</v>
      </c>
      <c r="R2142" s="13" t="str">
        <f t="shared" si="345"/>
        <v>Mon</v>
      </c>
      <c r="S2142" s="14">
        <f>VLOOKUP($B2142,Deals_Demo!$H:$S,8,0)</f>
        <v>45922.540717592594</v>
      </c>
      <c r="T2142" s="14">
        <f>VLOOKUP($B2142,Deals_Demo!$H:$S,9,0)</f>
        <v>45922.74905092593</v>
      </c>
      <c r="U2142" s="15" t="str">
        <f t="shared" si="346"/>
        <v>2025-09-22</v>
      </c>
      <c r="V2142" s="13" t="str">
        <f>VLOOKUP($B2142,Deals_Demo!$H:$S,11,0)</f>
        <v>17</v>
      </c>
      <c r="W2142" s="13" t="str">
        <f>VLOOKUP($B2142,Deals_Demo!$H:$S,12,0)</f>
        <v>Mon</v>
      </c>
      <c r="X2142" s="13">
        <f t="shared" si="339"/>
        <v>0.34600000000000003</v>
      </c>
      <c r="Y2142" s="13">
        <f t="shared" si="340"/>
        <v>0.69200000000000006</v>
      </c>
      <c r="Z2142" s="13">
        <f t="shared" si="341"/>
        <v>1.038</v>
      </c>
      <c r="AA2142" s="13">
        <f t="shared" si="347"/>
        <v>3.46</v>
      </c>
    </row>
    <row r="2143" spans="1:27" x14ac:dyDescent="0.25">
      <c r="A2143" s="60">
        <v>45922.541631944441</v>
      </c>
      <c r="B2143" s="61">
        <v>444331425</v>
      </c>
      <c r="C2143" s="37" t="s">
        <v>36</v>
      </c>
      <c r="D2143" s="37" t="s">
        <v>37</v>
      </c>
      <c r="E2143" s="37" t="s">
        <v>120</v>
      </c>
      <c r="F2143" s="36">
        <v>3723.53</v>
      </c>
      <c r="G2143" s="36">
        <v>3724.79</v>
      </c>
      <c r="H2143" s="37"/>
      <c r="I2143" s="37" t="s">
        <v>2636</v>
      </c>
      <c r="J2143" s="36">
        <v>3724.73</v>
      </c>
      <c r="K2143" s="36">
        <v>0</v>
      </c>
      <c r="L2143" s="36">
        <v>0</v>
      </c>
      <c r="M2143" s="36">
        <v>1.2</v>
      </c>
      <c r="N2143" s="10" t="str">
        <f t="shared" si="342"/>
        <v>W</v>
      </c>
      <c r="O2143" s="11">
        <f t="shared" si="343"/>
        <v>45922</v>
      </c>
      <c r="P2143" s="12" t="str">
        <f t="shared" si="344"/>
        <v>12</v>
      </c>
      <c r="Q2143" s="13" t="str">
        <f>VLOOKUP($B2143,Deals_Demo!$H:$N,7,0)</f>
        <v>DEMO_strategy_01</v>
      </c>
      <c r="R2143" s="13" t="str">
        <f t="shared" si="345"/>
        <v>Mon</v>
      </c>
      <c r="S2143" s="14">
        <f>VLOOKUP($B2143,Deals_Demo!$H:$S,8,0)</f>
        <v>45922.541631944441</v>
      </c>
      <c r="T2143" s="14">
        <f>VLOOKUP($B2143,Deals_Demo!$H:$S,9,0)</f>
        <v>45922.749965277777</v>
      </c>
      <c r="U2143" s="15" t="str">
        <f t="shared" si="346"/>
        <v>2025-09-22</v>
      </c>
      <c r="V2143" s="13" t="str">
        <f>VLOOKUP($B2143,Deals_Demo!$H:$S,11,0)</f>
        <v>17</v>
      </c>
      <c r="W2143" s="13" t="str">
        <f>VLOOKUP($B2143,Deals_Demo!$H:$S,12,0)</f>
        <v>Mon</v>
      </c>
      <c r="X2143" s="13">
        <f t="shared" si="339"/>
        <v>0.12</v>
      </c>
      <c r="Y2143" s="13">
        <f t="shared" si="340"/>
        <v>0.24</v>
      </c>
      <c r="Z2143" s="13">
        <f t="shared" si="341"/>
        <v>0.36</v>
      </c>
      <c r="AA2143" s="13">
        <f t="shared" si="347"/>
        <v>-3</v>
      </c>
    </row>
    <row r="2144" spans="1:27" x14ac:dyDescent="0.25">
      <c r="A2144" s="58">
        <v>45922.541631944441</v>
      </c>
      <c r="B2144" s="59">
        <v>444331427</v>
      </c>
      <c r="C2144" s="38" t="s">
        <v>36</v>
      </c>
      <c r="D2144" s="38" t="s">
        <v>37</v>
      </c>
      <c r="E2144" s="38" t="s">
        <v>120</v>
      </c>
      <c r="F2144" s="35">
        <v>3723.53</v>
      </c>
      <c r="G2144" s="35">
        <v>3724.78</v>
      </c>
      <c r="H2144" s="35">
        <v>3729.53</v>
      </c>
      <c r="I2144" s="38" t="s">
        <v>2636</v>
      </c>
      <c r="J2144" s="35">
        <v>3724.73</v>
      </c>
      <c r="K2144" s="35">
        <v>0</v>
      </c>
      <c r="L2144" s="35">
        <v>0</v>
      </c>
      <c r="M2144" s="35">
        <v>1.2</v>
      </c>
      <c r="N2144" s="10" t="str">
        <f t="shared" si="342"/>
        <v>W</v>
      </c>
      <c r="O2144" s="11">
        <f t="shared" si="343"/>
        <v>45922</v>
      </c>
      <c r="P2144" s="12" t="str">
        <f t="shared" si="344"/>
        <v>12</v>
      </c>
      <c r="Q2144" s="13" t="str">
        <f>VLOOKUP($B2144,Deals_Demo!$H:$N,7,0)</f>
        <v>DEMO_strategy_02</v>
      </c>
      <c r="R2144" s="13" t="str">
        <f t="shared" si="345"/>
        <v>Mon</v>
      </c>
      <c r="S2144" s="14">
        <f>VLOOKUP($B2144,Deals_Demo!$H:$S,8,0)</f>
        <v>45922.541631944441</v>
      </c>
      <c r="T2144" s="14">
        <f>VLOOKUP($B2144,Deals_Demo!$H:$S,9,0)</f>
        <v>45922.749965277777</v>
      </c>
      <c r="U2144" s="15" t="str">
        <f t="shared" si="346"/>
        <v>2025-09-22</v>
      </c>
      <c r="V2144" s="13" t="str">
        <f>VLOOKUP($B2144,Deals_Demo!$H:$S,11,0)</f>
        <v>17</v>
      </c>
      <c r="W2144" s="13" t="str">
        <f>VLOOKUP($B2144,Deals_Demo!$H:$S,12,0)</f>
        <v>Mon</v>
      </c>
      <c r="X2144" s="13">
        <f t="shared" si="339"/>
        <v>0.12</v>
      </c>
      <c r="Y2144" s="13">
        <f t="shared" si="340"/>
        <v>0.24</v>
      </c>
      <c r="Z2144" s="13">
        <f t="shared" si="341"/>
        <v>0.36</v>
      </c>
      <c r="AA2144" s="13">
        <f t="shared" si="347"/>
        <v>-3</v>
      </c>
    </row>
    <row r="2145" spans="1:27" x14ac:dyDescent="0.25">
      <c r="A2145" s="60">
        <v>45922.542673611111</v>
      </c>
      <c r="B2145" s="61">
        <v>444331843</v>
      </c>
      <c r="C2145" s="37" t="s">
        <v>36</v>
      </c>
      <c r="D2145" s="37" t="s">
        <v>37</v>
      </c>
      <c r="E2145" s="37" t="s">
        <v>120</v>
      </c>
      <c r="F2145" s="36">
        <v>3722.92</v>
      </c>
      <c r="G2145" s="36">
        <v>3724.69</v>
      </c>
      <c r="H2145" s="36">
        <v>3728.92</v>
      </c>
      <c r="I2145" s="37" t="s">
        <v>2637</v>
      </c>
      <c r="J2145" s="36">
        <v>3724.67</v>
      </c>
      <c r="K2145" s="36">
        <v>0</v>
      </c>
      <c r="L2145" s="36">
        <v>0</v>
      </c>
      <c r="M2145" s="36">
        <v>1.75</v>
      </c>
      <c r="N2145" s="10" t="str">
        <f t="shared" si="342"/>
        <v>W</v>
      </c>
      <c r="O2145" s="11">
        <f t="shared" si="343"/>
        <v>45922</v>
      </c>
      <c r="P2145" s="12" t="str">
        <f t="shared" si="344"/>
        <v>13</v>
      </c>
      <c r="Q2145" s="13" t="str">
        <f>VLOOKUP($B2145,Deals_Demo!$H:$N,7,0)</f>
        <v>strategy_28.py</v>
      </c>
      <c r="R2145" s="13" t="str">
        <f t="shared" si="345"/>
        <v>Mon</v>
      </c>
      <c r="S2145" s="14">
        <f>VLOOKUP($B2145,Deals_Demo!$H:$S,8,0)</f>
        <v>45922.542673611111</v>
      </c>
      <c r="T2145" s="14">
        <f>VLOOKUP($B2145,Deals_Demo!$H:$S,9,0)</f>
        <v>45922.751006944447</v>
      </c>
      <c r="U2145" s="15" t="str">
        <f t="shared" si="346"/>
        <v>2025-09-22</v>
      </c>
      <c r="V2145" s="13" t="str">
        <f>VLOOKUP($B2145,Deals_Demo!$H:$S,11,0)</f>
        <v>18</v>
      </c>
      <c r="W2145" s="13" t="str">
        <f>VLOOKUP($B2145,Deals_Demo!$H:$S,12,0)</f>
        <v>Mon</v>
      </c>
      <c r="X2145" s="13">
        <f t="shared" si="339"/>
        <v>0.17500000000000002</v>
      </c>
      <c r="Y2145" s="13">
        <f t="shared" si="340"/>
        <v>0.35000000000000003</v>
      </c>
      <c r="Z2145" s="13">
        <f t="shared" si="341"/>
        <v>0.52500000000000002</v>
      </c>
      <c r="AA2145" s="13">
        <f t="shared" si="347"/>
        <v>-3</v>
      </c>
    </row>
    <row r="2146" spans="1:27" x14ac:dyDescent="0.25">
      <c r="A2146" s="58">
        <v>45922.547303240739</v>
      </c>
      <c r="B2146" s="59">
        <v>444334278</v>
      </c>
      <c r="C2146" s="38" t="s">
        <v>36</v>
      </c>
      <c r="D2146" s="38" t="s">
        <v>38</v>
      </c>
      <c r="E2146" s="38" t="s">
        <v>120</v>
      </c>
      <c r="F2146" s="35">
        <v>3721.84</v>
      </c>
      <c r="G2146" s="35">
        <v>3724.84</v>
      </c>
      <c r="H2146" s="38"/>
      <c r="I2146" s="38" t="s">
        <v>2638</v>
      </c>
      <c r="J2146" s="35">
        <v>3724.88</v>
      </c>
      <c r="K2146" s="35">
        <v>0</v>
      </c>
      <c r="L2146" s="35">
        <v>0</v>
      </c>
      <c r="M2146" s="35">
        <v>-3.04</v>
      </c>
      <c r="N2146" s="10" t="str">
        <f t="shared" si="342"/>
        <v>L</v>
      </c>
      <c r="O2146" s="11">
        <f t="shared" si="343"/>
        <v>45922</v>
      </c>
      <c r="P2146" s="12" t="str">
        <f t="shared" si="344"/>
        <v>13</v>
      </c>
      <c r="Q2146" s="13" t="str">
        <f>VLOOKUP($B2146,Deals_Demo!$H:$N,7,0)</f>
        <v>strategy_18_demo</v>
      </c>
      <c r="R2146" s="13" t="str">
        <f t="shared" si="345"/>
        <v>Mon</v>
      </c>
      <c r="S2146" s="14">
        <f>VLOOKUP($B2146,Deals_Demo!$H:$S,8,0)</f>
        <v>45922.547303240739</v>
      </c>
      <c r="T2146" s="14">
        <f>VLOOKUP($B2146,Deals_Demo!$H:$S,9,0)</f>
        <v>45922.755636574075</v>
      </c>
      <c r="U2146" s="15" t="str">
        <f t="shared" si="346"/>
        <v>2025-09-22</v>
      </c>
      <c r="V2146" s="13" t="str">
        <f>VLOOKUP($B2146,Deals_Demo!$H:$S,11,0)</f>
        <v>18</v>
      </c>
      <c r="W2146" s="13" t="str">
        <f>VLOOKUP($B2146,Deals_Demo!$H:$S,12,0)</f>
        <v>Mon</v>
      </c>
      <c r="X2146" s="13">
        <f t="shared" si="339"/>
        <v>-0.30400000000000005</v>
      </c>
      <c r="Y2146" s="13">
        <f t="shared" si="340"/>
        <v>-0.6080000000000001</v>
      </c>
      <c r="Z2146" s="13">
        <f t="shared" si="341"/>
        <v>-0.91199999999999992</v>
      </c>
      <c r="AA2146" s="13">
        <f t="shared" si="347"/>
        <v>-3</v>
      </c>
    </row>
    <row r="2147" spans="1:27" x14ac:dyDescent="0.25">
      <c r="A2147" s="60">
        <v>45922.549502314818</v>
      </c>
      <c r="B2147" s="61">
        <v>444336305</v>
      </c>
      <c r="C2147" s="37" t="s">
        <v>36</v>
      </c>
      <c r="D2147" s="37" t="s">
        <v>37</v>
      </c>
      <c r="E2147" s="37" t="s">
        <v>120</v>
      </c>
      <c r="F2147" s="36">
        <v>3723.78</v>
      </c>
      <c r="G2147" s="36">
        <v>3726.29</v>
      </c>
      <c r="H2147" s="37"/>
      <c r="I2147" s="37" t="s">
        <v>2639</v>
      </c>
      <c r="J2147" s="36">
        <v>3726.28</v>
      </c>
      <c r="K2147" s="36">
        <v>0</v>
      </c>
      <c r="L2147" s="36">
        <v>0</v>
      </c>
      <c r="M2147" s="36">
        <v>2.5</v>
      </c>
      <c r="N2147" s="10" t="str">
        <f t="shared" si="342"/>
        <v>W</v>
      </c>
      <c r="O2147" s="11">
        <f t="shared" si="343"/>
        <v>45922</v>
      </c>
      <c r="P2147" s="12" t="str">
        <f t="shared" si="344"/>
        <v>13</v>
      </c>
      <c r="Q2147" s="13" t="str">
        <f>VLOOKUP($B2147,Deals_Demo!$H:$N,7,0)</f>
        <v>strategy_20_demo</v>
      </c>
      <c r="R2147" s="13" t="str">
        <f t="shared" si="345"/>
        <v>Mon</v>
      </c>
      <c r="S2147" s="14">
        <f>VLOOKUP($B2147,Deals_Demo!$H:$S,8,0)</f>
        <v>45922.549502314818</v>
      </c>
      <c r="T2147" s="14">
        <f>VLOOKUP($B2147,Deals_Demo!$H:$S,9,0)</f>
        <v>45922.757835648154</v>
      </c>
      <c r="U2147" s="15" t="str">
        <f t="shared" si="346"/>
        <v>2025-09-22</v>
      </c>
      <c r="V2147" s="13" t="str">
        <f>VLOOKUP($B2147,Deals_Demo!$H:$S,11,0)</f>
        <v>18</v>
      </c>
      <c r="W2147" s="13" t="str">
        <f>VLOOKUP($B2147,Deals_Demo!$H:$S,12,0)</f>
        <v>Mon</v>
      </c>
      <c r="X2147" s="13">
        <f t="shared" si="339"/>
        <v>0.25</v>
      </c>
      <c r="Y2147" s="13">
        <f t="shared" si="340"/>
        <v>0.5</v>
      </c>
      <c r="Z2147" s="13">
        <f t="shared" si="341"/>
        <v>0.75</v>
      </c>
      <c r="AA2147" s="13">
        <f t="shared" si="347"/>
        <v>-3</v>
      </c>
    </row>
    <row r="2148" spans="1:27" x14ac:dyDescent="0.25">
      <c r="A2148" s="58">
        <v>45922.555636574078</v>
      </c>
      <c r="B2148" s="59">
        <v>444339868</v>
      </c>
      <c r="C2148" s="38" t="s">
        <v>36</v>
      </c>
      <c r="D2148" s="38" t="s">
        <v>37</v>
      </c>
      <c r="E2148" s="38" t="s">
        <v>120</v>
      </c>
      <c r="F2148" s="35">
        <v>3724.54</v>
      </c>
      <c r="G2148" s="35">
        <v>3726.32</v>
      </c>
      <c r="H2148" s="38"/>
      <c r="I2148" s="38" t="s">
        <v>2639</v>
      </c>
      <c r="J2148" s="35">
        <v>3726.3</v>
      </c>
      <c r="K2148" s="35">
        <v>0</v>
      </c>
      <c r="L2148" s="35">
        <v>0</v>
      </c>
      <c r="M2148" s="35">
        <v>1.76</v>
      </c>
      <c r="N2148" s="10" t="str">
        <f t="shared" si="342"/>
        <v>W</v>
      </c>
      <c r="O2148" s="11">
        <f t="shared" si="343"/>
        <v>45922</v>
      </c>
      <c r="P2148" s="12" t="str">
        <f t="shared" si="344"/>
        <v>13</v>
      </c>
      <c r="Q2148" s="13" t="str">
        <f>VLOOKUP($B2148,Deals_Demo!$H:$N,7,0)</f>
        <v>strategy_18_demo</v>
      </c>
      <c r="R2148" s="13" t="str">
        <f t="shared" si="345"/>
        <v>Mon</v>
      </c>
      <c r="S2148" s="14">
        <f>VLOOKUP($B2148,Deals_Demo!$H:$S,8,0)</f>
        <v>45922.555636574078</v>
      </c>
      <c r="T2148" s="14">
        <f>VLOOKUP($B2148,Deals_Demo!$H:$S,9,0)</f>
        <v>45922.763969907413</v>
      </c>
      <c r="U2148" s="15" t="str">
        <f t="shared" si="346"/>
        <v>2025-09-22</v>
      </c>
      <c r="V2148" s="13" t="str">
        <f>VLOOKUP($B2148,Deals_Demo!$H:$S,11,0)</f>
        <v>18</v>
      </c>
      <c r="W2148" s="13" t="str">
        <f>VLOOKUP($B2148,Deals_Demo!$H:$S,12,0)</f>
        <v>Mon</v>
      </c>
      <c r="X2148" s="13">
        <f t="shared" si="339"/>
        <v>0.17600000000000002</v>
      </c>
      <c r="Y2148" s="13">
        <f t="shared" si="340"/>
        <v>0.35200000000000004</v>
      </c>
      <c r="Z2148" s="13">
        <f t="shared" si="341"/>
        <v>0.52800000000000002</v>
      </c>
      <c r="AA2148" s="13">
        <f t="shared" si="347"/>
        <v>-3</v>
      </c>
    </row>
    <row r="2149" spans="1:27" x14ac:dyDescent="0.25">
      <c r="A2149" s="60">
        <v>45922.559224537035</v>
      </c>
      <c r="B2149" s="61">
        <v>444342696</v>
      </c>
      <c r="C2149" s="37" t="s">
        <v>36</v>
      </c>
      <c r="D2149" s="37" t="s">
        <v>37</v>
      </c>
      <c r="E2149" s="37" t="s">
        <v>120</v>
      </c>
      <c r="F2149" s="36">
        <v>3726.82</v>
      </c>
      <c r="G2149" s="36">
        <v>3723.81</v>
      </c>
      <c r="H2149" s="37"/>
      <c r="I2149" s="37" t="s">
        <v>2640</v>
      </c>
      <c r="J2149" s="36">
        <v>3723.63</v>
      </c>
      <c r="K2149" s="36">
        <v>0</v>
      </c>
      <c r="L2149" s="36">
        <v>0</v>
      </c>
      <c r="M2149" s="36">
        <v>-3.19</v>
      </c>
      <c r="N2149" s="10" t="str">
        <f t="shared" si="342"/>
        <v>L</v>
      </c>
      <c r="O2149" s="11">
        <f t="shared" si="343"/>
        <v>45922</v>
      </c>
      <c r="P2149" s="12" t="str">
        <f t="shared" si="344"/>
        <v>13</v>
      </c>
      <c r="Q2149" s="13" t="str">
        <f>VLOOKUP($B2149,Deals_Demo!$H:$N,7,0)</f>
        <v>strategy_19_demo</v>
      </c>
      <c r="R2149" s="13" t="str">
        <f t="shared" si="345"/>
        <v>Mon</v>
      </c>
      <c r="S2149" s="14">
        <f>VLOOKUP($B2149,Deals_Demo!$H:$S,8,0)</f>
        <v>45922.559224537035</v>
      </c>
      <c r="T2149" s="14">
        <f>VLOOKUP($B2149,Deals_Demo!$H:$S,9,0)</f>
        <v>45922.767557870371</v>
      </c>
      <c r="U2149" s="15" t="str">
        <f t="shared" si="346"/>
        <v>2025-09-22</v>
      </c>
      <c r="V2149" s="13" t="str">
        <f>VLOOKUP($B2149,Deals_Demo!$H:$S,11,0)</f>
        <v>18</v>
      </c>
      <c r="W2149" s="13" t="str">
        <f>VLOOKUP($B2149,Deals_Demo!$H:$S,12,0)</f>
        <v>Mon</v>
      </c>
      <c r="X2149" s="13">
        <f t="shared" si="339"/>
        <v>-0.31900000000000001</v>
      </c>
      <c r="Y2149" s="13">
        <f t="shared" si="340"/>
        <v>-0.63800000000000001</v>
      </c>
      <c r="Z2149" s="13">
        <f t="shared" si="341"/>
        <v>-0.95699999999999996</v>
      </c>
      <c r="AA2149" s="13">
        <f t="shared" si="347"/>
        <v>-3</v>
      </c>
    </row>
    <row r="2150" spans="1:27" x14ac:dyDescent="0.25">
      <c r="A2150" s="58">
        <v>45922.559571759259</v>
      </c>
      <c r="B2150" s="59">
        <v>444342862</v>
      </c>
      <c r="C2150" s="38" t="s">
        <v>36</v>
      </c>
      <c r="D2150" s="38" t="s">
        <v>37</v>
      </c>
      <c r="E2150" s="38" t="s">
        <v>120</v>
      </c>
      <c r="F2150" s="35">
        <v>3726.54</v>
      </c>
      <c r="G2150" s="35">
        <v>3723.59</v>
      </c>
      <c r="H2150" s="38"/>
      <c r="I2150" s="38" t="s">
        <v>2641</v>
      </c>
      <c r="J2150" s="35">
        <v>3723.55</v>
      </c>
      <c r="K2150" s="35">
        <v>0</v>
      </c>
      <c r="L2150" s="35">
        <v>0</v>
      </c>
      <c r="M2150" s="35">
        <v>-2.99</v>
      </c>
      <c r="N2150" s="10" t="str">
        <f t="shared" si="342"/>
        <v>L</v>
      </c>
      <c r="O2150" s="11">
        <f t="shared" si="343"/>
        <v>45922</v>
      </c>
      <c r="P2150" s="12" t="str">
        <f t="shared" si="344"/>
        <v>13</v>
      </c>
      <c r="Q2150" s="13" t="str">
        <f>VLOOKUP($B2150,Deals_Demo!$H:$N,7,0)</f>
        <v>strategy_18_demo</v>
      </c>
      <c r="R2150" s="13" t="str">
        <f t="shared" si="345"/>
        <v>Mon</v>
      </c>
      <c r="S2150" s="14">
        <f>VLOOKUP($B2150,Deals_Demo!$H:$S,8,0)</f>
        <v>45922.559571759259</v>
      </c>
      <c r="T2150" s="14">
        <f>VLOOKUP($B2150,Deals_Demo!$H:$S,9,0)</f>
        <v>45922.767905092594</v>
      </c>
      <c r="U2150" s="15" t="str">
        <f t="shared" si="346"/>
        <v>2025-09-22</v>
      </c>
      <c r="V2150" s="13" t="str">
        <f>VLOOKUP($B2150,Deals_Demo!$H:$S,11,0)</f>
        <v>18</v>
      </c>
      <c r="W2150" s="13" t="str">
        <f>VLOOKUP($B2150,Deals_Demo!$H:$S,12,0)</f>
        <v>Mon</v>
      </c>
      <c r="X2150" s="13">
        <f t="shared" si="339"/>
        <v>-0.29900000000000004</v>
      </c>
      <c r="Y2150" s="13">
        <f t="shared" si="340"/>
        <v>-0.59800000000000009</v>
      </c>
      <c r="Z2150" s="13">
        <f t="shared" si="341"/>
        <v>-0.89700000000000002</v>
      </c>
      <c r="AA2150" s="13">
        <f t="shared" si="347"/>
        <v>-3</v>
      </c>
    </row>
    <row r="2151" spans="1:27" x14ac:dyDescent="0.25">
      <c r="A2151" s="60">
        <v>45922.559583333335</v>
      </c>
      <c r="B2151" s="61">
        <v>444342863</v>
      </c>
      <c r="C2151" s="37" t="s">
        <v>36</v>
      </c>
      <c r="D2151" s="37" t="s">
        <v>37</v>
      </c>
      <c r="E2151" s="37" t="s">
        <v>120</v>
      </c>
      <c r="F2151" s="36">
        <v>3726.56</v>
      </c>
      <c r="G2151" s="36">
        <v>3723.54</v>
      </c>
      <c r="H2151" s="37"/>
      <c r="I2151" s="37" t="s">
        <v>2641</v>
      </c>
      <c r="J2151" s="36">
        <v>3723.35</v>
      </c>
      <c r="K2151" s="36">
        <v>0</v>
      </c>
      <c r="L2151" s="36">
        <v>0</v>
      </c>
      <c r="M2151" s="36">
        <v>-3.21</v>
      </c>
      <c r="N2151" s="10" t="str">
        <f t="shared" si="342"/>
        <v>L</v>
      </c>
      <c r="O2151" s="11">
        <f t="shared" si="343"/>
        <v>45922</v>
      </c>
      <c r="P2151" s="12" t="str">
        <f t="shared" si="344"/>
        <v>13</v>
      </c>
      <c r="Q2151" s="13" t="str">
        <f>VLOOKUP($B2151,Deals_Demo!$H:$N,7,0)</f>
        <v>strategy_20_demo</v>
      </c>
      <c r="R2151" s="13" t="str">
        <f t="shared" si="345"/>
        <v>Mon</v>
      </c>
      <c r="S2151" s="14">
        <f>VLOOKUP($B2151,Deals_Demo!$H:$S,8,0)</f>
        <v>45922.559583333335</v>
      </c>
      <c r="T2151" s="14">
        <f>VLOOKUP($B2151,Deals_Demo!$H:$S,9,0)</f>
        <v>45922.767916666671</v>
      </c>
      <c r="U2151" s="15" t="str">
        <f t="shared" si="346"/>
        <v>2025-09-22</v>
      </c>
      <c r="V2151" s="13" t="str">
        <f>VLOOKUP($B2151,Deals_Demo!$H:$S,11,0)</f>
        <v>18</v>
      </c>
      <c r="W2151" s="13" t="str">
        <f>VLOOKUP($B2151,Deals_Demo!$H:$S,12,0)</f>
        <v>Mon</v>
      </c>
      <c r="X2151" s="13">
        <f t="shared" si="339"/>
        <v>-0.32100000000000001</v>
      </c>
      <c r="Y2151" s="13">
        <f t="shared" si="340"/>
        <v>-0.64200000000000002</v>
      </c>
      <c r="Z2151" s="13">
        <f t="shared" si="341"/>
        <v>-0.96299999999999997</v>
      </c>
      <c r="AA2151" s="13">
        <f t="shared" si="347"/>
        <v>-3</v>
      </c>
    </row>
    <row r="2152" spans="1:27" x14ac:dyDescent="0.25">
      <c r="A2152" s="58">
        <v>45922.560150462959</v>
      </c>
      <c r="B2152" s="59">
        <v>444343131</v>
      </c>
      <c r="C2152" s="38" t="s">
        <v>36</v>
      </c>
      <c r="D2152" s="38" t="s">
        <v>37</v>
      </c>
      <c r="E2152" s="38" t="s">
        <v>120</v>
      </c>
      <c r="F2152" s="35">
        <v>3726.22</v>
      </c>
      <c r="G2152" s="35">
        <v>3727.19</v>
      </c>
      <c r="H2152" s="35">
        <v>3729.42</v>
      </c>
      <c r="I2152" s="38" t="s">
        <v>2642</v>
      </c>
      <c r="J2152" s="35">
        <v>3727.19</v>
      </c>
      <c r="K2152" s="35">
        <v>0</v>
      </c>
      <c r="L2152" s="35">
        <v>0</v>
      </c>
      <c r="M2152" s="35">
        <v>0.97</v>
      </c>
      <c r="N2152" s="10" t="str">
        <f t="shared" si="342"/>
        <v>W</v>
      </c>
      <c r="O2152" s="11">
        <f t="shared" si="343"/>
        <v>45922</v>
      </c>
      <c r="P2152" s="12" t="str">
        <f t="shared" si="344"/>
        <v>13</v>
      </c>
      <c r="Q2152" s="13" t="str">
        <f>VLOOKUP($B2152,Deals_Demo!$H:$N,7,0)</f>
        <v>strategy_11_demo</v>
      </c>
      <c r="R2152" s="13" t="str">
        <f t="shared" si="345"/>
        <v>Mon</v>
      </c>
      <c r="S2152" s="14">
        <f>VLOOKUP($B2152,Deals_Demo!$H:$S,8,0)</f>
        <v>45922.560150462959</v>
      </c>
      <c r="T2152" s="14">
        <f>VLOOKUP($B2152,Deals_Demo!$H:$S,9,0)</f>
        <v>45922.768483796295</v>
      </c>
      <c r="U2152" s="15" t="str">
        <f t="shared" si="346"/>
        <v>2025-09-22</v>
      </c>
      <c r="V2152" s="13" t="str">
        <f>VLOOKUP($B2152,Deals_Demo!$H:$S,11,0)</f>
        <v>18</v>
      </c>
      <c r="W2152" s="13" t="str">
        <f>VLOOKUP($B2152,Deals_Demo!$H:$S,12,0)</f>
        <v>Mon</v>
      </c>
      <c r="X2152" s="13">
        <f t="shared" si="339"/>
        <v>9.7000000000000003E-2</v>
      </c>
      <c r="Y2152" s="13">
        <f t="shared" si="340"/>
        <v>0.19400000000000001</v>
      </c>
      <c r="Z2152" s="13">
        <f t="shared" si="341"/>
        <v>0.29099999999999998</v>
      </c>
      <c r="AA2152" s="13">
        <f t="shared" si="347"/>
        <v>-3</v>
      </c>
    </row>
    <row r="2153" spans="1:27" x14ac:dyDescent="0.25">
      <c r="A2153" s="60">
        <v>45922.560162037036</v>
      </c>
      <c r="B2153" s="61">
        <v>444343133</v>
      </c>
      <c r="C2153" s="37" t="s">
        <v>36</v>
      </c>
      <c r="D2153" s="37" t="s">
        <v>37</v>
      </c>
      <c r="E2153" s="37" t="s">
        <v>120</v>
      </c>
      <c r="F2153" s="36">
        <v>3726.29</v>
      </c>
      <c r="G2153" s="36">
        <v>3723.22</v>
      </c>
      <c r="H2153" s="36">
        <v>3728.42</v>
      </c>
      <c r="I2153" s="37" t="s">
        <v>2643</v>
      </c>
      <c r="J2153" s="36">
        <v>3723.22</v>
      </c>
      <c r="K2153" s="36">
        <v>0</v>
      </c>
      <c r="L2153" s="36">
        <v>0</v>
      </c>
      <c r="M2153" s="36">
        <v>-3.07</v>
      </c>
      <c r="N2153" s="10" t="str">
        <f t="shared" si="342"/>
        <v>L</v>
      </c>
      <c r="O2153" s="11">
        <f t="shared" si="343"/>
        <v>45922</v>
      </c>
      <c r="P2153" s="12" t="str">
        <f t="shared" si="344"/>
        <v>13</v>
      </c>
      <c r="Q2153" s="13" t="str">
        <f>VLOOKUP($B2153,Deals_Demo!$H:$N,7,0)</f>
        <v>strategy_21_demo</v>
      </c>
      <c r="R2153" s="13" t="str">
        <f t="shared" si="345"/>
        <v>Mon</v>
      </c>
      <c r="S2153" s="14">
        <f>VLOOKUP($B2153,Deals_Demo!$H:$S,8,0)</f>
        <v>45922.560162037036</v>
      </c>
      <c r="T2153" s="14">
        <f>VLOOKUP($B2153,Deals_Demo!$H:$S,9,0)</f>
        <v>45922.768495370372</v>
      </c>
      <c r="U2153" s="15" t="str">
        <f t="shared" si="346"/>
        <v>2025-09-22</v>
      </c>
      <c r="V2153" s="13" t="str">
        <f>VLOOKUP($B2153,Deals_Demo!$H:$S,11,0)</f>
        <v>18</v>
      </c>
      <c r="W2153" s="13" t="str">
        <f>VLOOKUP($B2153,Deals_Demo!$H:$S,12,0)</f>
        <v>Mon</v>
      </c>
      <c r="X2153" s="13">
        <f t="shared" si="339"/>
        <v>-0.307</v>
      </c>
      <c r="Y2153" s="13">
        <f t="shared" si="340"/>
        <v>-0.61399999999999999</v>
      </c>
      <c r="Z2153" s="13">
        <f t="shared" si="341"/>
        <v>-0.92099999999999993</v>
      </c>
      <c r="AA2153" s="13">
        <f t="shared" si="347"/>
        <v>-3</v>
      </c>
    </row>
    <row r="2154" spans="1:27" x14ac:dyDescent="0.25">
      <c r="A2154" s="58">
        <v>45922.560162037036</v>
      </c>
      <c r="B2154" s="59">
        <v>444343134</v>
      </c>
      <c r="C2154" s="38" t="s">
        <v>36</v>
      </c>
      <c r="D2154" s="38" t="s">
        <v>37</v>
      </c>
      <c r="E2154" s="38" t="s">
        <v>120</v>
      </c>
      <c r="F2154" s="35">
        <v>3726.29</v>
      </c>
      <c r="G2154" s="35">
        <v>3723.22</v>
      </c>
      <c r="H2154" s="35">
        <v>3729.72</v>
      </c>
      <c r="I2154" s="38" t="s">
        <v>2643</v>
      </c>
      <c r="J2154" s="35">
        <v>3723.22</v>
      </c>
      <c r="K2154" s="35">
        <v>0</v>
      </c>
      <c r="L2154" s="35">
        <v>0</v>
      </c>
      <c r="M2154" s="35">
        <v>-3.07</v>
      </c>
      <c r="N2154" s="10" t="str">
        <f t="shared" si="342"/>
        <v>L</v>
      </c>
      <c r="O2154" s="11">
        <f t="shared" si="343"/>
        <v>45922</v>
      </c>
      <c r="P2154" s="12" t="str">
        <f t="shared" si="344"/>
        <v>13</v>
      </c>
      <c r="Q2154" s="13" t="str">
        <f>VLOOKUP($B2154,Deals_Demo!$H:$N,7,0)</f>
        <v>strategy_16_demo</v>
      </c>
      <c r="R2154" s="13" t="str">
        <f t="shared" si="345"/>
        <v>Mon</v>
      </c>
      <c r="S2154" s="14">
        <f>VLOOKUP($B2154,Deals_Demo!$H:$S,8,0)</f>
        <v>45922.560162037036</v>
      </c>
      <c r="T2154" s="14">
        <f>VLOOKUP($B2154,Deals_Demo!$H:$S,9,0)</f>
        <v>45922.768495370372</v>
      </c>
      <c r="U2154" s="15" t="str">
        <f t="shared" si="346"/>
        <v>2025-09-22</v>
      </c>
      <c r="V2154" s="13" t="str">
        <f>VLOOKUP($B2154,Deals_Demo!$H:$S,11,0)</f>
        <v>18</v>
      </c>
      <c r="W2154" s="13" t="str">
        <f>VLOOKUP($B2154,Deals_Demo!$H:$S,12,0)</f>
        <v>Mon</v>
      </c>
      <c r="X2154" s="13">
        <f t="shared" si="339"/>
        <v>-0.307</v>
      </c>
      <c r="Y2154" s="13">
        <f t="shared" si="340"/>
        <v>-0.61399999999999999</v>
      </c>
      <c r="Z2154" s="13">
        <f t="shared" si="341"/>
        <v>-0.92099999999999993</v>
      </c>
      <c r="AA2154" s="13">
        <f t="shared" si="347"/>
        <v>-3</v>
      </c>
    </row>
    <row r="2155" spans="1:27" x14ac:dyDescent="0.25">
      <c r="A2155" s="60">
        <v>45922.560162037036</v>
      </c>
      <c r="B2155" s="61">
        <v>444343135</v>
      </c>
      <c r="C2155" s="37" t="s">
        <v>36</v>
      </c>
      <c r="D2155" s="37" t="s">
        <v>37</v>
      </c>
      <c r="E2155" s="37" t="s">
        <v>120</v>
      </c>
      <c r="F2155" s="36">
        <v>3726.29</v>
      </c>
      <c r="G2155" s="36">
        <v>3724.02</v>
      </c>
      <c r="H2155" s="36">
        <v>3729.22</v>
      </c>
      <c r="I2155" s="37" t="s">
        <v>2640</v>
      </c>
      <c r="J2155" s="36">
        <v>3723.88</v>
      </c>
      <c r="K2155" s="36">
        <v>0</v>
      </c>
      <c r="L2155" s="36">
        <v>0</v>
      </c>
      <c r="M2155" s="36">
        <v>-2.41</v>
      </c>
      <c r="N2155" s="10" t="str">
        <f t="shared" si="342"/>
        <v>L</v>
      </c>
      <c r="O2155" s="11">
        <f t="shared" si="343"/>
        <v>45922</v>
      </c>
      <c r="P2155" s="12" t="str">
        <f t="shared" si="344"/>
        <v>13</v>
      </c>
      <c r="Q2155" s="13" t="str">
        <f>VLOOKUP($B2155,Deals_Demo!$H:$N,7,0)</f>
        <v>strategy_23_demo</v>
      </c>
      <c r="R2155" s="13" t="str">
        <f t="shared" si="345"/>
        <v>Mon</v>
      </c>
      <c r="S2155" s="14">
        <f>VLOOKUP($B2155,Deals_Demo!$H:$S,8,0)</f>
        <v>45922.560162037036</v>
      </c>
      <c r="T2155" s="14">
        <f>VLOOKUP($B2155,Deals_Demo!$H:$S,9,0)</f>
        <v>45922.768495370372</v>
      </c>
      <c r="U2155" s="15" t="str">
        <f t="shared" si="346"/>
        <v>2025-09-22</v>
      </c>
      <c r="V2155" s="13" t="str">
        <f>VLOOKUP($B2155,Deals_Demo!$H:$S,11,0)</f>
        <v>18</v>
      </c>
      <c r="W2155" s="13" t="str">
        <f>VLOOKUP($B2155,Deals_Demo!$H:$S,12,0)</f>
        <v>Mon</v>
      </c>
      <c r="X2155" s="13">
        <f t="shared" si="339"/>
        <v>-0.24100000000000002</v>
      </c>
      <c r="Y2155" s="13">
        <f t="shared" si="340"/>
        <v>-0.48200000000000004</v>
      </c>
      <c r="Z2155" s="13">
        <f t="shared" si="341"/>
        <v>-0.72299999999999998</v>
      </c>
      <c r="AA2155" s="13">
        <f t="shared" si="347"/>
        <v>-3</v>
      </c>
    </row>
    <row r="2156" spans="1:27" x14ac:dyDescent="0.25">
      <c r="A2156" s="58">
        <v>45922.560162037036</v>
      </c>
      <c r="B2156" s="59">
        <v>444343137</v>
      </c>
      <c r="C2156" s="38" t="s">
        <v>36</v>
      </c>
      <c r="D2156" s="38" t="s">
        <v>37</v>
      </c>
      <c r="E2156" s="38" t="s">
        <v>120</v>
      </c>
      <c r="F2156" s="35">
        <v>3726.36</v>
      </c>
      <c r="G2156" s="35">
        <v>3724.02</v>
      </c>
      <c r="H2156" s="35">
        <v>3727.72</v>
      </c>
      <c r="I2156" s="38" t="s">
        <v>2640</v>
      </c>
      <c r="J2156" s="35">
        <v>3723.88</v>
      </c>
      <c r="K2156" s="35">
        <v>0</v>
      </c>
      <c r="L2156" s="35">
        <v>0</v>
      </c>
      <c r="M2156" s="35">
        <v>-2.48</v>
      </c>
      <c r="N2156" s="10" t="str">
        <f t="shared" si="342"/>
        <v>L</v>
      </c>
      <c r="O2156" s="11">
        <f t="shared" si="343"/>
        <v>45922</v>
      </c>
      <c r="P2156" s="12" t="str">
        <f t="shared" si="344"/>
        <v>13</v>
      </c>
      <c r="Q2156" s="13" t="str">
        <f>VLOOKUP($B2156,Deals_Demo!$H:$N,7,0)</f>
        <v>strategy_22_demo</v>
      </c>
      <c r="R2156" s="13" t="str">
        <f t="shared" si="345"/>
        <v>Mon</v>
      </c>
      <c r="S2156" s="14">
        <f>VLOOKUP($B2156,Deals_Demo!$H:$S,8,0)</f>
        <v>45922.560162037036</v>
      </c>
      <c r="T2156" s="14">
        <f>VLOOKUP($B2156,Deals_Demo!$H:$S,9,0)</f>
        <v>45922.768495370372</v>
      </c>
      <c r="U2156" s="15" t="str">
        <f t="shared" si="346"/>
        <v>2025-09-22</v>
      </c>
      <c r="V2156" s="13" t="str">
        <f>VLOOKUP($B2156,Deals_Demo!$H:$S,11,0)</f>
        <v>18</v>
      </c>
      <c r="W2156" s="13" t="str">
        <f>VLOOKUP($B2156,Deals_Demo!$H:$S,12,0)</f>
        <v>Mon</v>
      </c>
      <c r="X2156" s="13">
        <f t="shared" si="339"/>
        <v>-0.248</v>
      </c>
      <c r="Y2156" s="13">
        <f t="shared" si="340"/>
        <v>-0.496</v>
      </c>
      <c r="Z2156" s="13">
        <f t="shared" si="341"/>
        <v>-0.74399999999999999</v>
      </c>
      <c r="AA2156" s="13">
        <f t="shared" si="347"/>
        <v>-3</v>
      </c>
    </row>
    <row r="2157" spans="1:27" x14ac:dyDescent="0.25">
      <c r="A2157" s="60">
        <v>45922.560162037036</v>
      </c>
      <c r="B2157" s="61">
        <v>444343138</v>
      </c>
      <c r="C2157" s="37" t="s">
        <v>36</v>
      </c>
      <c r="D2157" s="37" t="s">
        <v>37</v>
      </c>
      <c r="E2157" s="37" t="s">
        <v>120</v>
      </c>
      <c r="F2157" s="36">
        <v>3726.36</v>
      </c>
      <c r="G2157" s="36">
        <v>3724.72</v>
      </c>
      <c r="H2157" s="36">
        <v>3727.72</v>
      </c>
      <c r="I2157" s="37" t="s">
        <v>2644</v>
      </c>
      <c r="J2157" s="36">
        <v>3724.72</v>
      </c>
      <c r="K2157" s="36">
        <v>0</v>
      </c>
      <c r="L2157" s="36">
        <v>0</v>
      </c>
      <c r="M2157" s="36">
        <v>-1.64</v>
      </c>
      <c r="N2157" s="10" t="str">
        <f t="shared" si="342"/>
        <v>L</v>
      </c>
      <c r="O2157" s="11">
        <f t="shared" si="343"/>
        <v>45922</v>
      </c>
      <c r="P2157" s="12" t="str">
        <f t="shared" si="344"/>
        <v>13</v>
      </c>
      <c r="Q2157" s="13" t="str">
        <f>VLOOKUP($B2157,Deals_Demo!$H:$N,7,0)</f>
        <v>strategy_15_demo</v>
      </c>
      <c r="R2157" s="13" t="str">
        <f t="shared" si="345"/>
        <v>Mon</v>
      </c>
      <c r="S2157" s="14">
        <f>VLOOKUP($B2157,Deals_Demo!$H:$S,8,0)</f>
        <v>45922.560162037036</v>
      </c>
      <c r="T2157" s="14">
        <f>VLOOKUP($B2157,Deals_Demo!$H:$S,9,0)</f>
        <v>45922.768495370372</v>
      </c>
      <c r="U2157" s="15" t="str">
        <f t="shared" si="346"/>
        <v>2025-09-22</v>
      </c>
      <c r="V2157" s="13" t="str">
        <f>VLOOKUP($B2157,Deals_Demo!$H:$S,11,0)</f>
        <v>18</v>
      </c>
      <c r="W2157" s="13" t="str">
        <f>VLOOKUP($B2157,Deals_Demo!$H:$S,12,0)</f>
        <v>Mon</v>
      </c>
      <c r="X2157" s="13">
        <f t="shared" si="339"/>
        <v>-0.16400000000000001</v>
      </c>
      <c r="Y2157" s="13">
        <f t="shared" si="340"/>
        <v>-0.32800000000000001</v>
      </c>
      <c r="Z2157" s="13">
        <f t="shared" si="341"/>
        <v>-0.49199999999999994</v>
      </c>
      <c r="AA2157" s="13">
        <f t="shared" si="347"/>
        <v>-3</v>
      </c>
    </row>
    <row r="2158" spans="1:27" x14ac:dyDescent="0.25">
      <c r="A2158" s="58">
        <v>45922.560173611113</v>
      </c>
      <c r="B2158" s="59">
        <v>444343139</v>
      </c>
      <c r="C2158" s="38" t="s">
        <v>36</v>
      </c>
      <c r="D2158" s="38" t="s">
        <v>37</v>
      </c>
      <c r="E2158" s="38" t="s">
        <v>120</v>
      </c>
      <c r="F2158" s="35">
        <v>3726.36</v>
      </c>
      <c r="G2158" s="35">
        <v>3723.22</v>
      </c>
      <c r="H2158" s="35">
        <v>3727.72</v>
      </c>
      <c r="I2158" s="38" t="s">
        <v>2643</v>
      </c>
      <c r="J2158" s="35">
        <v>3723.22</v>
      </c>
      <c r="K2158" s="35">
        <v>0</v>
      </c>
      <c r="L2158" s="35">
        <v>0</v>
      </c>
      <c r="M2158" s="35">
        <v>-3.14</v>
      </c>
      <c r="N2158" s="10" t="str">
        <f t="shared" si="342"/>
        <v>L</v>
      </c>
      <c r="O2158" s="11">
        <f t="shared" si="343"/>
        <v>45922</v>
      </c>
      <c r="P2158" s="12" t="str">
        <f t="shared" si="344"/>
        <v>13</v>
      </c>
      <c r="Q2158" s="13" t="str">
        <f>VLOOKUP($B2158,Deals_Demo!$H:$N,7,0)</f>
        <v>strategy_12_demo</v>
      </c>
      <c r="R2158" s="13" t="str">
        <f t="shared" si="345"/>
        <v>Mon</v>
      </c>
      <c r="S2158" s="14">
        <f>VLOOKUP($B2158,Deals_Demo!$H:$S,8,0)</f>
        <v>45922.560173611113</v>
      </c>
      <c r="T2158" s="14">
        <f>VLOOKUP($B2158,Deals_Demo!$H:$S,9,0)</f>
        <v>45922.768506944449</v>
      </c>
      <c r="U2158" s="15" t="str">
        <f t="shared" si="346"/>
        <v>2025-09-22</v>
      </c>
      <c r="V2158" s="13" t="str">
        <f>VLOOKUP($B2158,Deals_Demo!$H:$S,11,0)</f>
        <v>18</v>
      </c>
      <c r="W2158" s="13" t="str">
        <f>VLOOKUP($B2158,Deals_Demo!$H:$S,12,0)</f>
        <v>Mon</v>
      </c>
      <c r="X2158" s="13">
        <f t="shared" si="339"/>
        <v>-0.31400000000000006</v>
      </c>
      <c r="Y2158" s="13">
        <f t="shared" si="340"/>
        <v>-0.62800000000000011</v>
      </c>
      <c r="Z2158" s="13">
        <f t="shared" si="341"/>
        <v>-0.94199999999999995</v>
      </c>
      <c r="AA2158" s="13">
        <f t="shared" si="347"/>
        <v>-3</v>
      </c>
    </row>
    <row r="2159" spans="1:27" x14ac:dyDescent="0.25">
      <c r="A2159" s="60">
        <v>45922.560173611113</v>
      </c>
      <c r="B2159" s="61">
        <v>444343140</v>
      </c>
      <c r="C2159" s="37" t="s">
        <v>36</v>
      </c>
      <c r="D2159" s="37" t="s">
        <v>37</v>
      </c>
      <c r="E2159" s="37" t="s">
        <v>120</v>
      </c>
      <c r="F2159" s="36">
        <v>3726.36</v>
      </c>
      <c r="G2159" s="36">
        <v>3723.22</v>
      </c>
      <c r="H2159" s="36">
        <v>3729.22</v>
      </c>
      <c r="I2159" s="37" t="s">
        <v>2643</v>
      </c>
      <c r="J2159" s="36">
        <v>3723.22</v>
      </c>
      <c r="K2159" s="36">
        <v>0</v>
      </c>
      <c r="L2159" s="36">
        <v>0</v>
      </c>
      <c r="M2159" s="36">
        <v>-3.14</v>
      </c>
      <c r="N2159" s="10" t="str">
        <f t="shared" si="342"/>
        <v>L</v>
      </c>
      <c r="O2159" s="11">
        <f t="shared" si="343"/>
        <v>45922</v>
      </c>
      <c r="P2159" s="12" t="str">
        <f t="shared" si="344"/>
        <v>13</v>
      </c>
      <c r="Q2159" s="13" t="str">
        <f>VLOOKUP($B2159,Deals_Demo!$H:$N,7,0)</f>
        <v>strategy_09_demo</v>
      </c>
      <c r="R2159" s="13" t="str">
        <f t="shared" si="345"/>
        <v>Mon</v>
      </c>
      <c r="S2159" s="14">
        <f>VLOOKUP($B2159,Deals_Demo!$H:$S,8,0)</f>
        <v>45922.560173611113</v>
      </c>
      <c r="T2159" s="14">
        <f>VLOOKUP($B2159,Deals_Demo!$H:$S,9,0)</f>
        <v>45922.768506944449</v>
      </c>
      <c r="U2159" s="15" t="str">
        <f t="shared" si="346"/>
        <v>2025-09-22</v>
      </c>
      <c r="V2159" s="13" t="str">
        <f>VLOOKUP($B2159,Deals_Demo!$H:$S,11,0)</f>
        <v>18</v>
      </c>
      <c r="W2159" s="13" t="str">
        <f>VLOOKUP($B2159,Deals_Demo!$H:$S,12,0)</f>
        <v>Mon</v>
      </c>
      <c r="X2159" s="13">
        <f t="shared" si="339"/>
        <v>-0.31400000000000006</v>
      </c>
      <c r="Y2159" s="13">
        <f t="shared" si="340"/>
        <v>-0.62800000000000011</v>
      </c>
      <c r="Z2159" s="13">
        <f t="shared" si="341"/>
        <v>-0.94199999999999995</v>
      </c>
      <c r="AA2159" s="13">
        <f t="shared" si="347"/>
        <v>-3</v>
      </c>
    </row>
    <row r="2160" spans="1:27" x14ac:dyDescent="0.25">
      <c r="A2160" s="58">
        <v>45922.560173611113</v>
      </c>
      <c r="B2160" s="59">
        <v>444343142</v>
      </c>
      <c r="C2160" s="38" t="s">
        <v>36</v>
      </c>
      <c r="D2160" s="38" t="s">
        <v>37</v>
      </c>
      <c r="E2160" s="38" t="s">
        <v>120</v>
      </c>
      <c r="F2160" s="35">
        <v>3726.36</v>
      </c>
      <c r="G2160" s="35">
        <v>3723.22</v>
      </c>
      <c r="H2160" s="35">
        <v>3727.72</v>
      </c>
      <c r="I2160" s="38" t="s">
        <v>2643</v>
      </c>
      <c r="J2160" s="35">
        <v>3723.22</v>
      </c>
      <c r="K2160" s="35">
        <v>0</v>
      </c>
      <c r="L2160" s="35">
        <v>0</v>
      </c>
      <c r="M2160" s="35">
        <v>-3.14</v>
      </c>
      <c r="N2160" s="10" t="str">
        <f t="shared" si="342"/>
        <v>L</v>
      </c>
      <c r="O2160" s="11">
        <f t="shared" si="343"/>
        <v>45922</v>
      </c>
      <c r="P2160" s="12" t="str">
        <f t="shared" si="344"/>
        <v>13</v>
      </c>
      <c r="Q2160" s="13" t="str">
        <f>VLOOKUP($B2160,Deals_Demo!$H:$N,7,0)</f>
        <v>strategy_24_demo</v>
      </c>
      <c r="R2160" s="13" t="str">
        <f t="shared" si="345"/>
        <v>Mon</v>
      </c>
      <c r="S2160" s="14">
        <f>VLOOKUP($B2160,Deals_Demo!$H:$S,8,0)</f>
        <v>45922.560173611113</v>
      </c>
      <c r="T2160" s="14">
        <f>VLOOKUP($B2160,Deals_Demo!$H:$S,9,0)</f>
        <v>45922.768506944449</v>
      </c>
      <c r="U2160" s="15" t="str">
        <f t="shared" si="346"/>
        <v>2025-09-22</v>
      </c>
      <c r="V2160" s="13" t="str">
        <f>VLOOKUP($B2160,Deals_Demo!$H:$S,11,0)</f>
        <v>18</v>
      </c>
      <c r="W2160" s="13" t="str">
        <f>VLOOKUP($B2160,Deals_Demo!$H:$S,12,0)</f>
        <v>Mon</v>
      </c>
      <c r="X2160" s="13">
        <f t="shared" si="339"/>
        <v>-0.31400000000000006</v>
      </c>
      <c r="Y2160" s="13">
        <f t="shared" si="340"/>
        <v>-0.62800000000000011</v>
      </c>
      <c r="Z2160" s="13">
        <f t="shared" si="341"/>
        <v>-0.94199999999999995</v>
      </c>
      <c r="AA2160" s="13">
        <f t="shared" si="347"/>
        <v>-3</v>
      </c>
    </row>
    <row r="2161" spans="1:27" x14ac:dyDescent="0.25">
      <c r="A2161" s="60">
        <v>45922.560173611113</v>
      </c>
      <c r="B2161" s="61">
        <v>444343144</v>
      </c>
      <c r="C2161" s="37" t="s">
        <v>36</v>
      </c>
      <c r="D2161" s="37" t="s">
        <v>37</v>
      </c>
      <c r="E2161" s="37" t="s">
        <v>120</v>
      </c>
      <c r="F2161" s="36">
        <v>3726.36</v>
      </c>
      <c r="G2161" s="36">
        <v>3723.22</v>
      </c>
      <c r="H2161" s="36">
        <v>3727.72</v>
      </c>
      <c r="I2161" s="37" t="s">
        <v>2643</v>
      </c>
      <c r="J2161" s="36">
        <v>3723.22</v>
      </c>
      <c r="K2161" s="36">
        <v>0</v>
      </c>
      <c r="L2161" s="36">
        <v>0</v>
      </c>
      <c r="M2161" s="36">
        <v>-3.14</v>
      </c>
      <c r="N2161" s="10" t="str">
        <f t="shared" si="342"/>
        <v>L</v>
      </c>
      <c r="O2161" s="11">
        <f t="shared" si="343"/>
        <v>45922</v>
      </c>
      <c r="P2161" s="12" t="str">
        <f t="shared" si="344"/>
        <v>13</v>
      </c>
      <c r="Q2161" s="13" t="str">
        <f>VLOOKUP($B2161,Deals_Demo!$H:$N,7,0)</f>
        <v>strategy_14_demo</v>
      </c>
      <c r="R2161" s="13" t="str">
        <f t="shared" si="345"/>
        <v>Mon</v>
      </c>
      <c r="S2161" s="14">
        <f>VLOOKUP($B2161,Deals_Demo!$H:$S,8,0)</f>
        <v>45922.560173611113</v>
      </c>
      <c r="T2161" s="14">
        <f>VLOOKUP($B2161,Deals_Demo!$H:$S,9,0)</f>
        <v>45922.768506944449</v>
      </c>
      <c r="U2161" s="15" t="str">
        <f t="shared" si="346"/>
        <v>2025-09-22</v>
      </c>
      <c r="V2161" s="13" t="str">
        <f>VLOOKUP($B2161,Deals_Demo!$H:$S,11,0)</f>
        <v>18</v>
      </c>
      <c r="W2161" s="13" t="str">
        <f>VLOOKUP($B2161,Deals_Demo!$H:$S,12,0)</f>
        <v>Mon</v>
      </c>
      <c r="X2161" s="13">
        <f t="shared" si="339"/>
        <v>-0.31400000000000006</v>
      </c>
      <c r="Y2161" s="13">
        <f t="shared" si="340"/>
        <v>-0.62800000000000011</v>
      </c>
      <c r="Z2161" s="13">
        <f t="shared" si="341"/>
        <v>-0.94199999999999995</v>
      </c>
      <c r="AA2161" s="13">
        <f t="shared" si="347"/>
        <v>-3</v>
      </c>
    </row>
    <row r="2162" spans="1:27" x14ac:dyDescent="0.25">
      <c r="A2162" s="58">
        <v>45922.560185185182</v>
      </c>
      <c r="B2162" s="59">
        <v>444343147</v>
      </c>
      <c r="C2162" s="38" t="s">
        <v>36</v>
      </c>
      <c r="D2162" s="38" t="s">
        <v>37</v>
      </c>
      <c r="E2162" s="38" t="s">
        <v>120</v>
      </c>
      <c r="F2162" s="35">
        <v>3726.36</v>
      </c>
      <c r="G2162" s="35">
        <v>3723.72</v>
      </c>
      <c r="H2162" s="35">
        <v>3729.22</v>
      </c>
      <c r="I2162" s="38" t="s">
        <v>2640</v>
      </c>
      <c r="J2162" s="35">
        <v>3723.63</v>
      </c>
      <c r="K2162" s="35">
        <v>0</v>
      </c>
      <c r="L2162" s="35">
        <v>0</v>
      </c>
      <c r="M2162" s="35">
        <v>-2.73</v>
      </c>
      <c r="N2162" s="10" t="str">
        <f t="shared" si="342"/>
        <v>L</v>
      </c>
      <c r="O2162" s="11">
        <f t="shared" si="343"/>
        <v>45922</v>
      </c>
      <c r="P2162" s="12" t="str">
        <f t="shared" si="344"/>
        <v>13</v>
      </c>
      <c r="Q2162" s="13" t="str">
        <f>VLOOKUP($B2162,Deals_Demo!$H:$N,7,0)</f>
        <v>strategy_10_demo</v>
      </c>
      <c r="R2162" s="13" t="str">
        <f t="shared" si="345"/>
        <v>Mon</v>
      </c>
      <c r="S2162" s="14">
        <f>VLOOKUP($B2162,Deals_Demo!$H:$S,8,0)</f>
        <v>45922.560185185182</v>
      </c>
      <c r="T2162" s="14">
        <f>VLOOKUP($B2162,Deals_Demo!$H:$S,9,0)</f>
        <v>45922.768518518518</v>
      </c>
      <c r="U2162" s="15" t="str">
        <f t="shared" si="346"/>
        <v>2025-09-22</v>
      </c>
      <c r="V2162" s="13" t="str">
        <f>VLOOKUP($B2162,Deals_Demo!$H:$S,11,0)</f>
        <v>18</v>
      </c>
      <c r="W2162" s="13" t="str">
        <f>VLOOKUP($B2162,Deals_Demo!$H:$S,12,0)</f>
        <v>Mon</v>
      </c>
      <c r="X2162" s="13">
        <f t="shared" si="339"/>
        <v>-0.27300000000000002</v>
      </c>
      <c r="Y2162" s="13">
        <f t="shared" si="340"/>
        <v>-0.54600000000000004</v>
      </c>
      <c r="Z2162" s="13">
        <f t="shared" si="341"/>
        <v>-0.81899999999999995</v>
      </c>
      <c r="AA2162" s="13">
        <f t="shared" si="347"/>
        <v>-3</v>
      </c>
    </row>
    <row r="2163" spans="1:27" x14ac:dyDescent="0.25">
      <c r="A2163" s="60">
        <v>45922.561886574076</v>
      </c>
      <c r="B2163" s="61">
        <v>444343898</v>
      </c>
      <c r="C2163" s="37" t="s">
        <v>36</v>
      </c>
      <c r="D2163" s="37" t="s">
        <v>37</v>
      </c>
      <c r="E2163" s="37" t="s">
        <v>120</v>
      </c>
      <c r="F2163" s="36">
        <v>3725.4</v>
      </c>
      <c r="G2163" s="36">
        <v>3726.89</v>
      </c>
      <c r="H2163" s="36">
        <v>3728.93</v>
      </c>
      <c r="I2163" s="37" t="s">
        <v>2645</v>
      </c>
      <c r="J2163" s="36">
        <v>3726.87</v>
      </c>
      <c r="K2163" s="36">
        <v>0</v>
      </c>
      <c r="L2163" s="36">
        <v>0</v>
      </c>
      <c r="M2163" s="36">
        <v>1.47</v>
      </c>
      <c r="N2163" s="10" t="str">
        <f t="shared" si="342"/>
        <v>W</v>
      </c>
      <c r="O2163" s="11">
        <f t="shared" si="343"/>
        <v>45922</v>
      </c>
      <c r="P2163" s="12" t="str">
        <f t="shared" si="344"/>
        <v>13</v>
      </c>
      <c r="Q2163" s="13" t="str">
        <f>VLOOKUP($B2163,Deals_Demo!$H:$N,7,0)</f>
        <v>strategy_07_demo</v>
      </c>
      <c r="R2163" s="13" t="str">
        <f t="shared" si="345"/>
        <v>Mon</v>
      </c>
      <c r="S2163" s="14">
        <f>VLOOKUP($B2163,Deals_Demo!$H:$S,8,0)</f>
        <v>45922.561886574076</v>
      </c>
      <c r="T2163" s="14">
        <f>VLOOKUP($B2163,Deals_Demo!$H:$S,9,0)</f>
        <v>45922.770219907412</v>
      </c>
      <c r="U2163" s="15" t="str">
        <f t="shared" si="346"/>
        <v>2025-09-22</v>
      </c>
      <c r="V2163" s="13" t="str">
        <f>VLOOKUP($B2163,Deals_Demo!$H:$S,11,0)</f>
        <v>18</v>
      </c>
      <c r="W2163" s="13" t="str">
        <f>VLOOKUP($B2163,Deals_Demo!$H:$S,12,0)</f>
        <v>Mon</v>
      </c>
      <c r="X2163" s="13">
        <f t="shared" si="339"/>
        <v>0.14699999999999999</v>
      </c>
      <c r="Y2163" s="13">
        <f t="shared" si="340"/>
        <v>0.29399999999999998</v>
      </c>
      <c r="Z2163" s="13">
        <f t="shared" si="341"/>
        <v>0.441</v>
      </c>
      <c r="AA2163" s="13">
        <f t="shared" si="347"/>
        <v>-3</v>
      </c>
    </row>
    <row r="2164" spans="1:27" x14ac:dyDescent="0.25">
      <c r="A2164" s="58">
        <v>45922.561886574076</v>
      </c>
      <c r="B2164" s="59">
        <v>444343901</v>
      </c>
      <c r="C2164" s="38" t="s">
        <v>36</v>
      </c>
      <c r="D2164" s="38" t="s">
        <v>37</v>
      </c>
      <c r="E2164" s="38" t="s">
        <v>120</v>
      </c>
      <c r="F2164" s="35">
        <v>3725.37</v>
      </c>
      <c r="G2164" s="35">
        <v>3727.19</v>
      </c>
      <c r="H2164" s="35">
        <v>3728.93</v>
      </c>
      <c r="I2164" s="38" t="s">
        <v>2642</v>
      </c>
      <c r="J2164" s="35">
        <v>3727.19</v>
      </c>
      <c r="K2164" s="35">
        <v>0</v>
      </c>
      <c r="L2164" s="35">
        <v>0</v>
      </c>
      <c r="M2164" s="35">
        <v>1.82</v>
      </c>
      <c r="N2164" s="10" t="str">
        <f t="shared" si="342"/>
        <v>W</v>
      </c>
      <c r="O2164" s="11">
        <f t="shared" si="343"/>
        <v>45922</v>
      </c>
      <c r="P2164" s="12" t="str">
        <f t="shared" si="344"/>
        <v>13</v>
      </c>
      <c r="Q2164" s="13" t="str">
        <f>VLOOKUP($B2164,Deals_Demo!$H:$N,7,0)</f>
        <v>strategy_13_demo</v>
      </c>
      <c r="R2164" s="13" t="str">
        <f t="shared" si="345"/>
        <v>Mon</v>
      </c>
      <c r="S2164" s="14">
        <f>VLOOKUP($B2164,Deals_Demo!$H:$S,8,0)</f>
        <v>45922.561886574076</v>
      </c>
      <c r="T2164" s="14">
        <f>VLOOKUP($B2164,Deals_Demo!$H:$S,9,0)</f>
        <v>45922.770219907412</v>
      </c>
      <c r="U2164" s="15" t="str">
        <f t="shared" si="346"/>
        <v>2025-09-22</v>
      </c>
      <c r="V2164" s="13" t="str">
        <f>VLOOKUP($B2164,Deals_Demo!$H:$S,11,0)</f>
        <v>18</v>
      </c>
      <c r="W2164" s="13" t="str">
        <f>VLOOKUP($B2164,Deals_Demo!$H:$S,12,0)</f>
        <v>Mon</v>
      </c>
      <c r="X2164" s="13">
        <f t="shared" si="339"/>
        <v>0.18200000000000002</v>
      </c>
      <c r="Y2164" s="13">
        <f t="shared" si="340"/>
        <v>0.36400000000000005</v>
      </c>
      <c r="Z2164" s="13">
        <f t="shared" si="341"/>
        <v>0.54600000000000004</v>
      </c>
      <c r="AA2164" s="13">
        <f t="shared" si="347"/>
        <v>-3</v>
      </c>
    </row>
    <row r="2165" spans="1:27" x14ac:dyDescent="0.25">
      <c r="A2165" s="60">
        <v>45922.565254629626</v>
      </c>
      <c r="B2165" s="61">
        <v>444344877</v>
      </c>
      <c r="C2165" s="37" t="s">
        <v>36</v>
      </c>
      <c r="D2165" s="37" t="s">
        <v>37</v>
      </c>
      <c r="E2165" s="37" t="s">
        <v>120</v>
      </c>
      <c r="F2165" s="36">
        <v>3725.32</v>
      </c>
      <c r="G2165" s="36">
        <v>3722.31</v>
      </c>
      <c r="H2165" s="36">
        <v>3731.31</v>
      </c>
      <c r="I2165" s="37" t="s">
        <v>2646</v>
      </c>
      <c r="J2165" s="36">
        <v>3722.29</v>
      </c>
      <c r="K2165" s="36">
        <v>0</v>
      </c>
      <c r="L2165" s="36">
        <v>0</v>
      </c>
      <c r="M2165" s="36">
        <v>-3.03</v>
      </c>
      <c r="N2165" s="10" t="str">
        <f t="shared" si="342"/>
        <v>L</v>
      </c>
      <c r="O2165" s="11">
        <f t="shared" si="343"/>
        <v>45922</v>
      </c>
      <c r="P2165" s="12" t="str">
        <f t="shared" si="344"/>
        <v>13</v>
      </c>
      <c r="Q2165" s="13" t="str">
        <f>VLOOKUP($B2165,Deals_Demo!$H:$N,7,0)</f>
        <v>DEMO_strategy_26</v>
      </c>
      <c r="R2165" s="13" t="str">
        <f t="shared" si="345"/>
        <v>Mon</v>
      </c>
      <c r="S2165" s="14">
        <f>VLOOKUP($B2165,Deals_Demo!$H:$S,8,0)</f>
        <v>45922.565254629626</v>
      </c>
      <c r="T2165" s="14">
        <f>VLOOKUP($B2165,Deals_Demo!$H:$S,9,0)</f>
        <v>45922.773587962962</v>
      </c>
      <c r="U2165" s="15" t="str">
        <f t="shared" si="346"/>
        <v>2025-09-22</v>
      </c>
      <c r="V2165" s="13" t="str">
        <f>VLOOKUP($B2165,Deals_Demo!$H:$S,11,0)</f>
        <v>18</v>
      </c>
      <c r="W2165" s="13" t="str">
        <f>VLOOKUP($B2165,Deals_Demo!$H:$S,12,0)</f>
        <v>Mon</v>
      </c>
      <c r="X2165" s="13">
        <f t="shared" si="339"/>
        <v>-0.30299999999999999</v>
      </c>
      <c r="Y2165" s="13">
        <f t="shared" si="340"/>
        <v>-0.60599999999999998</v>
      </c>
      <c r="Z2165" s="13">
        <f t="shared" si="341"/>
        <v>-0.90899999999999992</v>
      </c>
      <c r="AA2165" s="13">
        <f t="shared" si="347"/>
        <v>-3</v>
      </c>
    </row>
    <row r="2166" spans="1:27" x14ac:dyDescent="0.25">
      <c r="A2166" s="58">
        <v>45922.565254629626</v>
      </c>
      <c r="B2166" s="59">
        <v>444344879</v>
      </c>
      <c r="C2166" s="38" t="s">
        <v>36</v>
      </c>
      <c r="D2166" s="38" t="s">
        <v>37</v>
      </c>
      <c r="E2166" s="38" t="s">
        <v>120</v>
      </c>
      <c r="F2166" s="35">
        <v>3725.32</v>
      </c>
      <c r="G2166" s="35">
        <v>3722.32</v>
      </c>
      <c r="H2166" s="38"/>
      <c r="I2166" s="38" t="s">
        <v>2646</v>
      </c>
      <c r="J2166" s="35">
        <v>3722.32</v>
      </c>
      <c r="K2166" s="35">
        <v>0</v>
      </c>
      <c r="L2166" s="35">
        <v>0</v>
      </c>
      <c r="M2166" s="35">
        <v>-3</v>
      </c>
      <c r="N2166" s="10" t="str">
        <f t="shared" si="342"/>
        <v>L</v>
      </c>
      <c r="O2166" s="11">
        <f t="shared" si="343"/>
        <v>45922</v>
      </c>
      <c r="P2166" s="12" t="str">
        <f t="shared" si="344"/>
        <v>13</v>
      </c>
      <c r="Q2166" s="13" t="str">
        <f>VLOOKUP($B2166,Deals_Demo!$H:$N,7,0)</f>
        <v>DEMO_strategy_25</v>
      </c>
      <c r="R2166" s="13" t="str">
        <f t="shared" si="345"/>
        <v>Mon</v>
      </c>
      <c r="S2166" s="14">
        <f>VLOOKUP($B2166,Deals_Demo!$H:$S,8,0)</f>
        <v>45922.565254629626</v>
      </c>
      <c r="T2166" s="14">
        <f>VLOOKUP($B2166,Deals_Demo!$H:$S,9,0)</f>
        <v>45922.773587962962</v>
      </c>
      <c r="U2166" s="15" t="str">
        <f t="shared" si="346"/>
        <v>2025-09-22</v>
      </c>
      <c r="V2166" s="13" t="str">
        <f>VLOOKUP($B2166,Deals_Demo!$H:$S,11,0)</f>
        <v>18</v>
      </c>
      <c r="W2166" s="13" t="str">
        <f>VLOOKUP($B2166,Deals_Demo!$H:$S,12,0)</f>
        <v>Mon</v>
      </c>
      <c r="X2166" s="13">
        <f t="shared" si="339"/>
        <v>-0.30000000000000004</v>
      </c>
      <c r="Y2166" s="13">
        <f t="shared" si="340"/>
        <v>-0.60000000000000009</v>
      </c>
      <c r="Z2166" s="13">
        <f t="shared" si="341"/>
        <v>-0.89999999999999991</v>
      </c>
      <c r="AA2166" s="13">
        <f t="shared" si="347"/>
        <v>-3</v>
      </c>
    </row>
    <row r="2167" spans="1:27" x14ac:dyDescent="0.25">
      <c r="A2167" s="60">
        <v>45922.565266203703</v>
      </c>
      <c r="B2167" s="61">
        <v>444344885</v>
      </c>
      <c r="C2167" s="37" t="s">
        <v>36</v>
      </c>
      <c r="D2167" s="37" t="s">
        <v>37</v>
      </c>
      <c r="E2167" s="37" t="s">
        <v>120</v>
      </c>
      <c r="F2167" s="36">
        <v>3725.45</v>
      </c>
      <c r="G2167" s="36">
        <v>3722.32</v>
      </c>
      <c r="H2167" s="36">
        <v>3729.82</v>
      </c>
      <c r="I2167" s="37" t="s">
        <v>2646</v>
      </c>
      <c r="J2167" s="36">
        <v>3722.32</v>
      </c>
      <c r="K2167" s="36">
        <v>0</v>
      </c>
      <c r="L2167" s="36">
        <v>0</v>
      </c>
      <c r="M2167" s="36">
        <v>-3.13</v>
      </c>
      <c r="N2167" s="10" t="str">
        <f t="shared" si="342"/>
        <v>L</v>
      </c>
      <c r="O2167" s="11">
        <f t="shared" si="343"/>
        <v>45922</v>
      </c>
      <c r="P2167" s="12" t="str">
        <f t="shared" si="344"/>
        <v>13</v>
      </c>
      <c r="Q2167" s="13" t="str">
        <f>VLOOKUP($B2167,Deals_Demo!$H:$N,7,0)</f>
        <v>DEMO_strategy_03</v>
      </c>
      <c r="R2167" s="13" t="str">
        <f t="shared" si="345"/>
        <v>Mon</v>
      </c>
      <c r="S2167" s="14">
        <f>VLOOKUP($B2167,Deals_Demo!$H:$S,8,0)</f>
        <v>45922.565266203703</v>
      </c>
      <c r="T2167" s="14">
        <f>VLOOKUP($B2167,Deals_Demo!$H:$S,9,0)</f>
        <v>45922.773599537039</v>
      </c>
      <c r="U2167" s="15" t="str">
        <f t="shared" si="346"/>
        <v>2025-09-22</v>
      </c>
      <c r="V2167" s="13" t="str">
        <f>VLOOKUP($B2167,Deals_Demo!$H:$S,11,0)</f>
        <v>18</v>
      </c>
      <c r="W2167" s="13" t="str">
        <f>VLOOKUP($B2167,Deals_Demo!$H:$S,12,0)</f>
        <v>Mon</v>
      </c>
      <c r="X2167" s="13">
        <f t="shared" si="339"/>
        <v>-0.313</v>
      </c>
      <c r="Y2167" s="13">
        <f t="shared" si="340"/>
        <v>-0.626</v>
      </c>
      <c r="Z2167" s="13">
        <f t="shared" si="341"/>
        <v>-0.93899999999999995</v>
      </c>
      <c r="AA2167" s="13">
        <f t="shared" si="347"/>
        <v>-3</v>
      </c>
    </row>
    <row r="2168" spans="1:27" x14ac:dyDescent="0.25">
      <c r="A2168" s="58">
        <v>45922.56527777778</v>
      </c>
      <c r="B2168" s="59">
        <v>444344886</v>
      </c>
      <c r="C2168" s="38" t="s">
        <v>36</v>
      </c>
      <c r="D2168" s="38" t="s">
        <v>37</v>
      </c>
      <c r="E2168" s="38" t="s">
        <v>120</v>
      </c>
      <c r="F2168" s="35">
        <v>3725.44</v>
      </c>
      <c r="G2168" s="35">
        <v>3722.45</v>
      </c>
      <c r="H2168" s="35">
        <v>3729.95</v>
      </c>
      <c r="I2168" s="38" t="s">
        <v>2647</v>
      </c>
      <c r="J2168" s="35">
        <v>3722.41</v>
      </c>
      <c r="K2168" s="35">
        <v>0</v>
      </c>
      <c r="L2168" s="35">
        <v>0</v>
      </c>
      <c r="M2168" s="35">
        <v>-3.03</v>
      </c>
      <c r="N2168" s="10" t="str">
        <f t="shared" si="342"/>
        <v>L</v>
      </c>
      <c r="O2168" s="11">
        <f t="shared" si="343"/>
        <v>45922</v>
      </c>
      <c r="P2168" s="12" t="str">
        <f t="shared" si="344"/>
        <v>13</v>
      </c>
      <c r="Q2168" s="13" t="str">
        <f>VLOOKUP($B2168,Deals_Demo!$H:$N,7,0)</f>
        <v>DEMO_strategy_27</v>
      </c>
      <c r="R2168" s="13" t="str">
        <f t="shared" si="345"/>
        <v>Mon</v>
      </c>
      <c r="S2168" s="14">
        <f>VLOOKUP($B2168,Deals_Demo!$H:$S,8,0)</f>
        <v>45922.56527777778</v>
      </c>
      <c r="T2168" s="14">
        <f>VLOOKUP($B2168,Deals_Demo!$H:$S,9,0)</f>
        <v>45922.773611111115</v>
      </c>
      <c r="U2168" s="15" t="str">
        <f t="shared" si="346"/>
        <v>2025-09-22</v>
      </c>
      <c r="V2168" s="13" t="str">
        <f>VLOOKUP($B2168,Deals_Demo!$H:$S,11,0)</f>
        <v>18</v>
      </c>
      <c r="W2168" s="13" t="str">
        <f>VLOOKUP($B2168,Deals_Demo!$H:$S,12,0)</f>
        <v>Mon</v>
      </c>
      <c r="X2168" s="13">
        <f t="shared" si="339"/>
        <v>-0.30299999999999999</v>
      </c>
      <c r="Y2168" s="13">
        <f t="shared" si="340"/>
        <v>-0.60599999999999998</v>
      </c>
      <c r="Z2168" s="13">
        <f t="shared" si="341"/>
        <v>-0.90899999999999992</v>
      </c>
      <c r="AA2168" s="13">
        <f t="shared" si="347"/>
        <v>-3</v>
      </c>
    </row>
    <row r="2169" spans="1:27" x14ac:dyDescent="0.25">
      <c r="A2169" s="60">
        <v>45922.566168981481</v>
      </c>
      <c r="B2169" s="61">
        <v>444345279</v>
      </c>
      <c r="C2169" s="37" t="s">
        <v>36</v>
      </c>
      <c r="D2169" s="37" t="s">
        <v>37</v>
      </c>
      <c r="E2169" s="37" t="s">
        <v>120</v>
      </c>
      <c r="F2169" s="36">
        <v>3725.08</v>
      </c>
      <c r="G2169" s="36">
        <v>3726.24</v>
      </c>
      <c r="H2169" s="36">
        <v>3731.03</v>
      </c>
      <c r="I2169" s="37" t="s">
        <v>2648</v>
      </c>
      <c r="J2169" s="36">
        <v>3726.16</v>
      </c>
      <c r="K2169" s="36">
        <v>0</v>
      </c>
      <c r="L2169" s="36">
        <v>0</v>
      </c>
      <c r="M2169" s="36">
        <v>1.08</v>
      </c>
      <c r="N2169" s="10" t="str">
        <f t="shared" si="342"/>
        <v>W</v>
      </c>
      <c r="O2169" s="11">
        <f t="shared" si="343"/>
        <v>45922</v>
      </c>
      <c r="P2169" s="12" t="str">
        <f t="shared" si="344"/>
        <v>13</v>
      </c>
      <c r="Q2169" s="13" t="str">
        <f>VLOOKUP($B2169,Deals_Demo!$H:$N,7,0)</f>
        <v>strategy_28.py</v>
      </c>
      <c r="R2169" s="13" t="str">
        <f t="shared" si="345"/>
        <v>Mon</v>
      </c>
      <c r="S2169" s="14">
        <f>VLOOKUP($B2169,Deals_Demo!$H:$S,8,0)</f>
        <v>45922.566168981481</v>
      </c>
      <c r="T2169" s="14">
        <f>VLOOKUP($B2169,Deals_Demo!$H:$S,9,0)</f>
        <v>45922.774502314816</v>
      </c>
      <c r="U2169" s="15" t="str">
        <f t="shared" si="346"/>
        <v>2025-09-22</v>
      </c>
      <c r="V2169" s="13" t="str">
        <f>VLOOKUP($B2169,Deals_Demo!$H:$S,11,0)</f>
        <v>18</v>
      </c>
      <c r="W2169" s="13" t="str">
        <f>VLOOKUP($B2169,Deals_Demo!$H:$S,12,0)</f>
        <v>Mon</v>
      </c>
      <c r="X2169" s="13">
        <f t="shared" si="339"/>
        <v>0.10800000000000001</v>
      </c>
      <c r="Y2169" s="13">
        <f t="shared" si="340"/>
        <v>0.21600000000000003</v>
      </c>
      <c r="Z2169" s="13">
        <f t="shared" si="341"/>
        <v>0.32400000000000001</v>
      </c>
      <c r="AA2169" s="13">
        <f t="shared" si="347"/>
        <v>-3</v>
      </c>
    </row>
    <row r="2170" spans="1:27" x14ac:dyDescent="0.25">
      <c r="A2170" s="58">
        <v>45922.568032407406</v>
      </c>
      <c r="B2170" s="59">
        <v>444346088</v>
      </c>
      <c r="C2170" s="38" t="s">
        <v>36</v>
      </c>
      <c r="D2170" s="38" t="s">
        <v>37</v>
      </c>
      <c r="E2170" s="38" t="s">
        <v>120</v>
      </c>
      <c r="F2170" s="35">
        <v>3725.18</v>
      </c>
      <c r="G2170" s="35">
        <v>3726.68</v>
      </c>
      <c r="H2170" s="38"/>
      <c r="I2170" s="38" t="s">
        <v>2649</v>
      </c>
      <c r="J2170" s="35">
        <v>3726.65</v>
      </c>
      <c r="K2170" s="35">
        <v>0</v>
      </c>
      <c r="L2170" s="35">
        <v>0</v>
      </c>
      <c r="M2170" s="35">
        <v>1.47</v>
      </c>
      <c r="N2170" s="10" t="str">
        <f t="shared" si="342"/>
        <v>W</v>
      </c>
      <c r="O2170" s="11">
        <f t="shared" si="343"/>
        <v>45922</v>
      </c>
      <c r="P2170" s="12" t="str">
        <f t="shared" si="344"/>
        <v>13</v>
      </c>
      <c r="Q2170" s="13" t="str">
        <f>VLOOKUP($B2170,Deals_Demo!$H:$N,7,0)</f>
        <v>DEMO_strategy_01</v>
      </c>
      <c r="R2170" s="13" t="str">
        <f t="shared" si="345"/>
        <v>Mon</v>
      </c>
      <c r="S2170" s="14">
        <f>VLOOKUP($B2170,Deals_Demo!$H:$S,8,0)</f>
        <v>45922.568032407406</v>
      </c>
      <c r="T2170" s="14">
        <f>VLOOKUP($B2170,Deals_Demo!$H:$S,9,0)</f>
        <v>45922.776365740741</v>
      </c>
      <c r="U2170" s="15" t="str">
        <f t="shared" si="346"/>
        <v>2025-09-22</v>
      </c>
      <c r="V2170" s="13" t="str">
        <f>VLOOKUP($B2170,Deals_Demo!$H:$S,11,0)</f>
        <v>18</v>
      </c>
      <c r="W2170" s="13" t="str">
        <f>VLOOKUP($B2170,Deals_Demo!$H:$S,12,0)</f>
        <v>Mon</v>
      </c>
      <c r="X2170" s="13">
        <f t="shared" si="339"/>
        <v>0.14699999999999999</v>
      </c>
      <c r="Y2170" s="13">
        <f t="shared" si="340"/>
        <v>0.29399999999999998</v>
      </c>
      <c r="Z2170" s="13">
        <f t="shared" si="341"/>
        <v>0.441</v>
      </c>
      <c r="AA2170" s="13">
        <f t="shared" si="347"/>
        <v>-3</v>
      </c>
    </row>
    <row r="2171" spans="1:27" x14ac:dyDescent="0.25">
      <c r="A2171" s="60">
        <v>45922.568032407406</v>
      </c>
      <c r="B2171" s="61">
        <v>444346089</v>
      </c>
      <c r="C2171" s="37" t="s">
        <v>36</v>
      </c>
      <c r="D2171" s="37" t="s">
        <v>37</v>
      </c>
      <c r="E2171" s="37" t="s">
        <v>120</v>
      </c>
      <c r="F2171" s="36">
        <v>3725.18</v>
      </c>
      <c r="G2171" s="36">
        <v>3726.7</v>
      </c>
      <c r="H2171" s="36">
        <v>3731.18</v>
      </c>
      <c r="I2171" s="37" t="s">
        <v>2649</v>
      </c>
      <c r="J2171" s="36">
        <v>3726.65</v>
      </c>
      <c r="K2171" s="36">
        <v>0</v>
      </c>
      <c r="L2171" s="36">
        <v>0</v>
      </c>
      <c r="M2171" s="36">
        <v>1.47</v>
      </c>
      <c r="N2171" s="10" t="str">
        <f t="shared" si="342"/>
        <v>W</v>
      </c>
      <c r="O2171" s="11">
        <f t="shared" si="343"/>
        <v>45922</v>
      </c>
      <c r="P2171" s="12" t="str">
        <f t="shared" si="344"/>
        <v>13</v>
      </c>
      <c r="Q2171" s="13" t="str">
        <f>VLOOKUP($B2171,Deals_Demo!$H:$N,7,0)</f>
        <v>DEMO_strategy_02</v>
      </c>
      <c r="R2171" s="13" t="str">
        <f t="shared" si="345"/>
        <v>Mon</v>
      </c>
      <c r="S2171" s="14">
        <f>VLOOKUP($B2171,Deals_Demo!$H:$S,8,0)</f>
        <v>45922.568032407406</v>
      </c>
      <c r="T2171" s="14">
        <f>VLOOKUP($B2171,Deals_Demo!$H:$S,9,0)</f>
        <v>45922.776365740741</v>
      </c>
      <c r="U2171" s="15" t="str">
        <f t="shared" si="346"/>
        <v>2025-09-22</v>
      </c>
      <c r="V2171" s="13" t="str">
        <f>VLOOKUP($B2171,Deals_Demo!$H:$S,11,0)</f>
        <v>18</v>
      </c>
      <c r="W2171" s="13" t="str">
        <f>VLOOKUP($B2171,Deals_Demo!$H:$S,12,0)</f>
        <v>Mon</v>
      </c>
      <c r="X2171" s="13">
        <f t="shared" si="339"/>
        <v>0.14699999999999999</v>
      </c>
      <c r="Y2171" s="13">
        <f t="shared" si="340"/>
        <v>0.29399999999999998</v>
      </c>
      <c r="Z2171" s="13">
        <f t="shared" si="341"/>
        <v>0.441</v>
      </c>
      <c r="AA2171" s="13">
        <f t="shared" si="347"/>
        <v>-3</v>
      </c>
    </row>
    <row r="2172" spans="1:27" x14ac:dyDescent="0.25">
      <c r="A2172" s="58">
        <v>45922.569641203707</v>
      </c>
      <c r="B2172" s="59">
        <v>444347527</v>
      </c>
      <c r="C2172" s="38" t="s">
        <v>36</v>
      </c>
      <c r="D2172" s="38" t="s">
        <v>38</v>
      </c>
      <c r="E2172" s="38" t="s">
        <v>120</v>
      </c>
      <c r="F2172" s="35">
        <v>3723.94</v>
      </c>
      <c r="G2172" s="35">
        <v>3726.94</v>
      </c>
      <c r="H2172" s="38"/>
      <c r="I2172" s="38" t="s">
        <v>2650</v>
      </c>
      <c r="J2172" s="35">
        <v>3726.97</v>
      </c>
      <c r="K2172" s="35">
        <v>0</v>
      </c>
      <c r="L2172" s="35">
        <v>0</v>
      </c>
      <c r="M2172" s="35">
        <v>-3.03</v>
      </c>
      <c r="N2172" s="10" t="str">
        <f t="shared" si="342"/>
        <v>L</v>
      </c>
      <c r="O2172" s="11">
        <f t="shared" si="343"/>
        <v>45922</v>
      </c>
      <c r="P2172" s="12" t="str">
        <f t="shared" si="344"/>
        <v>13</v>
      </c>
      <c r="Q2172" s="13" t="str">
        <f>VLOOKUP($B2172,Deals_Demo!$H:$N,7,0)</f>
        <v>strategy_18_demo</v>
      </c>
      <c r="R2172" s="13" t="str">
        <f t="shared" si="345"/>
        <v>Mon</v>
      </c>
      <c r="S2172" s="14">
        <f>VLOOKUP($B2172,Deals_Demo!$H:$S,8,0)</f>
        <v>45922.569641203707</v>
      </c>
      <c r="T2172" s="14">
        <f>VLOOKUP($B2172,Deals_Demo!$H:$S,9,0)</f>
        <v>45922.777974537043</v>
      </c>
      <c r="U2172" s="15" t="str">
        <f t="shared" si="346"/>
        <v>2025-09-22</v>
      </c>
      <c r="V2172" s="13" t="str">
        <f>VLOOKUP($B2172,Deals_Demo!$H:$S,11,0)</f>
        <v>18</v>
      </c>
      <c r="W2172" s="13" t="str">
        <f>VLOOKUP($B2172,Deals_Demo!$H:$S,12,0)</f>
        <v>Mon</v>
      </c>
      <c r="X2172" s="13">
        <f t="shared" si="339"/>
        <v>-0.30299999999999999</v>
      </c>
      <c r="Y2172" s="13">
        <f t="shared" si="340"/>
        <v>-0.60599999999999998</v>
      </c>
      <c r="Z2172" s="13">
        <f t="shared" si="341"/>
        <v>-0.90899999999999992</v>
      </c>
      <c r="AA2172" s="13">
        <f t="shared" si="347"/>
        <v>-3</v>
      </c>
    </row>
    <row r="2173" spans="1:27" x14ac:dyDescent="0.25">
      <c r="A2173" s="60">
        <v>45922.569641203707</v>
      </c>
      <c r="B2173" s="61">
        <v>444347529</v>
      </c>
      <c r="C2173" s="37" t="s">
        <v>36</v>
      </c>
      <c r="D2173" s="37" t="s">
        <v>38</v>
      </c>
      <c r="E2173" s="37" t="s">
        <v>120</v>
      </c>
      <c r="F2173" s="36">
        <v>3723.96</v>
      </c>
      <c r="G2173" s="36">
        <v>3726.94</v>
      </c>
      <c r="H2173" s="37"/>
      <c r="I2173" s="37" t="s">
        <v>2650</v>
      </c>
      <c r="J2173" s="36">
        <v>3726.97</v>
      </c>
      <c r="K2173" s="36">
        <v>0</v>
      </c>
      <c r="L2173" s="36">
        <v>0</v>
      </c>
      <c r="M2173" s="36">
        <v>-3.01</v>
      </c>
      <c r="N2173" s="10" t="str">
        <f t="shared" si="342"/>
        <v>L</v>
      </c>
      <c r="O2173" s="11">
        <f t="shared" si="343"/>
        <v>45922</v>
      </c>
      <c r="P2173" s="12" t="str">
        <f t="shared" si="344"/>
        <v>13</v>
      </c>
      <c r="Q2173" s="13" t="str">
        <f>VLOOKUP($B2173,Deals_Demo!$H:$N,7,0)</f>
        <v>strategy_19_demo</v>
      </c>
      <c r="R2173" s="13" t="str">
        <f t="shared" si="345"/>
        <v>Mon</v>
      </c>
      <c r="S2173" s="14">
        <f>VLOOKUP($B2173,Deals_Demo!$H:$S,8,0)</f>
        <v>45922.569641203707</v>
      </c>
      <c r="T2173" s="14">
        <f>VLOOKUP($B2173,Deals_Demo!$H:$S,9,0)</f>
        <v>45922.777974537043</v>
      </c>
      <c r="U2173" s="15" t="str">
        <f t="shared" si="346"/>
        <v>2025-09-22</v>
      </c>
      <c r="V2173" s="13" t="str">
        <f>VLOOKUP($B2173,Deals_Demo!$H:$S,11,0)</f>
        <v>18</v>
      </c>
      <c r="W2173" s="13" t="str">
        <f>VLOOKUP($B2173,Deals_Demo!$H:$S,12,0)</f>
        <v>Mon</v>
      </c>
      <c r="X2173" s="13">
        <f t="shared" si="339"/>
        <v>-0.30099999999999999</v>
      </c>
      <c r="Y2173" s="13">
        <f t="shared" si="340"/>
        <v>-0.60199999999999998</v>
      </c>
      <c r="Z2173" s="13">
        <f t="shared" si="341"/>
        <v>-0.90299999999999991</v>
      </c>
      <c r="AA2173" s="13">
        <f t="shared" si="347"/>
        <v>-3</v>
      </c>
    </row>
    <row r="2174" spans="1:27" x14ac:dyDescent="0.25">
      <c r="A2174" s="58">
        <v>45922.57172453704</v>
      </c>
      <c r="B2174" s="59">
        <v>444348616</v>
      </c>
      <c r="C2174" s="38" t="s">
        <v>36</v>
      </c>
      <c r="D2174" s="38" t="s">
        <v>37</v>
      </c>
      <c r="E2174" s="38" t="s">
        <v>120</v>
      </c>
      <c r="F2174" s="35">
        <v>3726.22</v>
      </c>
      <c r="G2174" s="35">
        <v>3727.24</v>
      </c>
      <c r="H2174" s="38"/>
      <c r="I2174" s="38" t="s">
        <v>2651</v>
      </c>
      <c r="J2174" s="35">
        <v>3727.22</v>
      </c>
      <c r="K2174" s="35">
        <v>0</v>
      </c>
      <c r="L2174" s="35">
        <v>0</v>
      </c>
      <c r="M2174" s="35">
        <v>1</v>
      </c>
      <c r="N2174" s="10" t="str">
        <f t="shared" si="342"/>
        <v>W</v>
      </c>
      <c r="O2174" s="11">
        <f t="shared" si="343"/>
        <v>45922</v>
      </c>
      <c r="P2174" s="12" t="str">
        <f t="shared" si="344"/>
        <v>13</v>
      </c>
      <c r="Q2174" s="13" t="str">
        <f>VLOOKUP($B2174,Deals_Demo!$H:$N,7,0)</f>
        <v>strategy_20_demo</v>
      </c>
      <c r="R2174" s="13" t="str">
        <f t="shared" si="345"/>
        <v>Mon</v>
      </c>
      <c r="S2174" s="14">
        <f>VLOOKUP($B2174,Deals_Demo!$H:$S,8,0)</f>
        <v>45922.57172453704</v>
      </c>
      <c r="T2174" s="14">
        <f>VLOOKUP($B2174,Deals_Demo!$H:$S,9,0)</f>
        <v>45922.780057870375</v>
      </c>
      <c r="U2174" s="15" t="str">
        <f t="shared" si="346"/>
        <v>2025-09-22</v>
      </c>
      <c r="V2174" s="13" t="str">
        <f>VLOOKUP($B2174,Deals_Demo!$H:$S,11,0)</f>
        <v>18</v>
      </c>
      <c r="W2174" s="13" t="str">
        <f>VLOOKUP($B2174,Deals_Demo!$H:$S,12,0)</f>
        <v>Mon</v>
      </c>
      <c r="X2174" s="13">
        <f t="shared" si="339"/>
        <v>0.1</v>
      </c>
      <c r="Y2174" s="13">
        <f t="shared" si="340"/>
        <v>0.2</v>
      </c>
      <c r="Z2174" s="13">
        <f t="shared" si="341"/>
        <v>0.3</v>
      </c>
      <c r="AA2174" s="13">
        <f t="shared" si="347"/>
        <v>-3</v>
      </c>
    </row>
    <row r="2175" spans="1:27" x14ac:dyDescent="0.25">
      <c r="A2175" s="60">
        <v>45922.57172453704</v>
      </c>
      <c r="B2175" s="61">
        <v>444348617</v>
      </c>
      <c r="C2175" s="37" t="s">
        <v>36</v>
      </c>
      <c r="D2175" s="37" t="s">
        <v>37</v>
      </c>
      <c r="E2175" s="37" t="s">
        <v>120</v>
      </c>
      <c r="F2175" s="36">
        <v>3726.19</v>
      </c>
      <c r="G2175" s="36">
        <v>3723.22</v>
      </c>
      <c r="H2175" s="37"/>
      <c r="I2175" s="37" t="s">
        <v>2652</v>
      </c>
      <c r="J2175" s="36">
        <v>3723.17</v>
      </c>
      <c r="K2175" s="36">
        <v>0</v>
      </c>
      <c r="L2175" s="36">
        <v>0</v>
      </c>
      <c r="M2175" s="36">
        <v>-3.02</v>
      </c>
      <c r="N2175" s="10" t="str">
        <f t="shared" si="342"/>
        <v>L</v>
      </c>
      <c r="O2175" s="11">
        <f t="shared" si="343"/>
        <v>45922</v>
      </c>
      <c r="P2175" s="12" t="str">
        <f t="shared" si="344"/>
        <v>13</v>
      </c>
      <c r="Q2175" s="13" t="str">
        <f>VLOOKUP($B2175,Deals_Demo!$H:$N,7,0)</f>
        <v>strategy_19_demo</v>
      </c>
      <c r="R2175" s="13" t="str">
        <f t="shared" si="345"/>
        <v>Mon</v>
      </c>
      <c r="S2175" s="14">
        <f>VLOOKUP($B2175,Deals_Demo!$H:$S,8,0)</f>
        <v>45922.57172453704</v>
      </c>
      <c r="T2175" s="14">
        <f>VLOOKUP($B2175,Deals_Demo!$H:$S,9,0)</f>
        <v>45922.780057870375</v>
      </c>
      <c r="U2175" s="15" t="str">
        <f t="shared" si="346"/>
        <v>2025-09-22</v>
      </c>
      <c r="V2175" s="13" t="str">
        <f>VLOOKUP($B2175,Deals_Demo!$H:$S,11,0)</f>
        <v>18</v>
      </c>
      <c r="W2175" s="13" t="str">
        <f>VLOOKUP($B2175,Deals_Demo!$H:$S,12,0)</f>
        <v>Mon</v>
      </c>
      <c r="X2175" s="13">
        <f t="shared" si="339"/>
        <v>-0.30200000000000005</v>
      </c>
      <c r="Y2175" s="13">
        <f t="shared" si="340"/>
        <v>-0.60400000000000009</v>
      </c>
      <c r="Z2175" s="13">
        <f t="shared" si="341"/>
        <v>-0.90599999999999992</v>
      </c>
      <c r="AA2175" s="13">
        <f t="shared" si="347"/>
        <v>-3</v>
      </c>
    </row>
    <row r="2176" spans="1:27" x14ac:dyDescent="0.25">
      <c r="A2176" s="58">
        <v>45922.571736111109</v>
      </c>
      <c r="B2176" s="59">
        <v>444348619</v>
      </c>
      <c r="C2176" s="38" t="s">
        <v>36</v>
      </c>
      <c r="D2176" s="38" t="s">
        <v>37</v>
      </c>
      <c r="E2176" s="38" t="s">
        <v>120</v>
      </c>
      <c r="F2176" s="35">
        <v>3726.19</v>
      </c>
      <c r="G2176" s="35">
        <v>3727.24</v>
      </c>
      <c r="H2176" s="38"/>
      <c r="I2176" s="38" t="s">
        <v>2651</v>
      </c>
      <c r="J2176" s="35">
        <v>3727.22</v>
      </c>
      <c r="K2176" s="35">
        <v>0</v>
      </c>
      <c r="L2176" s="35">
        <v>0</v>
      </c>
      <c r="M2176" s="35">
        <v>1.03</v>
      </c>
      <c r="N2176" s="10" t="str">
        <f t="shared" si="342"/>
        <v>W</v>
      </c>
      <c r="O2176" s="11">
        <f t="shared" si="343"/>
        <v>45922</v>
      </c>
      <c r="P2176" s="12" t="str">
        <f t="shared" si="344"/>
        <v>13</v>
      </c>
      <c r="Q2176" s="13" t="str">
        <f>VLOOKUP($B2176,Deals_Demo!$H:$N,7,0)</f>
        <v>strategy_18_demo</v>
      </c>
      <c r="R2176" s="13" t="str">
        <f t="shared" si="345"/>
        <v>Mon</v>
      </c>
      <c r="S2176" s="14">
        <f>VLOOKUP($B2176,Deals_Demo!$H:$S,8,0)</f>
        <v>45922.571736111109</v>
      </c>
      <c r="T2176" s="14">
        <f>VLOOKUP($B2176,Deals_Demo!$H:$S,9,0)</f>
        <v>45922.780069444445</v>
      </c>
      <c r="U2176" s="15" t="str">
        <f t="shared" si="346"/>
        <v>2025-09-22</v>
      </c>
      <c r="V2176" s="13" t="str">
        <f>VLOOKUP($B2176,Deals_Demo!$H:$S,11,0)</f>
        <v>18</v>
      </c>
      <c r="W2176" s="13" t="str">
        <f>VLOOKUP($B2176,Deals_Demo!$H:$S,12,0)</f>
        <v>Mon</v>
      </c>
      <c r="X2176" s="13">
        <f t="shared" si="339"/>
        <v>0.10300000000000001</v>
      </c>
      <c r="Y2176" s="13">
        <f t="shared" si="340"/>
        <v>0.20600000000000002</v>
      </c>
      <c r="Z2176" s="13">
        <f t="shared" si="341"/>
        <v>0.309</v>
      </c>
      <c r="AA2176" s="13">
        <f t="shared" si="347"/>
        <v>-3</v>
      </c>
    </row>
    <row r="2177" spans="1:27" x14ac:dyDescent="0.25">
      <c r="A2177" s="60">
        <v>45922.575659722221</v>
      </c>
      <c r="B2177" s="61">
        <v>444350310</v>
      </c>
      <c r="C2177" s="37" t="s">
        <v>36</v>
      </c>
      <c r="D2177" s="37" t="s">
        <v>37</v>
      </c>
      <c r="E2177" s="37" t="s">
        <v>120</v>
      </c>
      <c r="F2177" s="36">
        <v>3726.81</v>
      </c>
      <c r="G2177" s="36">
        <v>3723.74</v>
      </c>
      <c r="H2177" s="36">
        <v>3728.94</v>
      </c>
      <c r="I2177" s="37" t="s">
        <v>2653</v>
      </c>
      <c r="J2177" s="36">
        <v>3723.7</v>
      </c>
      <c r="K2177" s="36">
        <v>0</v>
      </c>
      <c r="L2177" s="36">
        <v>0</v>
      </c>
      <c r="M2177" s="36">
        <v>-3.11</v>
      </c>
      <c r="N2177" s="10" t="str">
        <f t="shared" si="342"/>
        <v>L</v>
      </c>
      <c r="O2177" s="11">
        <f t="shared" si="343"/>
        <v>45922</v>
      </c>
      <c r="P2177" s="12" t="str">
        <f t="shared" si="344"/>
        <v>13</v>
      </c>
      <c r="Q2177" s="13" t="str">
        <f>VLOOKUP($B2177,Deals_Demo!$H:$N,7,0)</f>
        <v>strategy_21_demo</v>
      </c>
      <c r="R2177" s="13" t="str">
        <f t="shared" si="345"/>
        <v>Mon</v>
      </c>
      <c r="S2177" s="14">
        <f>VLOOKUP($B2177,Deals_Demo!$H:$S,8,0)</f>
        <v>45922.575659722221</v>
      </c>
      <c r="T2177" s="14">
        <f>VLOOKUP($B2177,Deals_Demo!$H:$S,9,0)</f>
        <v>45922.783993055556</v>
      </c>
      <c r="U2177" s="15" t="str">
        <f t="shared" si="346"/>
        <v>2025-09-22</v>
      </c>
      <c r="V2177" s="13" t="str">
        <f>VLOOKUP($B2177,Deals_Demo!$H:$S,11,0)</f>
        <v>18</v>
      </c>
      <c r="W2177" s="13" t="str">
        <f>VLOOKUP($B2177,Deals_Demo!$H:$S,12,0)</f>
        <v>Mon</v>
      </c>
      <c r="X2177" s="13">
        <f t="shared" si="339"/>
        <v>-0.311</v>
      </c>
      <c r="Y2177" s="13">
        <f t="shared" si="340"/>
        <v>-0.622</v>
      </c>
      <c r="Z2177" s="13">
        <f t="shared" si="341"/>
        <v>-0.93299999999999994</v>
      </c>
      <c r="AA2177" s="13">
        <f t="shared" si="347"/>
        <v>-3</v>
      </c>
    </row>
    <row r="2178" spans="1:27" x14ac:dyDescent="0.25">
      <c r="A2178" s="58">
        <v>45922.575659722221</v>
      </c>
      <c r="B2178" s="59">
        <v>444350312</v>
      </c>
      <c r="C2178" s="38" t="s">
        <v>36</v>
      </c>
      <c r="D2178" s="38" t="s">
        <v>37</v>
      </c>
      <c r="E2178" s="38" t="s">
        <v>120</v>
      </c>
      <c r="F2178" s="35">
        <v>3726.79</v>
      </c>
      <c r="G2178" s="35">
        <v>3727.2</v>
      </c>
      <c r="H2178" s="35">
        <v>3729.81</v>
      </c>
      <c r="I2178" s="38" t="s">
        <v>2654</v>
      </c>
      <c r="J2178" s="35">
        <v>3727.2</v>
      </c>
      <c r="K2178" s="35">
        <v>0</v>
      </c>
      <c r="L2178" s="35">
        <v>0</v>
      </c>
      <c r="M2178" s="35">
        <v>0.41</v>
      </c>
      <c r="N2178" s="10" t="str">
        <f t="shared" si="342"/>
        <v>W</v>
      </c>
      <c r="O2178" s="11">
        <f t="shared" si="343"/>
        <v>45922</v>
      </c>
      <c r="P2178" s="12" t="str">
        <f t="shared" si="344"/>
        <v>13</v>
      </c>
      <c r="Q2178" s="13" t="str">
        <f>VLOOKUP($B2178,Deals_Demo!$H:$N,7,0)</f>
        <v>strategy_10_demo</v>
      </c>
      <c r="R2178" s="13" t="str">
        <f t="shared" si="345"/>
        <v>Mon</v>
      </c>
      <c r="S2178" s="14">
        <f>VLOOKUP($B2178,Deals_Demo!$H:$S,8,0)</f>
        <v>45922.575659722221</v>
      </c>
      <c r="T2178" s="14">
        <f>VLOOKUP($B2178,Deals_Demo!$H:$S,9,0)</f>
        <v>45922.783993055556</v>
      </c>
      <c r="U2178" s="15" t="str">
        <f t="shared" si="346"/>
        <v>2025-09-22</v>
      </c>
      <c r="V2178" s="13" t="str">
        <f>VLOOKUP($B2178,Deals_Demo!$H:$S,11,0)</f>
        <v>18</v>
      </c>
      <c r="W2178" s="13" t="str">
        <f>VLOOKUP($B2178,Deals_Demo!$H:$S,12,0)</f>
        <v>Mon</v>
      </c>
      <c r="X2178" s="13">
        <f t="shared" si="339"/>
        <v>4.1000000000000002E-2</v>
      </c>
      <c r="Y2178" s="13">
        <f t="shared" si="340"/>
        <v>8.2000000000000003E-2</v>
      </c>
      <c r="Z2178" s="13">
        <f t="shared" si="341"/>
        <v>0.12299999999999998</v>
      </c>
      <c r="AA2178" s="13">
        <f t="shared" si="347"/>
        <v>-3</v>
      </c>
    </row>
    <row r="2179" spans="1:27" x14ac:dyDescent="0.25">
      <c r="A2179" s="60">
        <v>45922.575671296298</v>
      </c>
      <c r="B2179" s="61">
        <v>444350313</v>
      </c>
      <c r="C2179" s="37" t="s">
        <v>36</v>
      </c>
      <c r="D2179" s="37" t="s">
        <v>37</v>
      </c>
      <c r="E2179" s="37" t="s">
        <v>120</v>
      </c>
      <c r="F2179" s="36">
        <v>3726.75</v>
      </c>
      <c r="G2179" s="36">
        <v>3727.14</v>
      </c>
      <c r="H2179" s="36">
        <v>3728.31</v>
      </c>
      <c r="I2179" s="37" t="s">
        <v>2655</v>
      </c>
      <c r="J2179" s="36">
        <v>3728.31</v>
      </c>
      <c r="K2179" s="36">
        <v>0</v>
      </c>
      <c r="L2179" s="36">
        <v>0</v>
      </c>
      <c r="M2179" s="36">
        <v>1.56</v>
      </c>
      <c r="N2179" s="10" t="str">
        <f t="shared" si="342"/>
        <v>W</v>
      </c>
      <c r="O2179" s="11">
        <f t="shared" si="343"/>
        <v>45922</v>
      </c>
      <c r="P2179" s="12" t="str">
        <f t="shared" si="344"/>
        <v>13</v>
      </c>
      <c r="Q2179" s="13" t="str">
        <f>VLOOKUP($B2179,Deals_Demo!$H:$N,7,0)</f>
        <v>strategy_15_demo</v>
      </c>
      <c r="R2179" s="13" t="str">
        <f t="shared" si="345"/>
        <v>Mon</v>
      </c>
      <c r="S2179" s="14">
        <f>VLOOKUP($B2179,Deals_Demo!$H:$S,8,0)</f>
        <v>45922.575671296298</v>
      </c>
      <c r="T2179" s="14">
        <f>VLOOKUP($B2179,Deals_Demo!$H:$S,9,0)</f>
        <v>45922.784004629633</v>
      </c>
      <c r="U2179" s="15" t="str">
        <f t="shared" si="346"/>
        <v>2025-09-22</v>
      </c>
      <c r="V2179" s="13" t="str">
        <f>VLOOKUP($B2179,Deals_Demo!$H:$S,11,0)</f>
        <v>18</v>
      </c>
      <c r="W2179" s="13" t="str">
        <f>VLOOKUP($B2179,Deals_Demo!$H:$S,12,0)</f>
        <v>Mon</v>
      </c>
      <c r="X2179" s="13">
        <f t="shared" ref="X2179:X2213" si="348">$M2179*0.1</f>
        <v>0.15600000000000003</v>
      </c>
      <c r="Y2179" s="13">
        <f t="shared" ref="Y2179:Y2213" si="349">$M2179*0.2</f>
        <v>0.31200000000000006</v>
      </c>
      <c r="Z2179" s="13">
        <f t="shared" ref="Z2179:Z2213" si="350">$M2179*0.3</f>
        <v>0.46799999999999997</v>
      </c>
      <c r="AA2179" s="13">
        <f t="shared" si="347"/>
        <v>-3</v>
      </c>
    </row>
    <row r="2180" spans="1:27" x14ac:dyDescent="0.25">
      <c r="A2180" s="58">
        <v>45922.575671296298</v>
      </c>
      <c r="B2180" s="59">
        <v>444350314</v>
      </c>
      <c r="C2180" s="38" t="s">
        <v>36</v>
      </c>
      <c r="D2180" s="38" t="s">
        <v>37</v>
      </c>
      <c r="E2180" s="38" t="s">
        <v>120</v>
      </c>
      <c r="F2180" s="35">
        <v>3726.76</v>
      </c>
      <c r="G2180" s="35">
        <v>3727.15</v>
      </c>
      <c r="H2180" s="35">
        <v>3728.31</v>
      </c>
      <c r="I2180" s="38" t="s">
        <v>2655</v>
      </c>
      <c r="J2180" s="35">
        <v>3728.31</v>
      </c>
      <c r="K2180" s="35">
        <v>0</v>
      </c>
      <c r="L2180" s="35">
        <v>0</v>
      </c>
      <c r="M2180" s="35">
        <v>1.55</v>
      </c>
      <c r="N2180" s="10" t="str">
        <f t="shared" si="342"/>
        <v>W</v>
      </c>
      <c r="O2180" s="11">
        <f t="shared" si="343"/>
        <v>45922</v>
      </c>
      <c r="P2180" s="12" t="str">
        <f t="shared" si="344"/>
        <v>13</v>
      </c>
      <c r="Q2180" s="13" t="str">
        <f>VLOOKUP($B2180,Deals_Demo!$H:$N,7,0)</f>
        <v>strategy_14_demo</v>
      </c>
      <c r="R2180" s="13" t="str">
        <f t="shared" si="345"/>
        <v>Mon</v>
      </c>
      <c r="S2180" s="14">
        <f>VLOOKUP($B2180,Deals_Demo!$H:$S,8,0)</f>
        <v>45922.575671296298</v>
      </c>
      <c r="T2180" s="14">
        <f>VLOOKUP($B2180,Deals_Demo!$H:$S,9,0)</f>
        <v>45922.784004629633</v>
      </c>
      <c r="U2180" s="15" t="str">
        <f t="shared" si="346"/>
        <v>2025-09-22</v>
      </c>
      <c r="V2180" s="13" t="str">
        <f>VLOOKUP($B2180,Deals_Demo!$H:$S,11,0)</f>
        <v>18</v>
      </c>
      <c r="W2180" s="13" t="str">
        <f>VLOOKUP($B2180,Deals_Demo!$H:$S,12,0)</f>
        <v>Mon</v>
      </c>
      <c r="X2180" s="13">
        <f t="shared" si="348"/>
        <v>0.15500000000000003</v>
      </c>
      <c r="Y2180" s="13">
        <f t="shared" si="349"/>
        <v>0.31000000000000005</v>
      </c>
      <c r="Z2180" s="13">
        <f t="shared" si="350"/>
        <v>0.46499999999999997</v>
      </c>
      <c r="AA2180" s="13">
        <f t="shared" si="347"/>
        <v>-3</v>
      </c>
    </row>
    <row r="2181" spans="1:27" x14ac:dyDescent="0.25">
      <c r="A2181" s="60">
        <v>45922.575671296298</v>
      </c>
      <c r="B2181" s="61">
        <v>444350315</v>
      </c>
      <c r="C2181" s="37" t="s">
        <v>36</v>
      </c>
      <c r="D2181" s="37" t="s">
        <v>37</v>
      </c>
      <c r="E2181" s="37" t="s">
        <v>120</v>
      </c>
      <c r="F2181" s="36">
        <v>3726.77</v>
      </c>
      <c r="G2181" s="36">
        <v>3724.61</v>
      </c>
      <c r="H2181" s="36">
        <v>3728.31</v>
      </c>
      <c r="I2181" s="37" t="s">
        <v>2655</v>
      </c>
      <c r="J2181" s="36">
        <v>3728.31</v>
      </c>
      <c r="K2181" s="36">
        <v>0</v>
      </c>
      <c r="L2181" s="36">
        <v>0</v>
      </c>
      <c r="M2181" s="36">
        <v>1.54</v>
      </c>
      <c r="N2181" s="10" t="str">
        <f t="shared" si="342"/>
        <v>W</v>
      </c>
      <c r="O2181" s="11">
        <f t="shared" si="343"/>
        <v>45922</v>
      </c>
      <c r="P2181" s="12" t="str">
        <f t="shared" si="344"/>
        <v>13</v>
      </c>
      <c r="Q2181" s="13" t="str">
        <f>VLOOKUP($B2181,Deals_Demo!$H:$N,7,0)</f>
        <v>strategy_22_demo</v>
      </c>
      <c r="R2181" s="13" t="str">
        <f t="shared" si="345"/>
        <v>Mon</v>
      </c>
      <c r="S2181" s="14">
        <f>VLOOKUP($B2181,Deals_Demo!$H:$S,8,0)</f>
        <v>45922.575671296298</v>
      </c>
      <c r="T2181" s="14">
        <f>VLOOKUP($B2181,Deals_Demo!$H:$S,9,0)</f>
        <v>45922.784004629633</v>
      </c>
      <c r="U2181" s="15" t="str">
        <f t="shared" si="346"/>
        <v>2025-09-22</v>
      </c>
      <c r="V2181" s="13" t="str">
        <f>VLOOKUP($B2181,Deals_Demo!$H:$S,11,0)</f>
        <v>18</v>
      </c>
      <c r="W2181" s="13" t="str">
        <f>VLOOKUP($B2181,Deals_Demo!$H:$S,12,0)</f>
        <v>Mon</v>
      </c>
      <c r="X2181" s="13">
        <f t="shared" si="348"/>
        <v>0.15400000000000003</v>
      </c>
      <c r="Y2181" s="13">
        <f t="shared" si="349"/>
        <v>0.30800000000000005</v>
      </c>
      <c r="Z2181" s="13">
        <f t="shared" si="350"/>
        <v>0.46199999999999997</v>
      </c>
      <c r="AA2181" s="13">
        <f t="shared" si="347"/>
        <v>-3</v>
      </c>
    </row>
    <row r="2182" spans="1:27" x14ac:dyDescent="0.25">
      <c r="A2182" s="58">
        <v>45922.575671296298</v>
      </c>
      <c r="B2182" s="59">
        <v>444350316</v>
      </c>
      <c r="C2182" s="38" t="s">
        <v>36</v>
      </c>
      <c r="D2182" s="38" t="s">
        <v>37</v>
      </c>
      <c r="E2182" s="38" t="s">
        <v>120</v>
      </c>
      <c r="F2182" s="35">
        <v>3726.77</v>
      </c>
      <c r="G2182" s="35">
        <v>3727.2</v>
      </c>
      <c r="H2182" s="35">
        <v>3729.81</v>
      </c>
      <c r="I2182" s="38" t="s">
        <v>2654</v>
      </c>
      <c r="J2182" s="35">
        <v>3727.2</v>
      </c>
      <c r="K2182" s="35">
        <v>0</v>
      </c>
      <c r="L2182" s="35">
        <v>0</v>
      </c>
      <c r="M2182" s="35">
        <v>0.43</v>
      </c>
      <c r="N2182" s="10" t="str">
        <f t="shared" si="342"/>
        <v>W</v>
      </c>
      <c r="O2182" s="11">
        <f t="shared" si="343"/>
        <v>45922</v>
      </c>
      <c r="P2182" s="12" t="str">
        <f t="shared" si="344"/>
        <v>13</v>
      </c>
      <c r="Q2182" s="13" t="str">
        <f>VLOOKUP($B2182,Deals_Demo!$H:$N,7,0)</f>
        <v>strategy_09_demo</v>
      </c>
      <c r="R2182" s="13" t="str">
        <f t="shared" si="345"/>
        <v>Mon</v>
      </c>
      <c r="S2182" s="14">
        <f>VLOOKUP($B2182,Deals_Demo!$H:$S,8,0)</f>
        <v>45922.575671296298</v>
      </c>
      <c r="T2182" s="14">
        <f>VLOOKUP($B2182,Deals_Demo!$H:$S,9,0)</f>
        <v>45922.784004629633</v>
      </c>
      <c r="U2182" s="15" t="str">
        <f t="shared" si="346"/>
        <v>2025-09-22</v>
      </c>
      <c r="V2182" s="13" t="str">
        <f>VLOOKUP($B2182,Deals_Demo!$H:$S,11,0)</f>
        <v>18</v>
      </c>
      <c r="W2182" s="13" t="str">
        <f>VLOOKUP($B2182,Deals_Demo!$H:$S,12,0)</f>
        <v>Mon</v>
      </c>
      <c r="X2182" s="13">
        <f t="shared" si="348"/>
        <v>4.3000000000000003E-2</v>
      </c>
      <c r="Y2182" s="13">
        <f t="shared" si="349"/>
        <v>8.6000000000000007E-2</v>
      </c>
      <c r="Z2182" s="13">
        <f t="shared" si="350"/>
        <v>0.129</v>
      </c>
      <c r="AA2182" s="13">
        <f t="shared" si="347"/>
        <v>-3</v>
      </c>
    </row>
    <row r="2183" spans="1:27" x14ac:dyDescent="0.25">
      <c r="A2183" s="60">
        <v>45922.575682870367</v>
      </c>
      <c r="B2183" s="61">
        <v>444350318</v>
      </c>
      <c r="C2183" s="37" t="s">
        <v>36</v>
      </c>
      <c r="D2183" s="37" t="s">
        <v>37</v>
      </c>
      <c r="E2183" s="37" t="s">
        <v>120</v>
      </c>
      <c r="F2183" s="36">
        <v>3726.77</v>
      </c>
      <c r="G2183" s="36">
        <v>3727.15</v>
      </c>
      <c r="H2183" s="36">
        <v>3728.31</v>
      </c>
      <c r="I2183" s="37" t="s">
        <v>2655</v>
      </c>
      <c r="J2183" s="36">
        <v>3728.31</v>
      </c>
      <c r="K2183" s="36">
        <v>0</v>
      </c>
      <c r="L2183" s="36">
        <v>0</v>
      </c>
      <c r="M2183" s="36">
        <v>1.54</v>
      </c>
      <c r="N2183" s="10" t="str">
        <f t="shared" si="342"/>
        <v>W</v>
      </c>
      <c r="O2183" s="11">
        <f t="shared" si="343"/>
        <v>45922</v>
      </c>
      <c r="P2183" s="12" t="str">
        <f t="shared" si="344"/>
        <v>13</v>
      </c>
      <c r="Q2183" s="13" t="str">
        <f>VLOOKUP($B2183,Deals_Demo!$H:$N,7,0)</f>
        <v>strategy_24_demo</v>
      </c>
      <c r="R2183" s="13" t="str">
        <f t="shared" si="345"/>
        <v>Mon</v>
      </c>
      <c r="S2183" s="14">
        <f>VLOOKUP($B2183,Deals_Demo!$H:$S,8,0)</f>
        <v>45922.575682870367</v>
      </c>
      <c r="T2183" s="14">
        <f>VLOOKUP($B2183,Deals_Demo!$H:$S,9,0)</f>
        <v>45922.784016203703</v>
      </c>
      <c r="U2183" s="15" t="str">
        <f t="shared" si="346"/>
        <v>2025-09-22</v>
      </c>
      <c r="V2183" s="13" t="str">
        <f>VLOOKUP($B2183,Deals_Demo!$H:$S,11,0)</f>
        <v>18</v>
      </c>
      <c r="W2183" s="13" t="str">
        <f>VLOOKUP($B2183,Deals_Demo!$H:$S,12,0)</f>
        <v>Mon</v>
      </c>
      <c r="X2183" s="13">
        <f t="shared" si="348"/>
        <v>0.15400000000000003</v>
      </c>
      <c r="Y2183" s="13">
        <f t="shared" si="349"/>
        <v>0.30800000000000005</v>
      </c>
      <c r="Z2183" s="13">
        <f t="shared" si="350"/>
        <v>0.46199999999999997</v>
      </c>
      <c r="AA2183" s="13">
        <f t="shared" si="347"/>
        <v>-3</v>
      </c>
    </row>
    <row r="2184" spans="1:27" x14ac:dyDescent="0.25">
      <c r="A2184" s="58">
        <v>45922.575682870367</v>
      </c>
      <c r="B2184" s="59">
        <v>444350327</v>
      </c>
      <c r="C2184" s="38" t="s">
        <v>36</v>
      </c>
      <c r="D2184" s="38" t="s">
        <v>37</v>
      </c>
      <c r="E2184" s="38" t="s">
        <v>120</v>
      </c>
      <c r="F2184" s="35">
        <v>3726.68</v>
      </c>
      <c r="G2184" s="35">
        <v>3723.81</v>
      </c>
      <c r="H2184" s="35">
        <v>3730.31</v>
      </c>
      <c r="I2184" s="38" t="s">
        <v>2653</v>
      </c>
      <c r="J2184" s="35">
        <v>3723.7</v>
      </c>
      <c r="K2184" s="35">
        <v>0</v>
      </c>
      <c r="L2184" s="35">
        <v>0</v>
      </c>
      <c r="M2184" s="35">
        <v>-2.98</v>
      </c>
      <c r="N2184" s="10" t="str">
        <f t="shared" si="342"/>
        <v>L</v>
      </c>
      <c r="O2184" s="11">
        <f t="shared" si="343"/>
        <v>45922</v>
      </c>
      <c r="P2184" s="12" t="str">
        <f t="shared" si="344"/>
        <v>13</v>
      </c>
      <c r="Q2184" s="13" t="str">
        <f>VLOOKUP($B2184,Deals_Demo!$H:$N,7,0)</f>
        <v>strategy_16_demo</v>
      </c>
      <c r="R2184" s="13" t="str">
        <f t="shared" si="345"/>
        <v>Mon</v>
      </c>
      <c r="S2184" s="14">
        <f>VLOOKUP($B2184,Deals_Demo!$H:$S,8,0)</f>
        <v>45922.575682870367</v>
      </c>
      <c r="T2184" s="14">
        <f>VLOOKUP($B2184,Deals_Demo!$H:$S,9,0)</f>
        <v>45922.784016203703</v>
      </c>
      <c r="U2184" s="15" t="str">
        <f t="shared" si="346"/>
        <v>2025-09-22</v>
      </c>
      <c r="V2184" s="13" t="str">
        <f>VLOOKUP($B2184,Deals_Demo!$H:$S,11,0)</f>
        <v>18</v>
      </c>
      <c r="W2184" s="13" t="str">
        <f>VLOOKUP($B2184,Deals_Demo!$H:$S,12,0)</f>
        <v>Mon</v>
      </c>
      <c r="X2184" s="13">
        <f t="shared" si="348"/>
        <v>-0.29799999999999999</v>
      </c>
      <c r="Y2184" s="13">
        <f t="shared" si="349"/>
        <v>-0.59599999999999997</v>
      </c>
      <c r="Z2184" s="13">
        <f t="shared" si="350"/>
        <v>-0.89400000000000002</v>
      </c>
      <c r="AA2184" s="13">
        <f t="shared" si="347"/>
        <v>-3</v>
      </c>
    </row>
    <row r="2185" spans="1:27" x14ac:dyDescent="0.25">
      <c r="A2185" s="60">
        <v>45922.575682870367</v>
      </c>
      <c r="B2185" s="61">
        <v>444350329</v>
      </c>
      <c r="C2185" s="37" t="s">
        <v>36</v>
      </c>
      <c r="D2185" s="37" t="s">
        <v>37</v>
      </c>
      <c r="E2185" s="37" t="s">
        <v>120</v>
      </c>
      <c r="F2185" s="36">
        <v>3726.68</v>
      </c>
      <c r="G2185" s="36">
        <v>3727.15</v>
      </c>
      <c r="H2185" s="36">
        <v>3728.31</v>
      </c>
      <c r="I2185" s="37" t="s">
        <v>2655</v>
      </c>
      <c r="J2185" s="36">
        <v>3728.31</v>
      </c>
      <c r="K2185" s="36">
        <v>0</v>
      </c>
      <c r="L2185" s="36">
        <v>0</v>
      </c>
      <c r="M2185" s="36">
        <v>1.63</v>
      </c>
      <c r="N2185" s="10" t="str">
        <f t="shared" si="342"/>
        <v>W</v>
      </c>
      <c r="O2185" s="11">
        <f t="shared" si="343"/>
        <v>45922</v>
      </c>
      <c r="P2185" s="12" t="str">
        <f t="shared" si="344"/>
        <v>13</v>
      </c>
      <c r="Q2185" s="13" t="str">
        <f>VLOOKUP($B2185,Deals_Demo!$H:$N,7,0)</f>
        <v>strategy_12_demo</v>
      </c>
      <c r="R2185" s="13" t="str">
        <f t="shared" si="345"/>
        <v>Mon</v>
      </c>
      <c r="S2185" s="14">
        <f>VLOOKUP($B2185,Deals_Demo!$H:$S,8,0)</f>
        <v>45922.575682870367</v>
      </c>
      <c r="T2185" s="14">
        <f>VLOOKUP($B2185,Deals_Demo!$H:$S,9,0)</f>
        <v>45922.784016203703</v>
      </c>
      <c r="U2185" s="15" t="str">
        <f t="shared" si="346"/>
        <v>2025-09-22</v>
      </c>
      <c r="V2185" s="13" t="str">
        <f>VLOOKUP($B2185,Deals_Demo!$H:$S,11,0)</f>
        <v>18</v>
      </c>
      <c r="W2185" s="13" t="str">
        <f>VLOOKUP($B2185,Deals_Demo!$H:$S,12,0)</f>
        <v>Mon</v>
      </c>
      <c r="X2185" s="13">
        <f t="shared" si="348"/>
        <v>0.16300000000000001</v>
      </c>
      <c r="Y2185" s="13">
        <f t="shared" si="349"/>
        <v>0.32600000000000001</v>
      </c>
      <c r="Z2185" s="13">
        <f t="shared" si="350"/>
        <v>0.48899999999999993</v>
      </c>
      <c r="AA2185" s="13">
        <f t="shared" si="347"/>
        <v>-3</v>
      </c>
    </row>
    <row r="2186" spans="1:27" x14ac:dyDescent="0.25">
      <c r="A2186" s="58">
        <v>45922.575682870367</v>
      </c>
      <c r="B2186" s="59">
        <v>444350331</v>
      </c>
      <c r="C2186" s="38" t="s">
        <v>36</v>
      </c>
      <c r="D2186" s="38" t="s">
        <v>37</v>
      </c>
      <c r="E2186" s="38" t="s">
        <v>120</v>
      </c>
      <c r="F2186" s="35">
        <v>3726.62</v>
      </c>
      <c r="G2186" s="35">
        <v>3724.61</v>
      </c>
      <c r="H2186" s="35">
        <v>3729.81</v>
      </c>
      <c r="I2186" s="38" t="s">
        <v>2656</v>
      </c>
      <c r="J2186" s="35">
        <v>3724.56</v>
      </c>
      <c r="K2186" s="35">
        <v>0</v>
      </c>
      <c r="L2186" s="35">
        <v>0</v>
      </c>
      <c r="M2186" s="35">
        <v>-2.06</v>
      </c>
      <c r="N2186" s="10" t="str">
        <f t="shared" si="342"/>
        <v>L</v>
      </c>
      <c r="O2186" s="11">
        <f t="shared" si="343"/>
        <v>45922</v>
      </c>
      <c r="P2186" s="12" t="str">
        <f t="shared" si="344"/>
        <v>13</v>
      </c>
      <c r="Q2186" s="13" t="str">
        <f>VLOOKUP($B2186,Deals_Demo!$H:$N,7,0)</f>
        <v>strategy_23_demo</v>
      </c>
      <c r="R2186" s="13" t="str">
        <f t="shared" si="345"/>
        <v>Mon</v>
      </c>
      <c r="S2186" s="14">
        <f>VLOOKUP($B2186,Deals_Demo!$H:$S,8,0)</f>
        <v>45922.575682870367</v>
      </c>
      <c r="T2186" s="14">
        <f>VLOOKUP($B2186,Deals_Demo!$H:$S,9,0)</f>
        <v>45922.784016203703</v>
      </c>
      <c r="U2186" s="15" t="str">
        <f t="shared" si="346"/>
        <v>2025-09-22</v>
      </c>
      <c r="V2186" s="13" t="str">
        <f>VLOOKUP($B2186,Deals_Demo!$H:$S,11,0)</f>
        <v>18</v>
      </c>
      <c r="W2186" s="13" t="str">
        <f>VLOOKUP($B2186,Deals_Demo!$H:$S,12,0)</f>
        <v>Mon</v>
      </c>
      <c r="X2186" s="13">
        <f t="shared" si="348"/>
        <v>-0.20600000000000002</v>
      </c>
      <c r="Y2186" s="13">
        <f t="shared" si="349"/>
        <v>-0.41200000000000003</v>
      </c>
      <c r="Z2186" s="13">
        <f t="shared" si="350"/>
        <v>-0.61799999999999999</v>
      </c>
      <c r="AA2186" s="13">
        <f t="shared" si="347"/>
        <v>-3</v>
      </c>
    </row>
    <row r="2187" spans="1:27" x14ac:dyDescent="0.25">
      <c r="A2187" s="60">
        <v>45922.577974537038</v>
      </c>
      <c r="B2187" s="61">
        <v>444351837</v>
      </c>
      <c r="C2187" s="37" t="s">
        <v>36</v>
      </c>
      <c r="D2187" s="37" t="s">
        <v>37</v>
      </c>
      <c r="E2187" s="37" t="s">
        <v>120</v>
      </c>
      <c r="F2187" s="36">
        <v>3727.52</v>
      </c>
      <c r="G2187" s="36">
        <v>3724.58</v>
      </c>
      <c r="H2187" s="37"/>
      <c r="I2187" s="37" t="s">
        <v>2656</v>
      </c>
      <c r="J2187" s="36">
        <v>3724.56</v>
      </c>
      <c r="K2187" s="36">
        <v>0</v>
      </c>
      <c r="L2187" s="36">
        <v>0</v>
      </c>
      <c r="M2187" s="36">
        <v>-2.96</v>
      </c>
      <c r="N2187" s="10" t="str">
        <f t="shared" si="342"/>
        <v>L</v>
      </c>
      <c r="O2187" s="11">
        <f t="shared" si="343"/>
        <v>45922</v>
      </c>
      <c r="P2187" s="12" t="str">
        <f t="shared" si="344"/>
        <v>13</v>
      </c>
      <c r="Q2187" s="13" t="str">
        <f>VLOOKUP($B2187,Deals_Demo!$H:$N,7,0)</f>
        <v>strategy_20_demo</v>
      </c>
      <c r="R2187" s="13" t="str">
        <f t="shared" si="345"/>
        <v>Mon</v>
      </c>
      <c r="S2187" s="14">
        <f>VLOOKUP($B2187,Deals_Demo!$H:$S,8,0)</f>
        <v>45922.577974537038</v>
      </c>
      <c r="T2187" s="14">
        <f>VLOOKUP($B2187,Deals_Demo!$H:$S,9,0)</f>
        <v>45922.786307870374</v>
      </c>
      <c r="U2187" s="15" t="str">
        <f t="shared" si="346"/>
        <v>2025-09-22</v>
      </c>
      <c r="V2187" s="13" t="str">
        <f>VLOOKUP($B2187,Deals_Demo!$H:$S,11,0)</f>
        <v>18</v>
      </c>
      <c r="W2187" s="13" t="str">
        <f>VLOOKUP($B2187,Deals_Demo!$H:$S,12,0)</f>
        <v>Mon</v>
      </c>
      <c r="X2187" s="13">
        <f t="shared" si="348"/>
        <v>-0.29599999999999999</v>
      </c>
      <c r="Y2187" s="13">
        <f t="shared" si="349"/>
        <v>-0.59199999999999997</v>
      </c>
      <c r="Z2187" s="13">
        <f t="shared" si="350"/>
        <v>-0.88800000000000001</v>
      </c>
      <c r="AA2187" s="13">
        <f t="shared" si="347"/>
        <v>-3</v>
      </c>
    </row>
    <row r="2188" spans="1:27" x14ac:dyDescent="0.25">
      <c r="A2188" s="58">
        <v>45922.577974537038</v>
      </c>
      <c r="B2188" s="59">
        <v>444351838</v>
      </c>
      <c r="C2188" s="38" t="s">
        <v>36</v>
      </c>
      <c r="D2188" s="38" t="s">
        <v>37</v>
      </c>
      <c r="E2188" s="38" t="s">
        <v>120</v>
      </c>
      <c r="F2188" s="35">
        <v>3727.41</v>
      </c>
      <c r="G2188" s="35">
        <v>3724.52</v>
      </c>
      <c r="H2188" s="38"/>
      <c r="I2188" s="38" t="s">
        <v>2657</v>
      </c>
      <c r="J2188" s="35">
        <v>3724.51</v>
      </c>
      <c r="K2188" s="35">
        <v>0</v>
      </c>
      <c r="L2188" s="35">
        <v>0</v>
      </c>
      <c r="M2188" s="35">
        <v>-2.9</v>
      </c>
      <c r="N2188" s="10" t="str">
        <f t="shared" si="342"/>
        <v>L</v>
      </c>
      <c r="O2188" s="11">
        <f t="shared" si="343"/>
        <v>45922</v>
      </c>
      <c r="P2188" s="12" t="str">
        <f t="shared" si="344"/>
        <v>13</v>
      </c>
      <c r="Q2188" s="13" t="str">
        <f>VLOOKUP($B2188,Deals_Demo!$H:$N,7,0)</f>
        <v>strategy_18_demo</v>
      </c>
      <c r="R2188" s="13" t="str">
        <f t="shared" si="345"/>
        <v>Mon</v>
      </c>
      <c r="S2188" s="14">
        <f>VLOOKUP($B2188,Deals_Demo!$H:$S,8,0)</f>
        <v>45922.577974537038</v>
      </c>
      <c r="T2188" s="14">
        <f>VLOOKUP($B2188,Deals_Demo!$H:$S,9,0)</f>
        <v>45922.786307870374</v>
      </c>
      <c r="U2188" s="15" t="str">
        <f t="shared" si="346"/>
        <v>2025-09-22</v>
      </c>
      <c r="V2188" s="13" t="str">
        <f>VLOOKUP($B2188,Deals_Demo!$H:$S,11,0)</f>
        <v>18</v>
      </c>
      <c r="W2188" s="13" t="str">
        <f>VLOOKUP($B2188,Deals_Demo!$H:$S,12,0)</f>
        <v>Mon</v>
      </c>
      <c r="X2188" s="13">
        <f t="shared" si="348"/>
        <v>-0.28999999999999998</v>
      </c>
      <c r="Y2188" s="13">
        <f t="shared" si="349"/>
        <v>-0.57999999999999996</v>
      </c>
      <c r="Z2188" s="13">
        <f t="shared" si="350"/>
        <v>-0.87</v>
      </c>
      <c r="AA2188" s="13">
        <f t="shared" si="347"/>
        <v>-3</v>
      </c>
    </row>
    <row r="2189" spans="1:27" x14ac:dyDescent="0.25">
      <c r="A2189" s="60">
        <v>45922.580405092594</v>
      </c>
      <c r="B2189" s="61">
        <v>444353162</v>
      </c>
      <c r="C2189" s="37" t="s">
        <v>36</v>
      </c>
      <c r="D2189" s="37" t="s">
        <v>37</v>
      </c>
      <c r="E2189" s="37" t="s">
        <v>120</v>
      </c>
      <c r="F2189" s="36">
        <v>3727.41</v>
      </c>
      <c r="G2189" s="36">
        <v>3724.41</v>
      </c>
      <c r="H2189" s="36">
        <v>3728.91</v>
      </c>
      <c r="I2189" s="37" t="s">
        <v>2657</v>
      </c>
      <c r="J2189" s="36">
        <v>3724.39</v>
      </c>
      <c r="K2189" s="36">
        <v>0</v>
      </c>
      <c r="L2189" s="36">
        <v>0</v>
      </c>
      <c r="M2189" s="36">
        <v>-3.02</v>
      </c>
      <c r="N2189" s="10" t="str">
        <f t="shared" si="342"/>
        <v>L</v>
      </c>
      <c r="O2189" s="11">
        <f t="shared" si="343"/>
        <v>45922</v>
      </c>
      <c r="P2189" s="12" t="str">
        <f t="shared" si="344"/>
        <v>13</v>
      </c>
      <c r="Q2189" s="13" t="str">
        <f>VLOOKUP($B2189,Deals_Demo!$H:$N,7,0)</f>
        <v>strategy_24_demo</v>
      </c>
      <c r="R2189" s="13" t="str">
        <f t="shared" si="345"/>
        <v>Mon</v>
      </c>
      <c r="S2189" s="14">
        <f>VLOOKUP($B2189,Deals_Demo!$H:$S,8,0)</f>
        <v>45922.580405092594</v>
      </c>
      <c r="T2189" s="14">
        <f>VLOOKUP($B2189,Deals_Demo!$H:$S,9,0)</f>
        <v>45922.78873842593</v>
      </c>
      <c r="U2189" s="15" t="str">
        <f t="shared" si="346"/>
        <v>2025-09-22</v>
      </c>
      <c r="V2189" s="13" t="str">
        <f>VLOOKUP($B2189,Deals_Demo!$H:$S,11,0)</f>
        <v>18</v>
      </c>
      <c r="W2189" s="13" t="str">
        <f>VLOOKUP($B2189,Deals_Demo!$H:$S,12,0)</f>
        <v>Mon</v>
      </c>
      <c r="X2189" s="13">
        <f t="shared" si="348"/>
        <v>-0.30200000000000005</v>
      </c>
      <c r="Y2189" s="13">
        <f t="shared" si="349"/>
        <v>-0.60400000000000009</v>
      </c>
      <c r="Z2189" s="13">
        <f t="shared" si="350"/>
        <v>-0.90599999999999992</v>
      </c>
      <c r="AA2189" s="13">
        <f t="shared" si="347"/>
        <v>-3</v>
      </c>
    </row>
    <row r="2190" spans="1:27" x14ac:dyDescent="0.25">
      <c r="A2190" s="58">
        <v>45922.580405092594</v>
      </c>
      <c r="B2190" s="59">
        <v>444353163</v>
      </c>
      <c r="C2190" s="38" t="s">
        <v>36</v>
      </c>
      <c r="D2190" s="38" t="s">
        <v>37</v>
      </c>
      <c r="E2190" s="38" t="s">
        <v>120</v>
      </c>
      <c r="F2190" s="35">
        <v>3727.41</v>
      </c>
      <c r="G2190" s="35">
        <v>3724.41</v>
      </c>
      <c r="H2190" s="35">
        <v>3728.91</v>
      </c>
      <c r="I2190" s="38" t="s">
        <v>2657</v>
      </c>
      <c r="J2190" s="35">
        <v>3724.39</v>
      </c>
      <c r="K2190" s="35">
        <v>0</v>
      </c>
      <c r="L2190" s="35">
        <v>0</v>
      </c>
      <c r="M2190" s="35">
        <v>-3.02</v>
      </c>
      <c r="N2190" s="10" t="str">
        <f t="shared" si="342"/>
        <v>L</v>
      </c>
      <c r="O2190" s="11">
        <f t="shared" si="343"/>
        <v>45922</v>
      </c>
      <c r="P2190" s="12" t="str">
        <f t="shared" si="344"/>
        <v>13</v>
      </c>
      <c r="Q2190" s="13" t="str">
        <f>VLOOKUP($B2190,Deals_Demo!$H:$N,7,0)</f>
        <v>strategy_12_demo</v>
      </c>
      <c r="R2190" s="13" t="str">
        <f t="shared" si="345"/>
        <v>Mon</v>
      </c>
      <c r="S2190" s="14">
        <f>VLOOKUP($B2190,Deals_Demo!$H:$S,8,0)</f>
        <v>45922.580405092594</v>
      </c>
      <c r="T2190" s="14">
        <f>VLOOKUP($B2190,Deals_Demo!$H:$S,9,0)</f>
        <v>45922.78873842593</v>
      </c>
      <c r="U2190" s="15" t="str">
        <f t="shared" si="346"/>
        <v>2025-09-22</v>
      </c>
      <c r="V2190" s="13" t="str">
        <f>VLOOKUP($B2190,Deals_Demo!$H:$S,11,0)</f>
        <v>18</v>
      </c>
      <c r="W2190" s="13" t="str">
        <f>VLOOKUP($B2190,Deals_Demo!$H:$S,12,0)</f>
        <v>Mon</v>
      </c>
      <c r="X2190" s="13">
        <f t="shared" si="348"/>
        <v>-0.30200000000000005</v>
      </c>
      <c r="Y2190" s="13">
        <f t="shared" si="349"/>
        <v>-0.60400000000000009</v>
      </c>
      <c r="Z2190" s="13">
        <f t="shared" si="350"/>
        <v>-0.90599999999999992</v>
      </c>
      <c r="AA2190" s="13">
        <f t="shared" si="347"/>
        <v>-3</v>
      </c>
    </row>
    <row r="2191" spans="1:27" x14ac:dyDescent="0.25">
      <c r="A2191" s="60">
        <v>45922.580416666664</v>
      </c>
      <c r="B2191" s="61">
        <v>444353166</v>
      </c>
      <c r="C2191" s="37" t="s">
        <v>36</v>
      </c>
      <c r="D2191" s="37" t="s">
        <v>37</v>
      </c>
      <c r="E2191" s="37" t="s">
        <v>120</v>
      </c>
      <c r="F2191" s="36">
        <v>3727.32</v>
      </c>
      <c r="G2191" s="36">
        <v>3725.91</v>
      </c>
      <c r="H2191" s="36">
        <v>3728.91</v>
      </c>
      <c r="I2191" s="37" t="s">
        <v>2658</v>
      </c>
      <c r="J2191" s="36">
        <v>3725.86</v>
      </c>
      <c r="K2191" s="36">
        <v>0</v>
      </c>
      <c r="L2191" s="36">
        <v>0</v>
      </c>
      <c r="M2191" s="36">
        <v>-1.46</v>
      </c>
      <c r="N2191" s="10" t="str">
        <f t="shared" si="342"/>
        <v>L</v>
      </c>
      <c r="O2191" s="11">
        <f t="shared" si="343"/>
        <v>45922</v>
      </c>
      <c r="P2191" s="12" t="str">
        <f t="shared" si="344"/>
        <v>13</v>
      </c>
      <c r="Q2191" s="13" t="str">
        <f>VLOOKUP($B2191,Deals_Demo!$H:$N,7,0)</f>
        <v>strategy_15_demo</v>
      </c>
      <c r="R2191" s="13" t="str">
        <f t="shared" si="345"/>
        <v>Mon</v>
      </c>
      <c r="S2191" s="14">
        <f>VLOOKUP($B2191,Deals_Demo!$H:$S,8,0)</f>
        <v>45922.580416666664</v>
      </c>
      <c r="T2191" s="14">
        <f>VLOOKUP($B2191,Deals_Demo!$H:$S,9,0)</f>
        <v>45922.78875</v>
      </c>
      <c r="U2191" s="15" t="str">
        <f t="shared" si="346"/>
        <v>2025-09-22</v>
      </c>
      <c r="V2191" s="13" t="str">
        <f>VLOOKUP($B2191,Deals_Demo!$H:$S,11,0)</f>
        <v>18</v>
      </c>
      <c r="W2191" s="13" t="str">
        <f>VLOOKUP($B2191,Deals_Demo!$H:$S,12,0)</f>
        <v>Mon</v>
      </c>
      <c r="X2191" s="13">
        <f t="shared" si="348"/>
        <v>-0.14599999999999999</v>
      </c>
      <c r="Y2191" s="13">
        <f t="shared" si="349"/>
        <v>-0.29199999999999998</v>
      </c>
      <c r="Z2191" s="13">
        <f t="shared" si="350"/>
        <v>-0.438</v>
      </c>
      <c r="AA2191" s="13">
        <f t="shared" si="347"/>
        <v>-3</v>
      </c>
    </row>
    <row r="2192" spans="1:27" x14ac:dyDescent="0.25">
      <c r="A2192" s="58">
        <v>45922.580416666664</v>
      </c>
      <c r="B2192" s="59">
        <v>444353171</v>
      </c>
      <c r="C2192" s="38" t="s">
        <v>36</v>
      </c>
      <c r="D2192" s="38" t="s">
        <v>37</v>
      </c>
      <c r="E2192" s="38" t="s">
        <v>120</v>
      </c>
      <c r="F2192" s="35">
        <v>3727.42</v>
      </c>
      <c r="G2192" s="35">
        <v>3724.41</v>
      </c>
      <c r="H2192" s="35">
        <v>3730.91</v>
      </c>
      <c r="I2192" s="38" t="s">
        <v>2657</v>
      </c>
      <c r="J2192" s="35">
        <v>3724.39</v>
      </c>
      <c r="K2192" s="35">
        <v>0</v>
      </c>
      <c r="L2192" s="35">
        <v>0</v>
      </c>
      <c r="M2192" s="35">
        <v>-3.03</v>
      </c>
      <c r="N2192" s="10" t="str">
        <f t="shared" si="342"/>
        <v>L</v>
      </c>
      <c r="O2192" s="11">
        <f t="shared" si="343"/>
        <v>45922</v>
      </c>
      <c r="P2192" s="12" t="str">
        <f t="shared" si="344"/>
        <v>13</v>
      </c>
      <c r="Q2192" s="13" t="str">
        <f>VLOOKUP($B2192,Deals_Demo!$H:$N,7,0)</f>
        <v>strategy_11_demo</v>
      </c>
      <c r="R2192" s="13" t="str">
        <f t="shared" si="345"/>
        <v>Mon</v>
      </c>
      <c r="S2192" s="14">
        <f>VLOOKUP($B2192,Deals_Demo!$H:$S,8,0)</f>
        <v>45922.580416666664</v>
      </c>
      <c r="T2192" s="14">
        <f>VLOOKUP($B2192,Deals_Demo!$H:$S,9,0)</f>
        <v>45922.78875</v>
      </c>
      <c r="U2192" s="15" t="str">
        <f t="shared" si="346"/>
        <v>2025-09-22</v>
      </c>
      <c r="V2192" s="13" t="str">
        <f>VLOOKUP($B2192,Deals_Demo!$H:$S,11,0)</f>
        <v>18</v>
      </c>
      <c r="W2192" s="13" t="str">
        <f>VLOOKUP($B2192,Deals_Demo!$H:$S,12,0)</f>
        <v>Mon</v>
      </c>
      <c r="X2192" s="13">
        <f t="shared" si="348"/>
        <v>-0.30299999999999999</v>
      </c>
      <c r="Y2192" s="13">
        <f t="shared" si="349"/>
        <v>-0.60599999999999998</v>
      </c>
      <c r="Z2192" s="13">
        <f t="shared" si="350"/>
        <v>-0.90899999999999992</v>
      </c>
      <c r="AA2192" s="13">
        <f t="shared" si="347"/>
        <v>-3</v>
      </c>
    </row>
    <row r="2193" spans="1:27" x14ac:dyDescent="0.25">
      <c r="A2193" s="60">
        <v>45922.580416666664</v>
      </c>
      <c r="B2193" s="61">
        <v>444353172</v>
      </c>
      <c r="C2193" s="37" t="s">
        <v>36</v>
      </c>
      <c r="D2193" s="37" t="s">
        <v>37</v>
      </c>
      <c r="E2193" s="37" t="s">
        <v>120</v>
      </c>
      <c r="F2193" s="36">
        <v>3727.42</v>
      </c>
      <c r="G2193" s="36">
        <v>3724.91</v>
      </c>
      <c r="H2193" s="36">
        <v>3730.41</v>
      </c>
      <c r="I2193" s="37" t="s">
        <v>2659</v>
      </c>
      <c r="J2193" s="36">
        <v>3724.87</v>
      </c>
      <c r="K2193" s="36">
        <v>0</v>
      </c>
      <c r="L2193" s="36">
        <v>0</v>
      </c>
      <c r="M2193" s="36">
        <v>-2.5499999999999998</v>
      </c>
      <c r="N2193" s="10" t="str">
        <f t="shared" si="342"/>
        <v>L</v>
      </c>
      <c r="O2193" s="11">
        <f t="shared" si="343"/>
        <v>45922</v>
      </c>
      <c r="P2193" s="12" t="str">
        <f t="shared" si="344"/>
        <v>13</v>
      </c>
      <c r="Q2193" s="13" t="str">
        <f>VLOOKUP($B2193,Deals_Demo!$H:$N,7,0)</f>
        <v>strategy_10_demo</v>
      </c>
      <c r="R2193" s="13" t="str">
        <f t="shared" si="345"/>
        <v>Mon</v>
      </c>
      <c r="S2193" s="14">
        <f>VLOOKUP($B2193,Deals_Demo!$H:$S,8,0)</f>
        <v>45922.580416666664</v>
      </c>
      <c r="T2193" s="14">
        <f>VLOOKUP($B2193,Deals_Demo!$H:$S,9,0)</f>
        <v>45922.78875</v>
      </c>
      <c r="U2193" s="15" t="str">
        <f t="shared" si="346"/>
        <v>2025-09-22</v>
      </c>
      <c r="V2193" s="13" t="str">
        <f>VLOOKUP($B2193,Deals_Demo!$H:$S,11,0)</f>
        <v>18</v>
      </c>
      <c r="W2193" s="13" t="str">
        <f>VLOOKUP($B2193,Deals_Demo!$H:$S,12,0)</f>
        <v>Mon</v>
      </c>
      <c r="X2193" s="13">
        <f t="shared" si="348"/>
        <v>-0.255</v>
      </c>
      <c r="Y2193" s="13">
        <f t="shared" si="349"/>
        <v>-0.51</v>
      </c>
      <c r="Z2193" s="13">
        <f t="shared" si="350"/>
        <v>-0.7649999999999999</v>
      </c>
      <c r="AA2193" s="13">
        <f t="shared" si="347"/>
        <v>-3</v>
      </c>
    </row>
    <row r="2194" spans="1:27" x14ac:dyDescent="0.25">
      <c r="A2194" s="58">
        <v>45922.580416666664</v>
      </c>
      <c r="B2194" s="59">
        <v>444353174</v>
      </c>
      <c r="C2194" s="38" t="s">
        <v>36</v>
      </c>
      <c r="D2194" s="38" t="s">
        <v>37</v>
      </c>
      <c r="E2194" s="38" t="s">
        <v>120</v>
      </c>
      <c r="F2194" s="35">
        <v>3727.41</v>
      </c>
      <c r="G2194" s="35">
        <v>3725.21</v>
      </c>
      <c r="H2194" s="35">
        <v>3728.91</v>
      </c>
      <c r="I2194" s="38" t="s">
        <v>2660</v>
      </c>
      <c r="J2194" s="35">
        <v>3725.12</v>
      </c>
      <c r="K2194" s="35">
        <v>0</v>
      </c>
      <c r="L2194" s="35">
        <v>0</v>
      </c>
      <c r="M2194" s="35">
        <v>-2.29</v>
      </c>
      <c r="N2194" s="10" t="str">
        <f t="shared" si="342"/>
        <v>L</v>
      </c>
      <c r="O2194" s="11">
        <f t="shared" si="343"/>
        <v>45922</v>
      </c>
      <c r="P2194" s="12" t="str">
        <f t="shared" si="344"/>
        <v>13</v>
      </c>
      <c r="Q2194" s="13" t="str">
        <f>VLOOKUP($B2194,Deals_Demo!$H:$N,7,0)</f>
        <v>strategy_22_demo</v>
      </c>
      <c r="R2194" s="13" t="str">
        <f t="shared" si="345"/>
        <v>Mon</v>
      </c>
      <c r="S2194" s="14">
        <f>VLOOKUP($B2194,Deals_Demo!$H:$S,8,0)</f>
        <v>45922.580416666664</v>
      </c>
      <c r="T2194" s="14">
        <f>VLOOKUP($B2194,Deals_Demo!$H:$S,9,0)</f>
        <v>45922.78875</v>
      </c>
      <c r="U2194" s="15" t="str">
        <f t="shared" si="346"/>
        <v>2025-09-22</v>
      </c>
      <c r="V2194" s="13" t="str">
        <f>VLOOKUP($B2194,Deals_Demo!$H:$S,11,0)</f>
        <v>18</v>
      </c>
      <c r="W2194" s="13" t="str">
        <f>VLOOKUP($B2194,Deals_Demo!$H:$S,12,0)</f>
        <v>Mon</v>
      </c>
      <c r="X2194" s="13">
        <f t="shared" si="348"/>
        <v>-0.22900000000000001</v>
      </c>
      <c r="Y2194" s="13">
        <f t="shared" si="349"/>
        <v>-0.45800000000000002</v>
      </c>
      <c r="Z2194" s="13">
        <f t="shared" si="350"/>
        <v>-0.68699999999999994</v>
      </c>
      <c r="AA2194" s="13">
        <f t="shared" si="347"/>
        <v>-3</v>
      </c>
    </row>
    <row r="2195" spans="1:27" x14ac:dyDescent="0.25">
      <c r="A2195" s="60">
        <v>45922.580428240741</v>
      </c>
      <c r="B2195" s="61">
        <v>444353179</v>
      </c>
      <c r="C2195" s="37" t="s">
        <v>36</v>
      </c>
      <c r="D2195" s="37" t="s">
        <v>37</v>
      </c>
      <c r="E2195" s="37" t="s">
        <v>120</v>
      </c>
      <c r="F2195" s="36">
        <v>3727.43</v>
      </c>
      <c r="G2195" s="36">
        <v>3724.41</v>
      </c>
      <c r="H2195" s="36">
        <v>3728.91</v>
      </c>
      <c r="I2195" s="37" t="s">
        <v>2657</v>
      </c>
      <c r="J2195" s="36">
        <v>3724.39</v>
      </c>
      <c r="K2195" s="36">
        <v>0</v>
      </c>
      <c r="L2195" s="36">
        <v>0</v>
      </c>
      <c r="M2195" s="36">
        <v>-3.04</v>
      </c>
      <c r="N2195" s="10" t="str">
        <f t="shared" ref="N2195:N2213" si="351">IF(M2195&gt;0,"W",IF(M2195&lt;0,"L","BE"))</f>
        <v>L</v>
      </c>
      <c r="O2195" s="11">
        <f t="shared" ref="O2195:O2213" si="352">INT(LEFT(A2195,10))</f>
        <v>45922</v>
      </c>
      <c r="P2195" s="12" t="str">
        <f t="shared" ref="P2195:P2213" si="353">TEXT(A2195,"hh")</f>
        <v>13</v>
      </c>
      <c r="Q2195" s="13" t="str">
        <f>VLOOKUP($B2195,Deals_Demo!$H:$N,7,0)</f>
        <v>strategy_14_demo</v>
      </c>
      <c r="R2195" s="13" t="str">
        <f t="shared" ref="R2195:R2213" si="354">TEXT(O2195,"ddd")</f>
        <v>Mon</v>
      </c>
      <c r="S2195" s="14">
        <f>VLOOKUP($B2195,Deals_Demo!$H:$S,8,0)</f>
        <v>45922.580428240741</v>
      </c>
      <c r="T2195" s="14">
        <f>VLOOKUP($B2195,Deals_Demo!$H:$S,9,0)</f>
        <v>45922.788761574076</v>
      </c>
      <c r="U2195" s="15" t="str">
        <f t="shared" ref="U2195:U2213" si="355">TEXT(T2195,"yyyy-mm-dd")</f>
        <v>2025-09-22</v>
      </c>
      <c r="V2195" s="13" t="str">
        <f>VLOOKUP($B2195,Deals_Demo!$H:$S,11,0)</f>
        <v>18</v>
      </c>
      <c r="W2195" s="13" t="str">
        <f>VLOOKUP($B2195,Deals_Demo!$H:$S,12,0)</f>
        <v>Mon</v>
      </c>
      <c r="X2195" s="13">
        <f t="shared" si="348"/>
        <v>-0.30400000000000005</v>
      </c>
      <c r="Y2195" s="13">
        <f t="shared" si="349"/>
        <v>-0.6080000000000001</v>
      </c>
      <c r="Z2195" s="13">
        <f t="shared" si="350"/>
        <v>-0.91199999999999992</v>
      </c>
      <c r="AA2195" s="13">
        <f t="shared" ref="AA2195:AA2213" si="356">IF(M2195&lt;2.9,-3,M2195)</f>
        <v>-3</v>
      </c>
    </row>
    <row r="2196" spans="1:27" x14ac:dyDescent="0.25">
      <c r="A2196" s="58">
        <v>45922.580428240741</v>
      </c>
      <c r="B2196" s="59">
        <v>444353180</v>
      </c>
      <c r="C2196" s="38" t="s">
        <v>36</v>
      </c>
      <c r="D2196" s="38" t="s">
        <v>37</v>
      </c>
      <c r="E2196" s="38" t="s">
        <v>120</v>
      </c>
      <c r="F2196" s="35">
        <v>3727.44</v>
      </c>
      <c r="G2196" s="35">
        <v>3724.41</v>
      </c>
      <c r="H2196" s="35">
        <v>3730.41</v>
      </c>
      <c r="I2196" s="38" t="s">
        <v>2657</v>
      </c>
      <c r="J2196" s="35">
        <v>3724.39</v>
      </c>
      <c r="K2196" s="35">
        <v>0</v>
      </c>
      <c r="L2196" s="35">
        <v>0</v>
      </c>
      <c r="M2196" s="35">
        <v>-3.05</v>
      </c>
      <c r="N2196" s="10" t="str">
        <f t="shared" si="351"/>
        <v>L</v>
      </c>
      <c r="O2196" s="11">
        <f t="shared" si="352"/>
        <v>45922</v>
      </c>
      <c r="P2196" s="12" t="str">
        <f t="shared" si="353"/>
        <v>13</v>
      </c>
      <c r="Q2196" s="13" t="str">
        <f>VLOOKUP($B2196,Deals_Demo!$H:$N,7,0)</f>
        <v>strategy_09_demo</v>
      </c>
      <c r="R2196" s="13" t="str">
        <f t="shared" si="354"/>
        <v>Mon</v>
      </c>
      <c r="S2196" s="14">
        <f>VLOOKUP($B2196,Deals_Demo!$H:$S,8,0)</f>
        <v>45922.580428240741</v>
      </c>
      <c r="T2196" s="14">
        <f>VLOOKUP($B2196,Deals_Demo!$H:$S,9,0)</f>
        <v>45922.788761574076</v>
      </c>
      <c r="U2196" s="15" t="str">
        <f t="shared" si="355"/>
        <v>2025-09-22</v>
      </c>
      <c r="V2196" s="13" t="str">
        <f>VLOOKUP($B2196,Deals_Demo!$H:$S,11,0)</f>
        <v>18</v>
      </c>
      <c r="W2196" s="13" t="str">
        <f>VLOOKUP($B2196,Deals_Demo!$H:$S,12,0)</f>
        <v>Mon</v>
      </c>
      <c r="X2196" s="13">
        <f t="shared" si="348"/>
        <v>-0.30499999999999999</v>
      </c>
      <c r="Y2196" s="13">
        <f t="shared" si="349"/>
        <v>-0.61</v>
      </c>
      <c r="Z2196" s="13">
        <f t="shared" si="350"/>
        <v>-0.91499999999999992</v>
      </c>
      <c r="AA2196" s="13">
        <f t="shared" si="356"/>
        <v>-3</v>
      </c>
    </row>
    <row r="2197" spans="1:27" x14ac:dyDescent="0.25">
      <c r="A2197" s="60">
        <v>45922.580752314818</v>
      </c>
      <c r="B2197" s="61">
        <v>444353301</v>
      </c>
      <c r="C2197" s="37" t="s">
        <v>36</v>
      </c>
      <c r="D2197" s="37" t="s">
        <v>37</v>
      </c>
      <c r="E2197" s="37" t="s">
        <v>120</v>
      </c>
      <c r="F2197" s="36">
        <v>3726.9</v>
      </c>
      <c r="G2197" s="36">
        <v>3723.9</v>
      </c>
      <c r="H2197" s="36">
        <v>3730.4</v>
      </c>
      <c r="I2197" s="37" t="s">
        <v>2653</v>
      </c>
      <c r="J2197" s="36">
        <v>3723.89</v>
      </c>
      <c r="K2197" s="36">
        <v>0</v>
      </c>
      <c r="L2197" s="36">
        <v>0</v>
      </c>
      <c r="M2197" s="36">
        <v>-3.01</v>
      </c>
      <c r="N2197" s="10" t="str">
        <f t="shared" si="351"/>
        <v>L</v>
      </c>
      <c r="O2197" s="11">
        <f t="shared" si="352"/>
        <v>45922</v>
      </c>
      <c r="P2197" s="12" t="str">
        <f t="shared" si="353"/>
        <v>13</v>
      </c>
      <c r="Q2197" s="13" t="str">
        <f>VLOOKUP($B2197,Deals_Demo!$H:$N,7,0)</f>
        <v>strategy_13_demo</v>
      </c>
      <c r="R2197" s="13" t="str">
        <f t="shared" si="354"/>
        <v>Mon</v>
      </c>
      <c r="S2197" s="14">
        <f>VLOOKUP($B2197,Deals_Demo!$H:$S,8,0)</f>
        <v>45922.580752314818</v>
      </c>
      <c r="T2197" s="14">
        <f>VLOOKUP($B2197,Deals_Demo!$H:$S,9,0)</f>
        <v>45922.789085648154</v>
      </c>
      <c r="U2197" s="15" t="str">
        <f t="shared" si="355"/>
        <v>2025-09-22</v>
      </c>
      <c r="V2197" s="13" t="str">
        <f>VLOOKUP($B2197,Deals_Demo!$H:$S,11,0)</f>
        <v>18</v>
      </c>
      <c r="W2197" s="13" t="str">
        <f>VLOOKUP($B2197,Deals_Demo!$H:$S,12,0)</f>
        <v>Mon</v>
      </c>
      <c r="X2197" s="13">
        <f t="shared" si="348"/>
        <v>-0.30099999999999999</v>
      </c>
      <c r="Y2197" s="13">
        <f t="shared" si="349"/>
        <v>-0.60199999999999998</v>
      </c>
      <c r="Z2197" s="13">
        <f t="shared" si="350"/>
        <v>-0.90299999999999991</v>
      </c>
      <c r="AA2197" s="13">
        <f t="shared" si="356"/>
        <v>-3</v>
      </c>
    </row>
    <row r="2198" spans="1:27" x14ac:dyDescent="0.25">
      <c r="A2198" s="58">
        <v>45922.580752314818</v>
      </c>
      <c r="B2198" s="59">
        <v>444353306</v>
      </c>
      <c r="C2198" s="38" t="s">
        <v>36</v>
      </c>
      <c r="D2198" s="38" t="s">
        <v>37</v>
      </c>
      <c r="E2198" s="38" t="s">
        <v>120</v>
      </c>
      <c r="F2198" s="35">
        <v>3726.96</v>
      </c>
      <c r="G2198" s="35">
        <v>3723.9</v>
      </c>
      <c r="H2198" s="35">
        <v>3730.4</v>
      </c>
      <c r="I2198" s="38" t="s">
        <v>2653</v>
      </c>
      <c r="J2198" s="35">
        <v>3723.89</v>
      </c>
      <c r="K2198" s="35">
        <v>0</v>
      </c>
      <c r="L2198" s="35">
        <v>0</v>
      </c>
      <c r="M2198" s="35">
        <v>-3.07</v>
      </c>
      <c r="N2198" s="10" t="str">
        <f t="shared" si="351"/>
        <v>L</v>
      </c>
      <c r="O2198" s="11">
        <f t="shared" si="352"/>
        <v>45922</v>
      </c>
      <c r="P2198" s="12" t="str">
        <f t="shared" si="353"/>
        <v>13</v>
      </c>
      <c r="Q2198" s="13" t="str">
        <f>VLOOKUP($B2198,Deals_Demo!$H:$N,7,0)</f>
        <v>strategy_07_demo</v>
      </c>
      <c r="R2198" s="13" t="str">
        <f t="shared" si="354"/>
        <v>Mon</v>
      </c>
      <c r="S2198" s="14">
        <f>VLOOKUP($B2198,Deals_Demo!$H:$S,8,0)</f>
        <v>45922.580752314818</v>
      </c>
      <c r="T2198" s="14">
        <f>VLOOKUP($B2198,Deals_Demo!$H:$S,9,0)</f>
        <v>45922.789085648154</v>
      </c>
      <c r="U2198" s="15" t="str">
        <f t="shared" si="355"/>
        <v>2025-09-22</v>
      </c>
      <c r="V2198" s="13" t="str">
        <f>VLOOKUP($B2198,Deals_Demo!$H:$S,11,0)</f>
        <v>18</v>
      </c>
      <c r="W2198" s="13" t="str">
        <f>VLOOKUP($B2198,Deals_Demo!$H:$S,12,0)</f>
        <v>Mon</v>
      </c>
      <c r="X2198" s="13">
        <f t="shared" si="348"/>
        <v>-0.307</v>
      </c>
      <c r="Y2198" s="13">
        <f t="shared" si="349"/>
        <v>-0.61399999999999999</v>
      </c>
      <c r="Z2198" s="13">
        <f t="shared" si="350"/>
        <v>-0.92099999999999993</v>
      </c>
      <c r="AA2198" s="13">
        <f t="shared" si="356"/>
        <v>-3</v>
      </c>
    </row>
    <row r="2199" spans="1:27" x14ac:dyDescent="0.25">
      <c r="A2199" s="60">
        <v>45922.580868055556</v>
      </c>
      <c r="B2199" s="61">
        <v>444353437</v>
      </c>
      <c r="C2199" s="37" t="s">
        <v>36</v>
      </c>
      <c r="D2199" s="37" t="s">
        <v>37</v>
      </c>
      <c r="E2199" s="37" t="s">
        <v>120</v>
      </c>
      <c r="F2199" s="36">
        <v>3726.55</v>
      </c>
      <c r="G2199" s="36">
        <v>3723.53</v>
      </c>
      <c r="H2199" s="36">
        <v>3732.53</v>
      </c>
      <c r="I2199" s="37" t="s">
        <v>2661</v>
      </c>
      <c r="J2199" s="36">
        <v>3723.53</v>
      </c>
      <c r="K2199" s="36">
        <v>0</v>
      </c>
      <c r="L2199" s="36">
        <v>0</v>
      </c>
      <c r="M2199" s="36">
        <v>-3.02</v>
      </c>
      <c r="N2199" s="10" t="str">
        <f t="shared" si="351"/>
        <v>L</v>
      </c>
      <c r="O2199" s="11">
        <f t="shared" si="352"/>
        <v>45922</v>
      </c>
      <c r="P2199" s="12" t="str">
        <f t="shared" si="353"/>
        <v>13</v>
      </c>
      <c r="Q2199" s="13" t="str">
        <f>VLOOKUP($B2199,Deals_Demo!$H:$N,7,0)</f>
        <v>strategy_28.py</v>
      </c>
      <c r="R2199" s="13" t="str">
        <f t="shared" si="354"/>
        <v>Mon</v>
      </c>
      <c r="S2199" s="14">
        <f>VLOOKUP($B2199,Deals_Demo!$H:$S,8,0)</f>
        <v>45922.580868055556</v>
      </c>
      <c r="T2199" s="14">
        <f>VLOOKUP($B2199,Deals_Demo!$H:$S,9,0)</f>
        <v>45922.789201388892</v>
      </c>
      <c r="U2199" s="15" t="str">
        <f t="shared" si="355"/>
        <v>2025-09-22</v>
      </c>
      <c r="V2199" s="13" t="str">
        <f>VLOOKUP($B2199,Deals_Demo!$H:$S,11,0)</f>
        <v>18</v>
      </c>
      <c r="W2199" s="13" t="str">
        <f>VLOOKUP($B2199,Deals_Demo!$H:$S,12,0)</f>
        <v>Mon</v>
      </c>
      <c r="X2199" s="13">
        <f t="shared" si="348"/>
        <v>-0.30200000000000005</v>
      </c>
      <c r="Y2199" s="13">
        <f t="shared" si="349"/>
        <v>-0.60400000000000009</v>
      </c>
      <c r="Z2199" s="13">
        <f t="shared" si="350"/>
        <v>-0.90599999999999992</v>
      </c>
      <c r="AA2199" s="13">
        <f t="shared" si="356"/>
        <v>-3</v>
      </c>
    </row>
    <row r="2200" spans="1:27" x14ac:dyDescent="0.25">
      <c r="A2200" s="58">
        <v>45922.583298611113</v>
      </c>
      <c r="B2200" s="59">
        <v>444354816</v>
      </c>
      <c r="C2200" s="38" t="s">
        <v>36</v>
      </c>
      <c r="D2200" s="38" t="s">
        <v>37</v>
      </c>
      <c r="E2200" s="38" t="s">
        <v>120</v>
      </c>
      <c r="F2200" s="35">
        <v>3727.47</v>
      </c>
      <c r="G2200" s="35">
        <v>3724.47</v>
      </c>
      <c r="H2200" s="35">
        <v>3733.47</v>
      </c>
      <c r="I2200" s="38" t="s">
        <v>2657</v>
      </c>
      <c r="J2200" s="35">
        <v>3724.47</v>
      </c>
      <c r="K2200" s="35">
        <v>0</v>
      </c>
      <c r="L2200" s="35">
        <v>0</v>
      </c>
      <c r="M2200" s="35">
        <v>-3</v>
      </c>
      <c r="N2200" s="10" t="str">
        <f t="shared" si="351"/>
        <v>L</v>
      </c>
      <c r="O2200" s="11">
        <f t="shared" si="352"/>
        <v>45922</v>
      </c>
      <c r="P2200" s="12" t="str">
        <f t="shared" si="353"/>
        <v>13</v>
      </c>
      <c r="Q2200" s="13" t="str">
        <f>VLOOKUP($B2200,Deals_Demo!$H:$N,7,0)</f>
        <v>DEMO_strategy_02</v>
      </c>
      <c r="R2200" s="13" t="str">
        <f t="shared" si="354"/>
        <v>Mon</v>
      </c>
      <c r="S2200" s="14">
        <f>VLOOKUP($B2200,Deals_Demo!$H:$S,8,0)</f>
        <v>45922.583298611113</v>
      </c>
      <c r="T2200" s="14">
        <f>VLOOKUP($B2200,Deals_Demo!$H:$S,9,0)</f>
        <v>45922.791631944448</v>
      </c>
      <c r="U2200" s="15" t="str">
        <f t="shared" si="355"/>
        <v>2025-09-22</v>
      </c>
      <c r="V2200" s="13" t="str">
        <f>VLOOKUP($B2200,Deals_Demo!$H:$S,11,0)</f>
        <v>18</v>
      </c>
      <c r="W2200" s="13" t="str">
        <f>VLOOKUP($B2200,Deals_Demo!$H:$S,12,0)</f>
        <v>Mon</v>
      </c>
      <c r="X2200" s="13">
        <f t="shared" si="348"/>
        <v>-0.30000000000000004</v>
      </c>
      <c r="Y2200" s="13">
        <f t="shared" si="349"/>
        <v>-0.60000000000000009</v>
      </c>
      <c r="Z2200" s="13">
        <f t="shared" si="350"/>
        <v>-0.89999999999999991</v>
      </c>
      <c r="AA2200" s="13">
        <f t="shared" si="356"/>
        <v>-3</v>
      </c>
    </row>
    <row r="2201" spans="1:27" x14ac:dyDescent="0.25">
      <c r="A2201" s="60">
        <v>45922.583310185182</v>
      </c>
      <c r="B2201" s="61">
        <v>444354817</v>
      </c>
      <c r="C2201" s="37" t="s">
        <v>36</v>
      </c>
      <c r="D2201" s="37" t="s">
        <v>37</v>
      </c>
      <c r="E2201" s="37" t="s">
        <v>120</v>
      </c>
      <c r="F2201" s="36">
        <v>3727.48</v>
      </c>
      <c r="G2201" s="36">
        <v>3724.47</v>
      </c>
      <c r="H2201" s="37"/>
      <c r="I2201" s="37" t="s">
        <v>2657</v>
      </c>
      <c r="J2201" s="36">
        <v>3724.47</v>
      </c>
      <c r="K2201" s="36">
        <v>0</v>
      </c>
      <c r="L2201" s="36">
        <v>0</v>
      </c>
      <c r="M2201" s="36">
        <v>-3.01</v>
      </c>
      <c r="N2201" s="10" t="str">
        <f t="shared" si="351"/>
        <v>L</v>
      </c>
      <c r="O2201" s="11">
        <f t="shared" si="352"/>
        <v>45922</v>
      </c>
      <c r="P2201" s="12" t="str">
        <f t="shared" si="353"/>
        <v>13</v>
      </c>
      <c r="Q2201" s="13" t="str">
        <f>VLOOKUP($B2201,Deals_Demo!$H:$N,7,0)</f>
        <v>DEMO_strategy_01</v>
      </c>
      <c r="R2201" s="13" t="str">
        <f t="shared" si="354"/>
        <v>Mon</v>
      </c>
      <c r="S2201" s="14">
        <f>VLOOKUP($B2201,Deals_Demo!$H:$S,8,0)</f>
        <v>45922.583310185182</v>
      </c>
      <c r="T2201" s="14">
        <f>VLOOKUP($B2201,Deals_Demo!$H:$S,9,0)</f>
        <v>45922.791643518518</v>
      </c>
      <c r="U2201" s="15" t="str">
        <f t="shared" si="355"/>
        <v>2025-09-22</v>
      </c>
      <c r="V2201" s="13" t="str">
        <f>VLOOKUP($B2201,Deals_Demo!$H:$S,11,0)</f>
        <v>18</v>
      </c>
      <c r="W2201" s="13" t="str">
        <f>VLOOKUP($B2201,Deals_Demo!$H:$S,12,0)</f>
        <v>Mon</v>
      </c>
      <c r="X2201" s="13">
        <f t="shared" si="348"/>
        <v>-0.30099999999999999</v>
      </c>
      <c r="Y2201" s="13">
        <f t="shared" si="349"/>
        <v>-0.60199999999999998</v>
      </c>
      <c r="Z2201" s="13">
        <f t="shared" si="350"/>
        <v>-0.90299999999999991</v>
      </c>
      <c r="AA2201" s="13">
        <f t="shared" si="356"/>
        <v>-3</v>
      </c>
    </row>
    <row r="2202" spans="1:27" x14ac:dyDescent="0.25">
      <c r="A2202" s="58">
        <v>45922.612812500003</v>
      </c>
      <c r="B2202" s="59">
        <v>444367316</v>
      </c>
      <c r="C2202" s="38" t="s">
        <v>36</v>
      </c>
      <c r="D2202" s="38" t="s">
        <v>38</v>
      </c>
      <c r="E2202" s="38" t="s">
        <v>120</v>
      </c>
      <c r="F2202" s="35">
        <v>3723.98</v>
      </c>
      <c r="G2202" s="35">
        <v>3722.58</v>
      </c>
      <c r="H2202" s="38"/>
      <c r="I2202" s="38" t="s">
        <v>2662</v>
      </c>
      <c r="J2202" s="35">
        <v>3722.62</v>
      </c>
      <c r="K2202" s="35">
        <v>0</v>
      </c>
      <c r="L2202" s="35">
        <v>0</v>
      </c>
      <c r="M2202" s="35">
        <v>1.36</v>
      </c>
      <c r="N2202" s="10" t="str">
        <f t="shared" si="351"/>
        <v>W</v>
      </c>
      <c r="O2202" s="11">
        <f t="shared" si="352"/>
        <v>45922</v>
      </c>
      <c r="P2202" s="12" t="str">
        <f t="shared" si="353"/>
        <v>14</v>
      </c>
      <c r="Q2202" s="13" t="str">
        <f>VLOOKUP($B2202,Deals_Demo!$H:$N,7,0)</f>
        <v>strategy_18_demo</v>
      </c>
      <c r="R2202" s="13" t="str">
        <f t="shared" si="354"/>
        <v>Mon</v>
      </c>
      <c r="S2202" s="14">
        <f>VLOOKUP($B2202,Deals_Demo!$H:$S,8,0)</f>
        <v>45922.612812500003</v>
      </c>
      <c r="T2202" s="14">
        <f>VLOOKUP($B2202,Deals_Demo!$H:$S,9,0)</f>
        <v>45922.821145833339</v>
      </c>
      <c r="U2202" s="15" t="str">
        <f t="shared" si="355"/>
        <v>2025-09-22</v>
      </c>
      <c r="V2202" s="13" t="str">
        <f>VLOOKUP($B2202,Deals_Demo!$H:$S,11,0)</f>
        <v>19</v>
      </c>
      <c r="W2202" s="13" t="str">
        <f>VLOOKUP($B2202,Deals_Demo!$H:$S,12,0)</f>
        <v>Mon</v>
      </c>
      <c r="X2202" s="13">
        <f t="shared" si="348"/>
        <v>0.13600000000000001</v>
      </c>
      <c r="Y2202" s="13">
        <f t="shared" si="349"/>
        <v>0.27200000000000002</v>
      </c>
      <c r="Z2202" s="13">
        <f t="shared" si="350"/>
        <v>0.40800000000000003</v>
      </c>
      <c r="AA2202" s="13">
        <f t="shared" si="356"/>
        <v>-3</v>
      </c>
    </row>
    <row r="2203" spans="1:27" x14ac:dyDescent="0.25">
      <c r="A2203" s="60">
        <v>45922.612824074073</v>
      </c>
      <c r="B2203" s="61">
        <v>444367319</v>
      </c>
      <c r="C2203" s="37" t="s">
        <v>36</v>
      </c>
      <c r="D2203" s="37" t="s">
        <v>38</v>
      </c>
      <c r="E2203" s="37" t="s">
        <v>120</v>
      </c>
      <c r="F2203" s="36">
        <v>3723.95</v>
      </c>
      <c r="G2203" s="36">
        <v>3722.64</v>
      </c>
      <c r="H2203" s="37"/>
      <c r="I2203" s="37" t="s">
        <v>2663</v>
      </c>
      <c r="J2203" s="36">
        <v>3722.64</v>
      </c>
      <c r="K2203" s="36">
        <v>0</v>
      </c>
      <c r="L2203" s="36">
        <v>0</v>
      </c>
      <c r="M2203" s="36">
        <v>1.31</v>
      </c>
      <c r="N2203" s="10" t="str">
        <f t="shared" si="351"/>
        <v>W</v>
      </c>
      <c r="O2203" s="11">
        <f t="shared" si="352"/>
        <v>45922</v>
      </c>
      <c r="P2203" s="12" t="str">
        <f t="shared" si="353"/>
        <v>14</v>
      </c>
      <c r="Q2203" s="13" t="str">
        <f>VLOOKUP($B2203,Deals_Demo!$H:$N,7,0)</f>
        <v>strategy_20_demo</v>
      </c>
      <c r="R2203" s="13" t="str">
        <f t="shared" si="354"/>
        <v>Mon</v>
      </c>
      <c r="S2203" s="14">
        <f>VLOOKUP($B2203,Deals_Demo!$H:$S,8,0)</f>
        <v>45922.612824074073</v>
      </c>
      <c r="T2203" s="14">
        <f>VLOOKUP($B2203,Deals_Demo!$H:$S,9,0)</f>
        <v>45922.821157407408</v>
      </c>
      <c r="U2203" s="15" t="str">
        <f t="shared" si="355"/>
        <v>2025-09-22</v>
      </c>
      <c r="V2203" s="13" t="str">
        <f>VLOOKUP($B2203,Deals_Demo!$H:$S,11,0)</f>
        <v>19</v>
      </c>
      <c r="W2203" s="13" t="str">
        <f>VLOOKUP($B2203,Deals_Demo!$H:$S,12,0)</f>
        <v>Mon</v>
      </c>
      <c r="X2203" s="13">
        <f t="shared" si="348"/>
        <v>0.13100000000000001</v>
      </c>
      <c r="Y2203" s="13">
        <f t="shared" si="349"/>
        <v>0.26200000000000001</v>
      </c>
      <c r="Z2203" s="13">
        <f t="shared" si="350"/>
        <v>0.39300000000000002</v>
      </c>
      <c r="AA2203" s="13">
        <f t="shared" si="356"/>
        <v>-3</v>
      </c>
    </row>
    <row r="2204" spans="1:27" x14ac:dyDescent="0.25">
      <c r="A2204" s="58">
        <v>45922.615474537037</v>
      </c>
      <c r="B2204" s="59">
        <v>444370333</v>
      </c>
      <c r="C2204" s="38" t="s">
        <v>36</v>
      </c>
      <c r="D2204" s="38" t="s">
        <v>38</v>
      </c>
      <c r="E2204" s="38" t="s">
        <v>120</v>
      </c>
      <c r="F2204" s="35">
        <v>3723.53</v>
      </c>
      <c r="G2204" s="35">
        <v>3723.12</v>
      </c>
      <c r="H2204" s="35">
        <v>3720.03</v>
      </c>
      <c r="I2204" s="38" t="s">
        <v>2664</v>
      </c>
      <c r="J2204" s="35">
        <v>3723.14</v>
      </c>
      <c r="K2204" s="35">
        <v>0</v>
      </c>
      <c r="L2204" s="35">
        <v>0</v>
      </c>
      <c r="M2204" s="35">
        <v>0.39</v>
      </c>
      <c r="N2204" s="10" t="str">
        <f t="shared" si="351"/>
        <v>W</v>
      </c>
      <c r="O2204" s="11">
        <f t="shared" si="352"/>
        <v>45922</v>
      </c>
      <c r="P2204" s="12" t="str">
        <f t="shared" si="353"/>
        <v>14</v>
      </c>
      <c r="Q2204" s="13" t="str">
        <f>VLOOKUP($B2204,Deals_Demo!$H:$N,7,0)</f>
        <v>strategy_11_demo</v>
      </c>
      <c r="R2204" s="13" t="str">
        <f t="shared" si="354"/>
        <v>Mon</v>
      </c>
      <c r="S2204" s="14">
        <f>VLOOKUP($B2204,Deals_Demo!$H:$S,8,0)</f>
        <v>45922.615474537037</v>
      </c>
      <c r="T2204" s="14">
        <f>VLOOKUP($B2204,Deals_Demo!$H:$S,9,0)</f>
        <v>45922.823807870373</v>
      </c>
      <c r="U2204" s="15" t="str">
        <f t="shared" si="355"/>
        <v>2025-09-22</v>
      </c>
      <c r="V2204" s="13" t="str">
        <f>VLOOKUP($B2204,Deals_Demo!$H:$S,11,0)</f>
        <v>19</v>
      </c>
      <c r="W2204" s="13" t="str">
        <f>VLOOKUP($B2204,Deals_Demo!$H:$S,12,0)</f>
        <v>Mon</v>
      </c>
      <c r="X2204" s="13">
        <f t="shared" si="348"/>
        <v>3.9000000000000007E-2</v>
      </c>
      <c r="Y2204" s="13">
        <f t="shared" si="349"/>
        <v>7.8000000000000014E-2</v>
      </c>
      <c r="Z2204" s="13">
        <f t="shared" si="350"/>
        <v>0.11699999999999999</v>
      </c>
      <c r="AA2204" s="13">
        <f t="shared" si="356"/>
        <v>-3</v>
      </c>
    </row>
    <row r="2205" spans="1:27" x14ac:dyDescent="0.25">
      <c r="A2205" s="60">
        <v>45922.615474537037</v>
      </c>
      <c r="B2205" s="61">
        <v>444370337</v>
      </c>
      <c r="C2205" s="37" t="s">
        <v>36</v>
      </c>
      <c r="D2205" s="37" t="s">
        <v>38</v>
      </c>
      <c r="E2205" s="37" t="s">
        <v>120</v>
      </c>
      <c r="F2205" s="36">
        <v>3723.53</v>
      </c>
      <c r="G2205" s="36">
        <v>3723.15</v>
      </c>
      <c r="H2205" s="36">
        <v>3722.03</v>
      </c>
      <c r="I2205" s="37" t="s">
        <v>2665</v>
      </c>
      <c r="J2205" s="36">
        <v>3721.99</v>
      </c>
      <c r="K2205" s="36">
        <v>0</v>
      </c>
      <c r="L2205" s="36">
        <v>0</v>
      </c>
      <c r="M2205" s="36">
        <v>1.54</v>
      </c>
      <c r="N2205" s="10" t="str">
        <f t="shared" si="351"/>
        <v>W</v>
      </c>
      <c r="O2205" s="11">
        <f t="shared" si="352"/>
        <v>45922</v>
      </c>
      <c r="P2205" s="12" t="str">
        <f t="shared" si="353"/>
        <v>14</v>
      </c>
      <c r="Q2205" s="13" t="str">
        <f>VLOOKUP($B2205,Deals_Demo!$H:$N,7,0)</f>
        <v>strategy_24_demo</v>
      </c>
      <c r="R2205" s="13" t="str">
        <f t="shared" si="354"/>
        <v>Mon</v>
      </c>
      <c r="S2205" s="14">
        <f>VLOOKUP($B2205,Deals_Demo!$H:$S,8,0)</f>
        <v>45922.615474537037</v>
      </c>
      <c r="T2205" s="14">
        <f>VLOOKUP($B2205,Deals_Demo!$H:$S,9,0)</f>
        <v>45922.823807870373</v>
      </c>
      <c r="U2205" s="15" t="str">
        <f t="shared" si="355"/>
        <v>2025-09-22</v>
      </c>
      <c r="V2205" s="13" t="str">
        <f>VLOOKUP($B2205,Deals_Demo!$H:$S,11,0)</f>
        <v>19</v>
      </c>
      <c r="W2205" s="13" t="str">
        <f>VLOOKUP($B2205,Deals_Demo!$H:$S,12,0)</f>
        <v>Mon</v>
      </c>
      <c r="X2205" s="13">
        <f t="shared" si="348"/>
        <v>0.15400000000000003</v>
      </c>
      <c r="Y2205" s="13">
        <f t="shared" si="349"/>
        <v>0.30800000000000005</v>
      </c>
      <c r="Z2205" s="13">
        <f t="shared" si="350"/>
        <v>0.46199999999999997</v>
      </c>
      <c r="AA2205" s="13">
        <f t="shared" si="356"/>
        <v>-3</v>
      </c>
    </row>
    <row r="2206" spans="1:27" x14ac:dyDescent="0.25">
      <c r="A2206" s="58">
        <v>45922.615486111114</v>
      </c>
      <c r="B2206" s="59">
        <v>444370342</v>
      </c>
      <c r="C2206" s="38" t="s">
        <v>36</v>
      </c>
      <c r="D2206" s="38" t="s">
        <v>38</v>
      </c>
      <c r="E2206" s="38" t="s">
        <v>120</v>
      </c>
      <c r="F2206" s="35">
        <v>3723.52</v>
      </c>
      <c r="G2206" s="35">
        <v>3725.73</v>
      </c>
      <c r="H2206" s="35">
        <v>3722.03</v>
      </c>
      <c r="I2206" s="38" t="s">
        <v>2665</v>
      </c>
      <c r="J2206" s="35">
        <v>3721.99</v>
      </c>
      <c r="K2206" s="35">
        <v>0</v>
      </c>
      <c r="L2206" s="35">
        <v>0</v>
      </c>
      <c r="M2206" s="35">
        <v>1.53</v>
      </c>
      <c r="N2206" s="10" t="str">
        <f t="shared" si="351"/>
        <v>W</v>
      </c>
      <c r="O2206" s="11">
        <f t="shared" si="352"/>
        <v>45922</v>
      </c>
      <c r="P2206" s="12" t="str">
        <f t="shared" si="353"/>
        <v>14</v>
      </c>
      <c r="Q2206" s="13" t="str">
        <f>VLOOKUP($B2206,Deals_Demo!$H:$N,7,0)</f>
        <v>strategy_22_demo</v>
      </c>
      <c r="R2206" s="13" t="str">
        <f t="shared" si="354"/>
        <v>Mon</v>
      </c>
      <c r="S2206" s="14">
        <f>VLOOKUP($B2206,Deals_Demo!$H:$S,8,0)</f>
        <v>45922.615486111114</v>
      </c>
      <c r="T2206" s="14">
        <f>VLOOKUP($B2206,Deals_Demo!$H:$S,9,0)</f>
        <v>45922.823819444449</v>
      </c>
      <c r="U2206" s="15" t="str">
        <f t="shared" si="355"/>
        <v>2025-09-22</v>
      </c>
      <c r="V2206" s="13" t="str">
        <f>VLOOKUP($B2206,Deals_Demo!$H:$S,11,0)</f>
        <v>19</v>
      </c>
      <c r="W2206" s="13" t="str">
        <f>VLOOKUP($B2206,Deals_Demo!$H:$S,12,0)</f>
        <v>Mon</v>
      </c>
      <c r="X2206" s="13">
        <f t="shared" si="348"/>
        <v>0.15300000000000002</v>
      </c>
      <c r="Y2206" s="13">
        <f t="shared" si="349"/>
        <v>0.30600000000000005</v>
      </c>
      <c r="Z2206" s="13">
        <f t="shared" si="350"/>
        <v>0.45899999999999996</v>
      </c>
      <c r="AA2206" s="13">
        <f t="shared" si="356"/>
        <v>-3</v>
      </c>
    </row>
    <row r="2207" spans="1:27" x14ac:dyDescent="0.25">
      <c r="A2207" s="60">
        <v>45922.615486111114</v>
      </c>
      <c r="B2207" s="61">
        <v>444370347</v>
      </c>
      <c r="C2207" s="37" t="s">
        <v>36</v>
      </c>
      <c r="D2207" s="37" t="s">
        <v>38</v>
      </c>
      <c r="E2207" s="37" t="s">
        <v>120</v>
      </c>
      <c r="F2207" s="36">
        <v>3723.52</v>
      </c>
      <c r="G2207" s="36">
        <v>3723.12</v>
      </c>
      <c r="H2207" s="36">
        <v>3720.53</v>
      </c>
      <c r="I2207" s="37" t="s">
        <v>2664</v>
      </c>
      <c r="J2207" s="36">
        <v>3723.14</v>
      </c>
      <c r="K2207" s="36">
        <v>0</v>
      </c>
      <c r="L2207" s="36">
        <v>0</v>
      </c>
      <c r="M2207" s="36">
        <v>0.38</v>
      </c>
      <c r="N2207" s="10" t="str">
        <f t="shared" si="351"/>
        <v>W</v>
      </c>
      <c r="O2207" s="11">
        <f t="shared" si="352"/>
        <v>45922</v>
      </c>
      <c r="P2207" s="12" t="str">
        <f t="shared" si="353"/>
        <v>14</v>
      </c>
      <c r="Q2207" s="13" t="str">
        <f>VLOOKUP($B2207,Deals_Demo!$H:$N,7,0)</f>
        <v>strategy_10_demo</v>
      </c>
      <c r="R2207" s="13" t="str">
        <f t="shared" si="354"/>
        <v>Mon</v>
      </c>
      <c r="S2207" s="14">
        <f>VLOOKUP($B2207,Deals_Demo!$H:$S,8,0)</f>
        <v>45922.615486111114</v>
      </c>
      <c r="T2207" s="14">
        <f>VLOOKUP($B2207,Deals_Demo!$H:$S,9,0)</f>
        <v>45922.823819444449</v>
      </c>
      <c r="U2207" s="15" t="str">
        <f t="shared" si="355"/>
        <v>2025-09-22</v>
      </c>
      <c r="V2207" s="13" t="str">
        <f>VLOOKUP($B2207,Deals_Demo!$H:$S,11,0)</f>
        <v>19</v>
      </c>
      <c r="W2207" s="13" t="str">
        <f>VLOOKUP($B2207,Deals_Demo!$H:$S,12,0)</f>
        <v>Mon</v>
      </c>
      <c r="X2207" s="13">
        <f t="shared" si="348"/>
        <v>3.8000000000000006E-2</v>
      </c>
      <c r="Y2207" s="13">
        <f t="shared" si="349"/>
        <v>7.6000000000000012E-2</v>
      </c>
      <c r="Z2207" s="13">
        <f t="shared" si="350"/>
        <v>0.11399999999999999</v>
      </c>
      <c r="AA2207" s="13">
        <f t="shared" si="356"/>
        <v>-3</v>
      </c>
    </row>
    <row r="2208" spans="1:27" x14ac:dyDescent="0.25">
      <c r="A2208" s="58">
        <v>45922.615486111114</v>
      </c>
      <c r="B2208" s="59">
        <v>444370351</v>
      </c>
      <c r="C2208" s="38" t="s">
        <v>36</v>
      </c>
      <c r="D2208" s="38" t="s">
        <v>38</v>
      </c>
      <c r="E2208" s="38" t="s">
        <v>120</v>
      </c>
      <c r="F2208" s="35">
        <v>3723.52</v>
      </c>
      <c r="G2208" s="35">
        <v>3723.14</v>
      </c>
      <c r="H2208" s="35">
        <v>3722.03</v>
      </c>
      <c r="I2208" s="38" t="s">
        <v>2665</v>
      </c>
      <c r="J2208" s="35">
        <v>3721.99</v>
      </c>
      <c r="K2208" s="35">
        <v>0</v>
      </c>
      <c r="L2208" s="35">
        <v>0</v>
      </c>
      <c r="M2208" s="35">
        <v>1.53</v>
      </c>
      <c r="N2208" s="10" t="str">
        <f t="shared" si="351"/>
        <v>W</v>
      </c>
      <c r="O2208" s="11">
        <f t="shared" si="352"/>
        <v>45922</v>
      </c>
      <c r="P2208" s="12" t="str">
        <f t="shared" si="353"/>
        <v>14</v>
      </c>
      <c r="Q2208" s="13" t="str">
        <f>VLOOKUP($B2208,Deals_Demo!$H:$N,7,0)</f>
        <v>strategy_12_demo</v>
      </c>
      <c r="R2208" s="13" t="str">
        <f t="shared" si="354"/>
        <v>Mon</v>
      </c>
      <c r="S2208" s="14">
        <f>VLOOKUP($B2208,Deals_Demo!$H:$S,8,0)</f>
        <v>45922.615486111114</v>
      </c>
      <c r="T2208" s="14">
        <f>VLOOKUP($B2208,Deals_Demo!$H:$S,9,0)</f>
        <v>45922.823819444449</v>
      </c>
      <c r="U2208" s="15" t="str">
        <f t="shared" si="355"/>
        <v>2025-09-22</v>
      </c>
      <c r="V2208" s="13" t="str">
        <f>VLOOKUP($B2208,Deals_Demo!$H:$S,11,0)</f>
        <v>19</v>
      </c>
      <c r="W2208" s="13" t="str">
        <f>VLOOKUP($B2208,Deals_Demo!$H:$S,12,0)</f>
        <v>Mon</v>
      </c>
      <c r="X2208" s="13">
        <f t="shared" si="348"/>
        <v>0.15300000000000002</v>
      </c>
      <c r="Y2208" s="13">
        <f t="shared" si="349"/>
        <v>0.30600000000000005</v>
      </c>
      <c r="Z2208" s="13">
        <f t="shared" si="350"/>
        <v>0.45899999999999996</v>
      </c>
      <c r="AA2208" s="13">
        <f t="shared" si="356"/>
        <v>-3</v>
      </c>
    </row>
    <row r="2209" spans="1:27" x14ac:dyDescent="0.25">
      <c r="A2209" s="60">
        <v>45922.615486111114</v>
      </c>
      <c r="B2209" s="61">
        <v>444370359</v>
      </c>
      <c r="C2209" s="37" t="s">
        <v>36</v>
      </c>
      <c r="D2209" s="37" t="s">
        <v>38</v>
      </c>
      <c r="E2209" s="37" t="s">
        <v>120</v>
      </c>
      <c r="F2209" s="36">
        <v>3723.84</v>
      </c>
      <c r="G2209" s="36">
        <v>3722.81</v>
      </c>
      <c r="H2209" s="36">
        <v>3721.33</v>
      </c>
      <c r="I2209" s="37" t="s">
        <v>2666</v>
      </c>
      <c r="J2209" s="36">
        <v>3722.81</v>
      </c>
      <c r="K2209" s="36">
        <v>0</v>
      </c>
      <c r="L2209" s="36">
        <v>0</v>
      </c>
      <c r="M2209" s="36">
        <v>1.03</v>
      </c>
      <c r="N2209" s="10" t="str">
        <f t="shared" si="351"/>
        <v>W</v>
      </c>
      <c r="O2209" s="11">
        <f t="shared" si="352"/>
        <v>45922</v>
      </c>
      <c r="P2209" s="12" t="str">
        <f t="shared" si="353"/>
        <v>14</v>
      </c>
      <c r="Q2209" s="13" t="str">
        <f>VLOOKUP($B2209,Deals_Demo!$H:$N,7,0)</f>
        <v>strategy_21_demo</v>
      </c>
      <c r="R2209" s="13" t="str">
        <f t="shared" si="354"/>
        <v>Mon</v>
      </c>
      <c r="S2209" s="14">
        <f>VLOOKUP($B2209,Deals_Demo!$H:$S,8,0)</f>
        <v>45922.615486111114</v>
      </c>
      <c r="T2209" s="14">
        <f>VLOOKUP($B2209,Deals_Demo!$H:$S,9,0)</f>
        <v>45922.823819444449</v>
      </c>
      <c r="U2209" s="15" t="str">
        <f t="shared" si="355"/>
        <v>2025-09-22</v>
      </c>
      <c r="V2209" s="13" t="str">
        <f>VLOOKUP($B2209,Deals_Demo!$H:$S,11,0)</f>
        <v>19</v>
      </c>
      <c r="W2209" s="13" t="str">
        <f>VLOOKUP($B2209,Deals_Demo!$H:$S,12,0)</f>
        <v>Mon</v>
      </c>
      <c r="X2209" s="13">
        <f t="shared" si="348"/>
        <v>0.10300000000000001</v>
      </c>
      <c r="Y2209" s="13">
        <f t="shared" si="349"/>
        <v>0.20600000000000002</v>
      </c>
      <c r="Z2209" s="13">
        <f t="shared" si="350"/>
        <v>0.309</v>
      </c>
      <c r="AA2209" s="13">
        <f t="shared" si="356"/>
        <v>-3</v>
      </c>
    </row>
    <row r="2210" spans="1:27" x14ac:dyDescent="0.25">
      <c r="A2210" s="58">
        <v>45922.615497685183</v>
      </c>
      <c r="B2210" s="59">
        <v>444370362</v>
      </c>
      <c r="C2210" s="38" t="s">
        <v>36</v>
      </c>
      <c r="D2210" s="38" t="s">
        <v>38</v>
      </c>
      <c r="E2210" s="38" t="s">
        <v>120</v>
      </c>
      <c r="F2210" s="35">
        <v>3723.86</v>
      </c>
      <c r="G2210" s="35">
        <v>3723.15</v>
      </c>
      <c r="H2210" s="35">
        <v>3722.03</v>
      </c>
      <c r="I2210" s="38" t="s">
        <v>2665</v>
      </c>
      <c r="J2210" s="35">
        <v>3721.99</v>
      </c>
      <c r="K2210" s="35">
        <v>0</v>
      </c>
      <c r="L2210" s="35">
        <v>0</v>
      </c>
      <c r="M2210" s="35">
        <v>1.87</v>
      </c>
      <c r="N2210" s="10" t="str">
        <f t="shared" si="351"/>
        <v>W</v>
      </c>
      <c r="O2210" s="11">
        <f t="shared" si="352"/>
        <v>45922</v>
      </c>
      <c r="P2210" s="12" t="str">
        <f t="shared" si="353"/>
        <v>14</v>
      </c>
      <c r="Q2210" s="13" t="str">
        <f>VLOOKUP($B2210,Deals_Demo!$H:$N,7,0)</f>
        <v>strategy_15_demo</v>
      </c>
      <c r="R2210" s="13" t="str">
        <f t="shared" si="354"/>
        <v>Mon</v>
      </c>
      <c r="S2210" s="14">
        <f>VLOOKUP($B2210,Deals_Demo!$H:$S,8,0)</f>
        <v>45922.615497685183</v>
      </c>
      <c r="T2210" s="14">
        <f>VLOOKUP($B2210,Deals_Demo!$H:$S,9,0)</f>
        <v>45922.823831018519</v>
      </c>
      <c r="U2210" s="15" t="str">
        <f t="shared" si="355"/>
        <v>2025-09-22</v>
      </c>
      <c r="V2210" s="13" t="str">
        <f>VLOOKUP($B2210,Deals_Demo!$H:$S,11,0)</f>
        <v>19</v>
      </c>
      <c r="W2210" s="13" t="str">
        <f>VLOOKUP($B2210,Deals_Demo!$H:$S,12,0)</f>
        <v>Mon</v>
      </c>
      <c r="X2210" s="13">
        <f t="shared" si="348"/>
        <v>0.18700000000000003</v>
      </c>
      <c r="Y2210" s="13">
        <f t="shared" si="349"/>
        <v>0.37400000000000005</v>
      </c>
      <c r="Z2210" s="13">
        <f t="shared" si="350"/>
        <v>0.56100000000000005</v>
      </c>
      <c r="AA2210" s="13">
        <f t="shared" si="356"/>
        <v>-3</v>
      </c>
    </row>
    <row r="2211" spans="1:27" x14ac:dyDescent="0.25">
      <c r="A2211" s="60">
        <v>45922.615497685183</v>
      </c>
      <c r="B2211" s="61">
        <v>444370366</v>
      </c>
      <c r="C2211" s="37" t="s">
        <v>36</v>
      </c>
      <c r="D2211" s="37" t="s">
        <v>38</v>
      </c>
      <c r="E2211" s="37" t="s">
        <v>120</v>
      </c>
      <c r="F2211" s="36">
        <v>3723.8</v>
      </c>
      <c r="G2211" s="36">
        <v>3723.15</v>
      </c>
      <c r="H2211" s="36">
        <v>3722.03</v>
      </c>
      <c r="I2211" s="37" t="s">
        <v>2665</v>
      </c>
      <c r="J2211" s="36">
        <v>3721.99</v>
      </c>
      <c r="K2211" s="36">
        <v>0</v>
      </c>
      <c r="L2211" s="36">
        <v>0</v>
      </c>
      <c r="M2211" s="36">
        <v>1.81</v>
      </c>
      <c r="N2211" s="10" t="str">
        <f t="shared" si="351"/>
        <v>W</v>
      </c>
      <c r="O2211" s="11">
        <f t="shared" si="352"/>
        <v>45922</v>
      </c>
      <c r="P2211" s="12" t="str">
        <f t="shared" si="353"/>
        <v>14</v>
      </c>
      <c r="Q2211" s="13" t="str">
        <f>VLOOKUP($B2211,Deals_Demo!$H:$N,7,0)</f>
        <v>strategy_14_demo</v>
      </c>
      <c r="R2211" s="13" t="str">
        <f t="shared" si="354"/>
        <v>Mon</v>
      </c>
      <c r="S2211" s="14">
        <f>VLOOKUP($B2211,Deals_Demo!$H:$S,8,0)</f>
        <v>45922.615497685183</v>
      </c>
      <c r="T2211" s="14">
        <f>VLOOKUP($B2211,Deals_Demo!$H:$S,9,0)</f>
        <v>45922.823831018519</v>
      </c>
      <c r="U2211" s="15" t="str">
        <f t="shared" si="355"/>
        <v>2025-09-22</v>
      </c>
      <c r="V2211" s="13" t="str">
        <f>VLOOKUP($B2211,Deals_Demo!$H:$S,11,0)</f>
        <v>19</v>
      </c>
      <c r="W2211" s="13" t="str">
        <f>VLOOKUP($B2211,Deals_Demo!$H:$S,12,0)</f>
        <v>Mon</v>
      </c>
      <c r="X2211" s="13">
        <f t="shared" si="348"/>
        <v>0.18100000000000002</v>
      </c>
      <c r="Y2211" s="13">
        <f t="shared" si="349"/>
        <v>0.36200000000000004</v>
      </c>
      <c r="Z2211" s="13">
        <f t="shared" si="350"/>
        <v>0.54300000000000004</v>
      </c>
      <c r="AA2211" s="13">
        <f t="shared" si="356"/>
        <v>-3</v>
      </c>
    </row>
    <row r="2212" spans="1:27" x14ac:dyDescent="0.25">
      <c r="A2212" s="58">
        <v>45922.615497685183</v>
      </c>
      <c r="B2212" s="59">
        <v>444370370</v>
      </c>
      <c r="C2212" s="38" t="s">
        <v>36</v>
      </c>
      <c r="D2212" s="38" t="s">
        <v>38</v>
      </c>
      <c r="E2212" s="38" t="s">
        <v>120</v>
      </c>
      <c r="F2212" s="35">
        <v>3723.85</v>
      </c>
      <c r="G2212" s="35">
        <v>3723.03</v>
      </c>
      <c r="H2212" s="35">
        <v>3720.53</v>
      </c>
      <c r="I2212" s="38" t="s">
        <v>2664</v>
      </c>
      <c r="J2212" s="35">
        <v>3723.14</v>
      </c>
      <c r="K2212" s="35">
        <v>0</v>
      </c>
      <c r="L2212" s="35">
        <v>0</v>
      </c>
      <c r="M2212" s="35">
        <v>0.71</v>
      </c>
      <c r="N2212" s="10" t="str">
        <f t="shared" si="351"/>
        <v>W</v>
      </c>
      <c r="O2212" s="11">
        <f t="shared" si="352"/>
        <v>45922</v>
      </c>
      <c r="P2212" s="12" t="str">
        <f t="shared" si="353"/>
        <v>14</v>
      </c>
      <c r="Q2212" s="13" t="str">
        <f>VLOOKUP($B2212,Deals_Demo!$H:$N,7,0)</f>
        <v>strategy_09_demo</v>
      </c>
      <c r="R2212" s="13" t="str">
        <f t="shared" si="354"/>
        <v>Mon</v>
      </c>
      <c r="S2212" s="14">
        <f>VLOOKUP($B2212,Deals_Demo!$H:$S,8,0)</f>
        <v>45922.615497685183</v>
      </c>
      <c r="T2212" s="14">
        <f>VLOOKUP($B2212,Deals_Demo!$H:$S,9,0)</f>
        <v>45922.823831018519</v>
      </c>
      <c r="U2212" s="15" t="str">
        <f t="shared" si="355"/>
        <v>2025-09-22</v>
      </c>
      <c r="V2212" s="13" t="str">
        <f>VLOOKUP($B2212,Deals_Demo!$H:$S,11,0)</f>
        <v>19</v>
      </c>
      <c r="W2212" s="13" t="str">
        <f>VLOOKUP($B2212,Deals_Demo!$H:$S,12,0)</f>
        <v>Mon</v>
      </c>
      <c r="X2212" s="13">
        <f t="shared" si="348"/>
        <v>7.0999999999999994E-2</v>
      </c>
      <c r="Y2212" s="13">
        <f t="shared" si="349"/>
        <v>0.14199999999999999</v>
      </c>
      <c r="Z2212" s="13">
        <f t="shared" si="350"/>
        <v>0.21299999999999999</v>
      </c>
      <c r="AA2212" s="13">
        <f t="shared" si="356"/>
        <v>-3</v>
      </c>
    </row>
    <row r="2213" spans="1:27" x14ac:dyDescent="0.25">
      <c r="A2213" s="60">
        <v>45922.618726851855</v>
      </c>
      <c r="B2213" s="61">
        <v>444372111</v>
      </c>
      <c r="C2213" s="37" t="s">
        <v>36</v>
      </c>
      <c r="D2213" s="37" t="s">
        <v>38</v>
      </c>
      <c r="E2213" s="37" t="s">
        <v>120</v>
      </c>
      <c r="F2213" s="36">
        <v>3722.91</v>
      </c>
      <c r="G2213" s="36">
        <v>3724.34</v>
      </c>
      <c r="H2213" s="36">
        <v>3721.34</v>
      </c>
      <c r="I2213" s="37" t="s">
        <v>2667</v>
      </c>
      <c r="J2213" s="36">
        <v>3724.39</v>
      </c>
      <c r="K2213" s="36">
        <v>0</v>
      </c>
      <c r="L2213" s="36">
        <v>0</v>
      </c>
      <c r="M2213" s="36">
        <v>-1.48</v>
      </c>
      <c r="N2213" s="10" t="str">
        <f t="shared" si="351"/>
        <v>L</v>
      </c>
      <c r="O2213" s="11">
        <f t="shared" si="352"/>
        <v>45922</v>
      </c>
      <c r="P2213" s="12" t="str">
        <f t="shared" si="353"/>
        <v>14</v>
      </c>
      <c r="Q2213" s="13" t="str">
        <f>VLOOKUP($B2213,Deals_Demo!$H:$N,7,0)</f>
        <v>strategy_15_demo</v>
      </c>
      <c r="R2213" s="13" t="str">
        <f t="shared" si="354"/>
        <v>Mon</v>
      </c>
      <c r="S2213" s="14">
        <f>VLOOKUP($B2213,Deals_Demo!$H:$S,8,0)</f>
        <v>45922.618726851855</v>
      </c>
      <c r="T2213" s="14">
        <f>VLOOKUP($B2213,Deals_Demo!$H:$S,9,0)</f>
        <v>45922.827060185191</v>
      </c>
      <c r="U2213" s="15" t="str">
        <f t="shared" si="355"/>
        <v>2025-09-22</v>
      </c>
      <c r="V2213" s="13" t="str">
        <f>VLOOKUP($B2213,Deals_Demo!$H:$S,11,0)</f>
        <v>19</v>
      </c>
      <c r="W2213" s="13" t="str">
        <f>VLOOKUP($B2213,Deals_Demo!$H:$S,12,0)</f>
        <v>Mon</v>
      </c>
      <c r="X2213" s="13">
        <f t="shared" si="348"/>
        <v>-0.14799999999999999</v>
      </c>
      <c r="Y2213" s="13">
        <f t="shared" si="349"/>
        <v>-0.29599999999999999</v>
      </c>
      <c r="Z2213" s="13">
        <f t="shared" si="350"/>
        <v>-0.44400000000000001</v>
      </c>
      <c r="AA2213" s="13">
        <f t="shared" si="356"/>
        <v>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4438"/>
  <sheetViews>
    <sheetView showGridLines="0" topLeftCell="A4139" workbookViewId="0">
      <selection activeCell="J4175" sqref="J4175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0">
        <v>45917.666168981479</v>
      </c>
      <c r="B2" s="61">
        <v>443658705</v>
      </c>
      <c r="C2" s="37" t="s">
        <v>36</v>
      </c>
      <c r="D2" s="37" t="s">
        <v>37</v>
      </c>
      <c r="E2" s="37" t="s">
        <v>45</v>
      </c>
      <c r="F2" s="37" t="s">
        <v>120</v>
      </c>
      <c r="G2" s="36">
        <v>3678.6</v>
      </c>
      <c r="H2" s="61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8">
        <v>45917.666180555556</v>
      </c>
      <c r="B3" s="59">
        <v>443658706</v>
      </c>
      <c r="C3" s="38" t="s">
        <v>36</v>
      </c>
      <c r="D3" s="38" t="s">
        <v>37</v>
      </c>
      <c r="E3" s="38" t="s">
        <v>45</v>
      </c>
      <c r="F3" s="38" t="s">
        <v>120</v>
      </c>
      <c r="G3" s="35">
        <v>3678.55</v>
      </c>
      <c r="H3" s="59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0">
        <v>45917.666180555556</v>
      </c>
      <c r="B4" s="61">
        <v>443658708</v>
      </c>
      <c r="C4" s="37" t="s">
        <v>36</v>
      </c>
      <c r="D4" s="37" t="s">
        <v>37</v>
      </c>
      <c r="E4" s="37" t="s">
        <v>45</v>
      </c>
      <c r="F4" s="37" t="s">
        <v>120</v>
      </c>
      <c r="G4" s="36">
        <v>3678.55</v>
      </c>
      <c r="H4" s="61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8">
        <v>45917.668206018519</v>
      </c>
      <c r="B5" s="59">
        <v>443661063</v>
      </c>
      <c r="C5" s="38" t="s">
        <v>36</v>
      </c>
      <c r="D5" s="38" t="s">
        <v>38</v>
      </c>
      <c r="E5" s="38" t="s">
        <v>46</v>
      </c>
      <c r="F5" s="38" t="s">
        <v>120</v>
      </c>
      <c r="G5" s="35">
        <v>3676.1</v>
      </c>
      <c r="H5" s="59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0">
        <v>45917.66988425926</v>
      </c>
      <c r="B6" s="61">
        <v>443662736</v>
      </c>
      <c r="C6" s="37" t="s">
        <v>36</v>
      </c>
      <c r="D6" s="37" t="s">
        <v>38</v>
      </c>
      <c r="E6" s="37" t="s">
        <v>46</v>
      </c>
      <c r="F6" s="37" t="s">
        <v>120</v>
      </c>
      <c r="G6" s="36">
        <v>3675.56</v>
      </c>
      <c r="H6" s="61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8">
        <v>45917.66988425926</v>
      </c>
      <c r="B7" s="59">
        <v>443662737</v>
      </c>
      <c r="C7" s="38" t="s">
        <v>36</v>
      </c>
      <c r="D7" s="38" t="s">
        <v>38</v>
      </c>
      <c r="E7" s="38" t="s">
        <v>46</v>
      </c>
      <c r="F7" s="38" t="s">
        <v>120</v>
      </c>
      <c r="G7" s="35">
        <v>3675.56</v>
      </c>
      <c r="H7" s="59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0">
        <v>45917.670358796298</v>
      </c>
      <c r="B8" s="61">
        <v>443663714</v>
      </c>
      <c r="C8" s="37" t="s">
        <v>36</v>
      </c>
      <c r="D8" s="37" t="s">
        <v>37</v>
      </c>
      <c r="E8" s="37" t="s">
        <v>45</v>
      </c>
      <c r="F8" s="37" t="s">
        <v>120</v>
      </c>
      <c r="G8" s="36">
        <v>3675.65</v>
      </c>
      <c r="H8" s="61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8">
        <v>45917.673576388886</v>
      </c>
      <c r="B9" s="59">
        <v>443669440</v>
      </c>
      <c r="C9" s="38" t="s">
        <v>36</v>
      </c>
      <c r="D9" s="38" t="s">
        <v>37</v>
      </c>
      <c r="E9" s="38" t="s">
        <v>45</v>
      </c>
      <c r="F9" s="38" t="s">
        <v>120</v>
      </c>
      <c r="G9" s="35">
        <v>3676.65</v>
      </c>
      <c r="H9" s="59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0">
        <v>45917.673587962963</v>
      </c>
      <c r="B10" s="61">
        <v>443669445</v>
      </c>
      <c r="C10" s="37" t="s">
        <v>36</v>
      </c>
      <c r="D10" s="37" t="s">
        <v>37</v>
      </c>
      <c r="E10" s="37" t="s">
        <v>45</v>
      </c>
      <c r="F10" s="37" t="s">
        <v>120</v>
      </c>
      <c r="G10" s="36">
        <v>3676.65</v>
      </c>
      <c r="H10" s="61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8">
        <v>45917.677743055552</v>
      </c>
      <c r="B11" s="59">
        <v>443672222</v>
      </c>
      <c r="C11" s="38" t="s">
        <v>36</v>
      </c>
      <c r="D11" s="38" t="s">
        <v>37</v>
      </c>
      <c r="E11" s="38" t="s">
        <v>45</v>
      </c>
      <c r="F11" s="38" t="s">
        <v>120</v>
      </c>
      <c r="G11" s="35">
        <v>3678.04</v>
      </c>
      <c r="H11" s="59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0">
        <v>45917.677754629629</v>
      </c>
      <c r="B12" s="61">
        <v>443672224</v>
      </c>
      <c r="C12" s="37" t="s">
        <v>36</v>
      </c>
      <c r="D12" s="37" t="s">
        <v>37</v>
      </c>
      <c r="E12" s="37" t="s">
        <v>45</v>
      </c>
      <c r="F12" s="37" t="s">
        <v>120</v>
      </c>
      <c r="G12" s="36">
        <v>3678.02</v>
      </c>
      <c r="H12" s="61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8">
        <v>45917.677754629629</v>
      </c>
      <c r="B13" s="59">
        <v>443672226</v>
      </c>
      <c r="C13" s="38" t="s">
        <v>36</v>
      </c>
      <c r="D13" s="38" t="s">
        <v>37</v>
      </c>
      <c r="E13" s="38" t="s">
        <v>45</v>
      </c>
      <c r="F13" s="38" t="s">
        <v>120</v>
      </c>
      <c r="G13" s="35">
        <v>3677.94</v>
      </c>
      <c r="H13" s="59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0">
        <v>45917.678391203706</v>
      </c>
      <c r="B14" s="61">
        <v>443672679</v>
      </c>
      <c r="C14" s="37" t="s">
        <v>36</v>
      </c>
      <c r="D14" s="37" t="s">
        <v>38</v>
      </c>
      <c r="E14" s="37" t="s">
        <v>46</v>
      </c>
      <c r="F14" s="37" t="s">
        <v>120</v>
      </c>
      <c r="G14" s="36">
        <v>3676.33</v>
      </c>
      <c r="H14" s="61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733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8">
        <v>45917.679131944446</v>
      </c>
      <c r="B15" s="59">
        <v>443673162</v>
      </c>
      <c r="C15" s="38" t="s">
        <v>36</v>
      </c>
      <c r="D15" s="38" t="s">
        <v>37</v>
      </c>
      <c r="E15" s="38" t="s">
        <v>45</v>
      </c>
      <c r="F15" s="38" t="s">
        <v>120</v>
      </c>
      <c r="G15" s="35">
        <v>3677.06</v>
      </c>
      <c r="H15" s="59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0">
        <v>45917.680949074071</v>
      </c>
      <c r="B16" s="61">
        <v>443674131</v>
      </c>
      <c r="C16" s="37" t="s">
        <v>36</v>
      </c>
      <c r="D16" s="37" t="s">
        <v>38</v>
      </c>
      <c r="E16" s="37" t="s">
        <v>46</v>
      </c>
      <c r="F16" s="37" t="s">
        <v>120</v>
      </c>
      <c r="G16" s="36">
        <v>3675.42</v>
      </c>
      <c r="H16" s="61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734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8">
        <v>45917.681562500002</v>
      </c>
      <c r="B17" s="59">
        <v>443674917</v>
      </c>
      <c r="C17" s="38" t="s">
        <v>36</v>
      </c>
      <c r="D17" s="38" t="s">
        <v>38</v>
      </c>
      <c r="E17" s="38" t="s">
        <v>46</v>
      </c>
      <c r="F17" s="38" t="s">
        <v>120</v>
      </c>
      <c r="G17" s="35">
        <v>3675</v>
      </c>
      <c r="H17" s="59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735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0">
        <v>45917.681562500002</v>
      </c>
      <c r="B18" s="61">
        <v>443674918</v>
      </c>
      <c r="C18" s="37" t="s">
        <v>36</v>
      </c>
      <c r="D18" s="37" t="s">
        <v>38</v>
      </c>
      <c r="E18" s="37" t="s">
        <v>46</v>
      </c>
      <c r="F18" s="37" t="s">
        <v>120</v>
      </c>
      <c r="G18" s="36">
        <v>3675</v>
      </c>
      <c r="H18" s="61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735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8">
        <v>45917.683333333334</v>
      </c>
      <c r="B19" s="59">
        <v>443676753</v>
      </c>
      <c r="C19" s="38" t="s">
        <v>36</v>
      </c>
      <c r="D19" s="38" t="s">
        <v>38</v>
      </c>
      <c r="E19" s="38" t="s">
        <v>46</v>
      </c>
      <c r="F19" s="38" t="s">
        <v>120</v>
      </c>
      <c r="G19" s="35">
        <v>3674.05</v>
      </c>
      <c r="H19" s="59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736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0">
        <v>45917.684224537035</v>
      </c>
      <c r="B20" s="61">
        <v>443677515</v>
      </c>
      <c r="C20" s="37" t="s">
        <v>36</v>
      </c>
      <c r="D20" s="37" t="s">
        <v>38</v>
      </c>
      <c r="E20" s="37" t="s">
        <v>45</v>
      </c>
      <c r="F20" s="37" t="s">
        <v>120</v>
      </c>
      <c r="G20" s="36">
        <v>3675.51</v>
      </c>
      <c r="H20" s="61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8">
        <v>45917.684236111112</v>
      </c>
      <c r="B21" s="59">
        <v>443677518</v>
      </c>
      <c r="C21" s="38" t="s">
        <v>36</v>
      </c>
      <c r="D21" s="38" t="s">
        <v>38</v>
      </c>
      <c r="E21" s="38" t="s">
        <v>45</v>
      </c>
      <c r="F21" s="38" t="s">
        <v>120</v>
      </c>
      <c r="G21" s="35">
        <v>3675.52</v>
      </c>
      <c r="H21" s="59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0">
        <v>45917.684236111112</v>
      </c>
      <c r="B22" s="61">
        <v>443677519</v>
      </c>
      <c r="C22" s="37" t="s">
        <v>36</v>
      </c>
      <c r="D22" s="37" t="s">
        <v>38</v>
      </c>
      <c r="E22" s="37" t="s">
        <v>45</v>
      </c>
      <c r="F22" s="37" t="s">
        <v>120</v>
      </c>
      <c r="G22" s="36">
        <v>3675.48</v>
      </c>
      <c r="H22" s="61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8">
        <v>45917.688009259262</v>
      </c>
      <c r="B23" s="59">
        <v>443679845</v>
      </c>
      <c r="C23" s="38" t="s">
        <v>36</v>
      </c>
      <c r="D23" s="38" t="s">
        <v>37</v>
      </c>
      <c r="E23" s="38" t="s">
        <v>46</v>
      </c>
      <c r="F23" s="38" t="s">
        <v>120</v>
      </c>
      <c r="G23" s="35">
        <v>3678.06</v>
      </c>
      <c r="H23" s="59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737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0">
        <v>45917.688518518517</v>
      </c>
      <c r="B24" s="61">
        <v>443680341</v>
      </c>
      <c r="C24" s="37" t="s">
        <v>36</v>
      </c>
      <c r="D24" s="37" t="s">
        <v>37</v>
      </c>
      <c r="E24" s="37" t="s">
        <v>46</v>
      </c>
      <c r="F24" s="37" t="s">
        <v>120</v>
      </c>
      <c r="G24" s="36">
        <v>3678.61</v>
      </c>
      <c r="H24" s="61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738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8">
        <v>45917.688518518517</v>
      </c>
      <c r="B25" s="59">
        <v>443680342</v>
      </c>
      <c r="C25" s="38" t="s">
        <v>36</v>
      </c>
      <c r="D25" s="38" t="s">
        <v>37</v>
      </c>
      <c r="E25" s="38" t="s">
        <v>46</v>
      </c>
      <c r="F25" s="38" t="s">
        <v>120</v>
      </c>
      <c r="G25" s="35">
        <v>3678.61</v>
      </c>
      <c r="H25" s="59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738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0">
        <v>45917.688854166663</v>
      </c>
      <c r="B26" s="61">
        <v>443680664</v>
      </c>
      <c r="C26" s="37" t="s">
        <v>36</v>
      </c>
      <c r="D26" s="37" t="s">
        <v>37</v>
      </c>
      <c r="E26" s="37" t="s">
        <v>45</v>
      </c>
      <c r="F26" s="37" t="s">
        <v>120</v>
      </c>
      <c r="G26" s="36">
        <v>3677.35</v>
      </c>
      <c r="H26" s="61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8">
        <v>45917.692384259259</v>
      </c>
      <c r="B27" s="59">
        <v>443685624</v>
      </c>
      <c r="C27" s="38" t="s">
        <v>36</v>
      </c>
      <c r="D27" s="38" t="s">
        <v>38</v>
      </c>
      <c r="E27" s="38" t="s">
        <v>46</v>
      </c>
      <c r="F27" s="38" t="s">
        <v>120</v>
      </c>
      <c r="G27" s="35">
        <v>3681.85</v>
      </c>
      <c r="H27" s="59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739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0">
        <v>45917.694525462961</v>
      </c>
      <c r="B28" s="61">
        <v>443687732</v>
      </c>
      <c r="C28" s="37" t="s">
        <v>36</v>
      </c>
      <c r="D28" s="37" t="s">
        <v>37</v>
      </c>
      <c r="E28" s="37" t="s">
        <v>45</v>
      </c>
      <c r="F28" s="37" t="s">
        <v>120</v>
      </c>
      <c r="G28" s="36">
        <v>3680.46</v>
      </c>
      <c r="H28" s="61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8">
        <v>45917.694537037038</v>
      </c>
      <c r="B29" s="59">
        <v>443687737</v>
      </c>
      <c r="C29" s="38" t="s">
        <v>36</v>
      </c>
      <c r="D29" s="38" t="s">
        <v>37</v>
      </c>
      <c r="E29" s="38" t="s">
        <v>45</v>
      </c>
      <c r="F29" s="38" t="s">
        <v>120</v>
      </c>
      <c r="G29" s="35">
        <v>3680.45</v>
      </c>
      <c r="H29" s="59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0">
        <v>45917.694537037038</v>
      </c>
      <c r="B30" s="61">
        <v>443687739</v>
      </c>
      <c r="C30" s="37" t="s">
        <v>36</v>
      </c>
      <c r="D30" s="37" t="s">
        <v>37</v>
      </c>
      <c r="E30" s="37" t="s">
        <v>45</v>
      </c>
      <c r="F30" s="37" t="s">
        <v>120</v>
      </c>
      <c r="G30" s="36">
        <v>3680.46</v>
      </c>
      <c r="H30" s="61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8">
        <v>45917.694687499999</v>
      </c>
      <c r="B31" s="59">
        <v>443687902</v>
      </c>
      <c r="C31" s="38" t="s">
        <v>36</v>
      </c>
      <c r="D31" s="38" t="s">
        <v>38</v>
      </c>
      <c r="E31" s="38" t="s">
        <v>46</v>
      </c>
      <c r="F31" s="38" t="s">
        <v>120</v>
      </c>
      <c r="G31" s="35">
        <v>3679.06</v>
      </c>
      <c r="H31" s="59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740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0">
        <v>45917.694687499999</v>
      </c>
      <c r="B32" s="61">
        <v>443687903</v>
      </c>
      <c r="C32" s="37" t="s">
        <v>36</v>
      </c>
      <c r="D32" s="37" t="s">
        <v>38</v>
      </c>
      <c r="E32" s="37" t="s">
        <v>46</v>
      </c>
      <c r="F32" s="37" t="s">
        <v>120</v>
      </c>
      <c r="G32" s="36">
        <v>3679.06</v>
      </c>
      <c r="H32" s="61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741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8">
        <v>45917.698217592595</v>
      </c>
      <c r="B33" s="59">
        <v>443690434</v>
      </c>
      <c r="C33" s="38" t="s">
        <v>36</v>
      </c>
      <c r="D33" s="38" t="s">
        <v>38</v>
      </c>
      <c r="E33" s="38" t="s">
        <v>46</v>
      </c>
      <c r="F33" s="38" t="s">
        <v>120</v>
      </c>
      <c r="G33" s="35">
        <v>3678.03</v>
      </c>
      <c r="H33" s="59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742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0">
        <v>45917.698587962965</v>
      </c>
      <c r="B34" s="61">
        <v>443691158</v>
      </c>
      <c r="C34" s="37" t="s">
        <v>36</v>
      </c>
      <c r="D34" s="37" t="s">
        <v>37</v>
      </c>
      <c r="E34" s="37" t="s">
        <v>45</v>
      </c>
      <c r="F34" s="37" t="s">
        <v>120</v>
      </c>
      <c r="G34" s="36">
        <v>3678.35</v>
      </c>
      <c r="H34" s="61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8">
        <v>45917.698587962965</v>
      </c>
      <c r="B35" s="59">
        <v>443691170</v>
      </c>
      <c r="C35" s="38" t="s">
        <v>36</v>
      </c>
      <c r="D35" s="38" t="s">
        <v>37</v>
      </c>
      <c r="E35" s="38" t="s">
        <v>45</v>
      </c>
      <c r="F35" s="38" t="s">
        <v>120</v>
      </c>
      <c r="G35" s="35">
        <v>3678.33</v>
      </c>
      <c r="H35" s="59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0">
        <v>45917.698587962965</v>
      </c>
      <c r="B36" s="61">
        <v>443691172</v>
      </c>
      <c r="C36" s="37" t="s">
        <v>36</v>
      </c>
      <c r="D36" s="37" t="s">
        <v>37</v>
      </c>
      <c r="E36" s="37" t="s">
        <v>45</v>
      </c>
      <c r="F36" s="37" t="s">
        <v>120</v>
      </c>
      <c r="G36" s="36">
        <v>3678.32</v>
      </c>
      <c r="H36" s="61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8">
        <v>45917.699108796296</v>
      </c>
      <c r="B37" s="59">
        <v>443691584</v>
      </c>
      <c r="C37" s="38" t="s">
        <v>36</v>
      </c>
      <c r="D37" s="38" t="s">
        <v>38</v>
      </c>
      <c r="E37" s="38" t="s">
        <v>46</v>
      </c>
      <c r="F37" s="38" t="s">
        <v>120</v>
      </c>
      <c r="G37" s="35">
        <v>3677.41</v>
      </c>
      <c r="H37" s="59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743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0">
        <v>45917.699108796296</v>
      </c>
      <c r="B38" s="61">
        <v>443691585</v>
      </c>
      <c r="C38" s="37" t="s">
        <v>36</v>
      </c>
      <c r="D38" s="37" t="s">
        <v>38</v>
      </c>
      <c r="E38" s="37" t="s">
        <v>46</v>
      </c>
      <c r="F38" s="37" t="s">
        <v>120</v>
      </c>
      <c r="G38" s="36">
        <v>3677.41</v>
      </c>
      <c r="H38" s="61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743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8">
        <v>45917.71733796296</v>
      </c>
      <c r="B39" s="59">
        <v>443705042</v>
      </c>
      <c r="C39" s="38" t="s">
        <v>36</v>
      </c>
      <c r="D39" s="38" t="s">
        <v>38</v>
      </c>
      <c r="E39" s="38" t="s">
        <v>46</v>
      </c>
      <c r="F39" s="38" t="s">
        <v>120</v>
      </c>
      <c r="G39" s="35">
        <v>3682.87</v>
      </c>
      <c r="H39" s="59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744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0">
        <v>45917.720277777778</v>
      </c>
      <c r="B40" s="61">
        <v>443707430</v>
      </c>
      <c r="C40" s="37" t="s">
        <v>36</v>
      </c>
      <c r="D40" s="37" t="s">
        <v>38</v>
      </c>
      <c r="E40" s="37" t="s">
        <v>46</v>
      </c>
      <c r="F40" s="37" t="s">
        <v>120</v>
      </c>
      <c r="G40" s="36">
        <v>3684.42</v>
      </c>
      <c r="H40" s="61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745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8">
        <v>45917.721608796295</v>
      </c>
      <c r="B41" s="59">
        <v>443709668</v>
      </c>
      <c r="C41" s="38" t="s">
        <v>36</v>
      </c>
      <c r="D41" s="38" t="s">
        <v>37</v>
      </c>
      <c r="E41" s="38" t="s">
        <v>45</v>
      </c>
      <c r="F41" s="38" t="s">
        <v>120</v>
      </c>
      <c r="G41" s="35">
        <v>3683.82</v>
      </c>
      <c r="H41" s="59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0">
        <v>45917.721608796295</v>
      </c>
      <c r="B42" s="61">
        <v>443709671</v>
      </c>
      <c r="C42" s="37" t="s">
        <v>36</v>
      </c>
      <c r="D42" s="37" t="s">
        <v>37</v>
      </c>
      <c r="E42" s="37" t="s">
        <v>45</v>
      </c>
      <c r="F42" s="37" t="s">
        <v>120</v>
      </c>
      <c r="G42" s="36">
        <v>3683.76</v>
      </c>
      <c r="H42" s="61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8">
        <v>45917.721620370372</v>
      </c>
      <c r="B43" s="59">
        <v>443709675</v>
      </c>
      <c r="C43" s="38" t="s">
        <v>36</v>
      </c>
      <c r="D43" s="38" t="s">
        <v>37</v>
      </c>
      <c r="E43" s="38" t="s">
        <v>45</v>
      </c>
      <c r="F43" s="38" t="s">
        <v>120</v>
      </c>
      <c r="G43" s="35">
        <v>3683.82</v>
      </c>
      <c r="H43" s="59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0">
        <v>45917.722222222219</v>
      </c>
      <c r="B44" s="61">
        <v>443710452</v>
      </c>
      <c r="C44" s="37" t="s">
        <v>36</v>
      </c>
      <c r="D44" s="37" t="s">
        <v>38</v>
      </c>
      <c r="E44" s="37" t="s">
        <v>46</v>
      </c>
      <c r="F44" s="37" t="s">
        <v>120</v>
      </c>
      <c r="G44" s="36">
        <v>3682.53</v>
      </c>
      <c r="H44" s="61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746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8">
        <v>45917.726365740738</v>
      </c>
      <c r="B45" s="59">
        <v>443713357</v>
      </c>
      <c r="C45" s="38" t="s">
        <v>36</v>
      </c>
      <c r="D45" s="38" t="s">
        <v>37</v>
      </c>
      <c r="E45" s="38" t="s">
        <v>45</v>
      </c>
      <c r="F45" s="38" t="s">
        <v>120</v>
      </c>
      <c r="G45" s="35">
        <v>3682.57</v>
      </c>
      <c r="H45" s="59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0">
        <v>45917.726365740738</v>
      </c>
      <c r="B46" s="61">
        <v>443713359</v>
      </c>
      <c r="C46" s="37" t="s">
        <v>36</v>
      </c>
      <c r="D46" s="37" t="s">
        <v>37</v>
      </c>
      <c r="E46" s="37" t="s">
        <v>45</v>
      </c>
      <c r="F46" s="37" t="s">
        <v>120</v>
      </c>
      <c r="G46" s="36">
        <v>3682.57</v>
      </c>
      <c r="H46" s="61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8">
        <v>45917.733310185184</v>
      </c>
      <c r="B47" s="59">
        <v>443718027</v>
      </c>
      <c r="C47" s="38" t="s">
        <v>36</v>
      </c>
      <c r="D47" s="38" t="s">
        <v>37</v>
      </c>
      <c r="E47" s="38" t="s">
        <v>45</v>
      </c>
      <c r="F47" s="38" t="s">
        <v>120</v>
      </c>
      <c r="G47" s="35">
        <v>3683.38</v>
      </c>
      <c r="H47" s="59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0">
        <v>45917.737546296295</v>
      </c>
      <c r="B48" s="61">
        <v>443720200</v>
      </c>
      <c r="C48" s="37" t="s">
        <v>36</v>
      </c>
      <c r="D48" s="37" t="s">
        <v>38</v>
      </c>
      <c r="E48" s="37" t="s">
        <v>46</v>
      </c>
      <c r="F48" s="37" t="s">
        <v>120</v>
      </c>
      <c r="G48" s="36">
        <v>3684.25</v>
      </c>
      <c r="H48" s="61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747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8">
        <v>45917.737546296295</v>
      </c>
      <c r="B49" s="59">
        <v>443720201</v>
      </c>
      <c r="C49" s="38" t="s">
        <v>36</v>
      </c>
      <c r="D49" s="38" t="s">
        <v>38</v>
      </c>
      <c r="E49" s="38" t="s">
        <v>46</v>
      </c>
      <c r="F49" s="38" t="s">
        <v>120</v>
      </c>
      <c r="G49" s="35">
        <v>3684.25</v>
      </c>
      <c r="H49" s="59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747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0">
        <v>45917.737546296295</v>
      </c>
      <c r="B50" s="61">
        <v>443720202</v>
      </c>
      <c r="C50" s="37" t="s">
        <v>36</v>
      </c>
      <c r="D50" s="37" t="s">
        <v>38</v>
      </c>
      <c r="E50" s="37" t="s">
        <v>46</v>
      </c>
      <c r="F50" s="37" t="s">
        <v>120</v>
      </c>
      <c r="G50" s="36">
        <v>3684.25</v>
      </c>
      <c r="H50" s="61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747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8">
        <v>45917.737812500003</v>
      </c>
      <c r="B51" s="59">
        <v>443720471</v>
      </c>
      <c r="C51" s="38" t="s">
        <v>36</v>
      </c>
      <c r="D51" s="38" t="s">
        <v>37</v>
      </c>
      <c r="E51" s="38" t="s">
        <v>45</v>
      </c>
      <c r="F51" s="38" t="s">
        <v>120</v>
      </c>
      <c r="G51" s="35">
        <v>3684.71</v>
      </c>
      <c r="H51" s="59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0">
        <v>45917.737812500003</v>
      </c>
      <c r="B52" s="61">
        <v>443720472</v>
      </c>
      <c r="C52" s="37" t="s">
        <v>36</v>
      </c>
      <c r="D52" s="37" t="s">
        <v>37</v>
      </c>
      <c r="E52" s="37" t="s">
        <v>45</v>
      </c>
      <c r="F52" s="37" t="s">
        <v>120</v>
      </c>
      <c r="G52" s="36">
        <v>3684.69</v>
      </c>
      <c r="H52" s="61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8">
        <v>45917.737824074073</v>
      </c>
      <c r="B53" s="59">
        <v>443720473</v>
      </c>
      <c r="C53" s="38" t="s">
        <v>36</v>
      </c>
      <c r="D53" s="38" t="s">
        <v>37</v>
      </c>
      <c r="E53" s="38" t="s">
        <v>45</v>
      </c>
      <c r="F53" s="38" t="s">
        <v>120</v>
      </c>
      <c r="G53" s="35">
        <v>3684.69</v>
      </c>
      <c r="H53" s="59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0">
        <v>45917.743159722224</v>
      </c>
      <c r="B54" s="61">
        <v>443722956</v>
      </c>
      <c r="C54" s="37" t="s">
        <v>36</v>
      </c>
      <c r="D54" s="37" t="s">
        <v>38</v>
      </c>
      <c r="E54" s="37" t="s">
        <v>46</v>
      </c>
      <c r="F54" s="37" t="s">
        <v>120</v>
      </c>
      <c r="G54" s="36">
        <v>3684.99</v>
      </c>
      <c r="H54" s="61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748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8">
        <v>45917.743159722224</v>
      </c>
      <c r="B55" s="59">
        <v>443722957</v>
      </c>
      <c r="C55" s="38" t="s">
        <v>36</v>
      </c>
      <c r="D55" s="38" t="s">
        <v>38</v>
      </c>
      <c r="E55" s="38" t="s">
        <v>46</v>
      </c>
      <c r="F55" s="38" t="s">
        <v>120</v>
      </c>
      <c r="G55" s="35">
        <v>3684.99</v>
      </c>
      <c r="H55" s="59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748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0">
        <v>45917.743159722224</v>
      </c>
      <c r="B56" s="61">
        <v>443722958</v>
      </c>
      <c r="C56" s="37" t="s">
        <v>36</v>
      </c>
      <c r="D56" s="37" t="s">
        <v>38</v>
      </c>
      <c r="E56" s="37" t="s">
        <v>46</v>
      </c>
      <c r="F56" s="37" t="s">
        <v>120</v>
      </c>
      <c r="G56" s="36">
        <v>3684.99</v>
      </c>
      <c r="H56" s="61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748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8">
        <v>45917.743217592593</v>
      </c>
      <c r="B57" s="59">
        <v>443723002</v>
      </c>
      <c r="C57" s="38" t="s">
        <v>36</v>
      </c>
      <c r="D57" s="38" t="s">
        <v>38</v>
      </c>
      <c r="E57" s="38" t="s">
        <v>46</v>
      </c>
      <c r="F57" s="38" t="s">
        <v>120</v>
      </c>
      <c r="G57" s="35">
        <v>3684.6</v>
      </c>
      <c r="H57" s="59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749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0">
        <v>45917.743217592593</v>
      </c>
      <c r="B58" s="61">
        <v>443723003</v>
      </c>
      <c r="C58" s="37" t="s">
        <v>36</v>
      </c>
      <c r="D58" s="37" t="s">
        <v>38</v>
      </c>
      <c r="E58" s="37" t="s">
        <v>46</v>
      </c>
      <c r="F58" s="37" t="s">
        <v>120</v>
      </c>
      <c r="G58" s="36">
        <v>3684.6</v>
      </c>
      <c r="H58" s="61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749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8">
        <v>45917.745798611111</v>
      </c>
      <c r="B59" s="59">
        <v>443724128</v>
      </c>
      <c r="C59" s="38" t="s">
        <v>36</v>
      </c>
      <c r="D59" s="38" t="s">
        <v>37</v>
      </c>
      <c r="E59" s="38" t="s">
        <v>45</v>
      </c>
      <c r="F59" s="38" t="s">
        <v>120</v>
      </c>
      <c r="G59" s="35">
        <v>3683.89</v>
      </c>
      <c r="H59" s="59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0">
        <v>45917.745810185188</v>
      </c>
      <c r="B60" s="61">
        <v>443724130</v>
      </c>
      <c r="C60" s="37" t="s">
        <v>36</v>
      </c>
      <c r="D60" s="37" t="s">
        <v>37</v>
      </c>
      <c r="E60" s="37" t="s">
        <v>45</v>
      </c>
      <c r="F60" s="37" t="s">
        <v>120</v>
      </c>
      <c r="G60" s="36">
        <v>3683.78</v>
      </c>
      <c r="H60" s="61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8">
        <v>45917.748692129629</v>
      </c>
      <c r="B61" s="59">
        <v>443725916</v>
      </c>
      <c r="C61" s="38" t="s">
        <v>36</v>
      </c>
      <c r="D61" s="38" t="s">
        <v>38</v>
      </c>
      <c r="E61" s="38" t="s">
        <v>45</v>
      </c>
      <c r="F61" s="38" t="s">
        <v>120</v>
      </c>
      <c r="G61" s="35">
        <v>3683.15</v>
      </c>
      <c r="H61" s="59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0">
        <v>45917.748692129629</v>
      </c>
      <c r="B62" s="61">
        <v>443725919</v>
      </c>
      <c r="C62" s="37" t="s">
        <v>36</v>
      </c>
      <c r="D62" s="37" t="s">
        <v>38</v>
      </c>
      <c r="E62" s="37" t="s">
        <v>45</v>
      </c>
      <c r="F62" s="37" t="s">
        <v>120</v>
      </c>
      <c r="G62" s="36">
        <v>3683.15</v>
      </c>
      <c r="H62" s="61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8">
        <v>45917.748703703706</v>
      </c>
      <c r="B63" s="59">
        <v>443725920</v>
      </c>
      <c r="C63" s="38" t="s">
        <v>36</v>
      </c>
      <c r="D63" s="38" t="s">
        <v>38</v>
      </c>
      <c r="E63" s="38" t="s">
        <v>45</v>
      </c>
      <c r="F63" s="38" t="s">
        <v>120</v>
      </c>
      <c r="G63" s="35">
        <v>3683.15</v>
      </c>
      <c r="H63" s="59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0">
        <v>45917.752743055556</v>
      </c>
      <c r="B64" s="61">
        <v>443728023</v>
      </c>
      <c r="C64" s="37" t="s">
        <v>36</v>
      </c>
      <c r="D64" s="37" t="s">
        <v>37</v>
      </c>
      <c r="E64" s="37" t="s">
        <v>46</v>
      </c>
      <c r="F64" s="37" t="s">
        <v>120</v>
      </c>
      <c r="G64" s="36">
        <v>3685.65</v>
      </c>
      <c r="H64" s="61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750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8">
        <v>45917.758414351854</v>
      </c>
      <c r="B65" s="59">
        <v>443730682</v>
      </c>
      <c r="C65" s="38" t="s">
        <v>36</v>
      </c>
      <c r="D65" s="38" t="s">
        <v>37</v>
      </c>
      <c r="E65" s="38" t="s">
        <v>45</v>
      </c>
      <c r="F65" s="38" t="s">
        <v>120</v>
      </c>
      <c r="G65" s="35">
        <v>3685.23</v>
      </c>
      <c r="H65" s="59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0">
        <v>45917.758750000001</v>
      </c>
      <c r="B66" s="61">
        <v>443730792</v>
      </c>
      <c r="C66" s="37" t="s">
        <v>36</v>
      </c>
      <c r="D66" s="37" t="s">
        <v>37</v>
      </c>
      <c r="E66" s="37" t="s">
        <v>46</v>
      </c>
      <c r="F66" s="37" t="s">
        <v>120</v>
      </c>
      <c r="G66" s="36">
        <v>3686.15</v>
      </c>
      <c r="H66" s="61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751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8">
        <v>45917.758750000001</v>
      </c>
      <c r="B67" s="59">
        <v>443730793</v>
      </c>
      <c r="C67" s="38" t="s">
        <v>36</v>
      </c>
      <c r="D67" s="38" t="s">
        <v>37</v>
      </c>
      <c r="E67" s="38" t="s">
        <v>46</v>
      </c>
      <c r="F67" s="38" t="s">
        <v>120</v>
      </c>
      <c r="G67" s="35">
        <v>3686.15</v>
      </c>
      <c r="H67" s="59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751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0">
        <v>45917.760034722225</v>
      </c>
      <c r="B68" s="61">
        <v>443732610</v>
      </c>
      <c r="C68" s="37" t="s">
        <v>36</v>
      </c>
      <c r="D68" s="37" t="s">
        <v>37</v>
      </c>
      <c r="E68" s="37" t="s">
        <v>45</v>
      </c>
      <c r="F68" s="37" t="s">
        <v>120</v>
      </c>
      <c r="G68" s="36">
        <v>3685.85</v>
      </c>
      <c r="H68" s="61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8">
        <v>45917.760034722225</v>
      </c>
      <c r="B69" s="59">
        <v>443732614</v>
      </c>
      <c r="C69" s="38" t="s">
        <v>36</v>
      </c>
      <c r="D69" s="38" t="s">
        <v>37</v>
      </c>
      <c r="E69" s="38" t="s">
        <v>45</v>
      </c>
      <c r="F69" s="38" t="s">
        <v>120</v>
      </c>
      <c r="G69" s="35">
        <v>3685.87</v>
      </c>
      <c r="H69" s="59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0">
        <v>45917.761006944442</v>
      </c>
      <c r="B70" s="61">
        <v>443733487</v>
      </c>
      <c r="C70" s="37" t="s">
        <v>36</v>
      </c>
      <c r="D70" s="37" t="s">
        <v>38</v>
      </c>
      <c r="E70" s="37" t="s">
        <v>46</v>
      </c>
      <c r="F70" s="37" t="s">
        <v>120</v>
      </c>
      <c r="G70" s="36">
        <v>3685.26</v>
      </c>
      <c r="H70" s="61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752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8">
        <v>45917.761076388888</v>
      </c>
      <c r="B71" s="59">
        <v>443733518</v>
      </c>
      <c r="C71" s="38" t="s">
        <v>36</v>
      </c>
      <c r="D71" s="38" t="s">
        <v>37</v>
      </c>
      <c r="E71" s="38" t="s">
        <v>45</v>
      </c>
      <c r="F71" s="38" t="s">
        <v>120</v>
      </c>
      <c r="G71" s="35">
        <v>3685.57</v>
      </c>
      <c r="H71" s="59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0">
        <v>45917.763958333337</v>
      </c>
      <c r="B72" s="61">
        <v>443734820</v>
      </c>
      <c r="C72" s="37" t="s">
        <v>36</v>
      </c>
      <c r="D72" s="37" t="s">
        <v>38</v>
      </c>
      <c r="E72" s="37" t="s">
        <v>46</v>
      </c>
      <c r="F72" s="37" t="s">
        <v>120</v>
      </c>
      <c r="G72" s="36">
        <v>3684.71</v>
      </c>
      <c r="H72" s="61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753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8">
        <v>45917.763958333337</v>
      </c>
      <c r="B73" s="59">
        <v>443734821</v>
      </c>
      <c r="C73" s="38" t="s">
        <v>36</v>
      </c>
      <c r="D73" s="38" t="s">
        <v>38</v>
      </c>
      <c r="E73" s="38" t="s">
        <v>46</v>
      </c>
      <c r="F73" s="38" t="s">
        <v>120</v>
      </c>
      <c r="G73" s="35">
        <v>3684.71</v>
      </c>
      <c r="H73" s="59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754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0">
        <v>45917.766631944447</v>
      </c>
      <c r="B74" s="61">
        <v>443735991</v>
      </c>
      <c r="C74" s="37" t="s">
        <v>36</v>
      </c>
      <c r="D74" s="37" t="s">
        <v>37</v>
      </c>
      <c r="E74" s="37" t="s">
        <v>45</v>
      </c>
      <c r="F74" s="37" t="s">
        <v>120</v>
      </c>
      <c r="G74" s="36">
        <v>3686.21</v>
      </c>
      <c r="H74" s="61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8">
        <v>45917.766643518517</v>
      </c>
      <c r="B75" s="59">
        <v>443735994</v>
      </c>
      <c r="C75" s="38" t="s">
        <v>36</v>
      </c>
      <c r="D75" s="38" t="s">
        <v>37</v>
      </c>
      <c r="E75" s="38" t="s">
        <v>45</v>
      </c>
      <c r="F75" s="38" t="s">
        <v>120</v>
      </c>
      <c r="G75" s="35">
        <v>3686.21</v>
      </c>
      <c r="H75" s="59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0">
        <v>45917.77</v>
      </c>
      <c r="B76" s="61">
        <v>443737783</v>
      </c>
      <c r="C76" s="37" t="s">
        <v>36</v>
      </c>
      <c r="D76" s="37" t="s">
        <v>38</v>
      </c>
      <c r="E76" s="37" t="s">
        <v>46</v>
      </c>
      <c r="F76" s="37" t="s">
        <v>120</v>
      </c>
      <c r="G76" s="36">
        <v>3684.42</v>
      </c>
      <c r="H76" s="61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755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8">
        <v>45917.770798611113</v>
      </c>
      <c r="B77" s="59">
        <v>443738088</v>
      </c>
      <c r="C77" s="38" t="s">
        <v>36</v>
      </c>
      <c r="D77" s="38" t="s">
        <v>37</v>
      </c>
      <c r="E77" s="38" t="s">
        <v>45</v>
      </c>
      <c r="F77" s="38" t="s">
        <v>120</v>
      </c>
      <c r="G77" s="35">
        <v>3685.35</v>
      </c>
      <c r="H77" s="59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0">
        <v>45917.776956018519</v>
      </c>
      <c r="B78" s="61">
        <v>443741538</v>
      </c>
      <c r="C78" s="37" t="s">
        <v>36</v>
      </c>
      <c r="D78" s="37" t="s">
        <v>38</v>
      </c>
      <c r="E78" s="37" t="s">
        <v>46</v>
      </c>
      <c r="F78" s="37" t="s">
        <v>120</v>
      </c>
      <c r="G78" s="36">
        <v>3685.31</v>
      </c>
      <c r="H78" s="61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756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8">
        <v>45917.784918981481</v>
      </c>
      <c r="B79" s="59">
        <v>443744159</v>
      </c>
      <c r="C79" s="38" t="s">
        <v>36</v>
      </c>
      <c r="D79" s="38" t="s">
        <v>38</v>
      </c>
      <c r="E79" s="38" t="s">
        <v>45</v>
      </c>
      <c r="F79" s="38" t="s">
        <v>120</v>
      </c>
      <c r="G79" s="35">
        <v>3684.72</v>
      </c>
      <c r="H79" s="59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0">
        <v>45917.784918981481</v>
      </c>
      <c r="B80" s="61">
        <v>443744160</v>
      </c>
      <c r="C80" s="37" t="s">
        <v>36</v>
      </c>
      <c r="D80" s="37" t="s">
        <v>38</v>
      </c>
      <c r="E80" s="37" t="s">
        <v>45</v>
      </c>
      <c r="F80" s="37" t="s">
        <v>120</v>
      </c>
      <c r="G80" s="36">
        <v>3684.72</v>
      </c>
      <c r="H80" s="61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8">
        <v>45917.78765046296</v>
      </c>
      <c r="B81" s="59">
        <v>443744981</v>
      </c>
      <c r="C81" s="38" t="s">
        <v>36</v>
      </c>
      <c r="D81" s="38" t="s">
        <v>38</v>
      </c>
      <c r="E81" s="38" t="s">
        <v>46</v>
      </c>
      <c r="F81" s="38" t="s">
        <v>120</v>
      </c>
      <c r="G81" s="35">
        <v>3683.18</v>
      </c>
      <c r="H81" s="59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757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0">
        <v>45917.78765046296</v>
      </c>
      <c r="B82" s="61">
        <v>443744982</v>
      </c>
      <c r="C82" s="37" t="s">
        <v>36</v>
      </c>
      <c r="D82" s="37" t="s">
        <v>38</v>
      </c>
      <c r="E82" s="37" t="s">
        <v>46</v>
      </c>
      <c r="F82" s="37" t="s">
        <v>120</v>
      </c>
      <c r="G82" s="36">
        <v>3683.18</v>
      </c>
      <c r="H82" s="61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757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8">
        <v>45917.787928240738</v>
      </c>
      <c r="B83" s="59">
        <v>443745204</v>
      </c>
      <c r="C83" s="38" t="s">
        <v>36</v>
      </c>
      <c r="D83" s="38" t="s">
        <v>37</v>
      </c>
      <c r="E83" s="38" t="s">
        <v>46</v>
      </c>
      <c r="F83" s="38" t="s">
        <v>120</v>
      </c>
      <c r="G83" s="35">
        <v>3683.21</v>
      </c>
      <c r="H83" s="59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758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0">
        <v>45917.788206018522</v>
      </c>
      <c r="B84" s="61">
        <v>443745358</v>
      </c>
      <c r="C84" s="37" t="s">
        <v>36</v>
      </c>
      <c r="D84" s="37" t="s">
        <v>38</v>
      </c>
      <c r="E84" s="37" t="s">
        <v>46</v>
      </c>
      <c r="F84" s="37" t="s">
        <v>120</v>
      </c>
      <c r="G84" s="36">
        <v>3682.82</v>
      </c>
      <c r="H84" s="61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759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8">
        <v>45917.788206018522</v>
      </c>
      <c r="B85" s="59">
        <v>443745360</v>
      </c>
      <c r="C85" s="38" t="s">
        <v>36</v>
      </c>
      <c r="D85" s="38" t="s">
        <v>38</v>
      </c>
      <c r="E85" s="38" t="s">
        <v>46</v>
      </c>
      <c r="F85" s="38" t="s">
        <v>120</v>
      </c>
      <c r="G85" s="35">
        <v>3682.82</v>
      </c>
      <c r="H85" s="59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760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0">
        <v>45917.789317129631</v>
      </c>
      <c r="B86" s="61">
        <v>443745732</v>
      </c>
      <c r="C86" s="37" t="s">
        <v>36</v>
      </c>
      <c r="D86" s="37" t="s">
        <v>38</v>
      </c>
      <c r="E86" s="37" t="s">
        <v>45</v>
      </c>
      <c r="F86" s="37" t="s">
        <v>120</v>
      </c>
      <c r="G86" s="36">
        <v>3683.65</v>
      </c>
      <c r="H86" s="61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8">
        <v>45917.789317129631</v>
      </c>
      <c r="B87" s="59">
        <v>443745733</v>
      </c>
      <c r="C87" s="38" t="s">
        <v>36</v>
      </c>
      <c r="D87" s="38" t="s">
        <v>38</v>
      </c>
      <c r="E87" s="38" t="s">
        <v>45</v>
      </c>
      <c r="F87" s="38" t="s">
        <v>120</v>
      </c>
      <c r="G87" s="35">
        <v>3683.65</v>
      </c>
      <c r="H87" s="59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0">
        <v>45917.789317129631</v>
      </c>
      <c r="B88" s="61">
        <v>443745734</v>
      </c>
      <c r="C88" s="37" t="s">
        <v>36</v>
      </c>
      <c r="D88" s="37" t="s">
        <v>38</v>
      </c>
      <c r="E88" s="37" t="s">
        <v>45</v>
      </c>
      <c r="F88" s="37" t="s">
        <v>120</v>
      </c>
      <c r="G88" s="36">
        <v>3683.71</v>
      </c>
      <c r="H88" s="61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8">
        <v>45917.790821759256</v>
      </c>
      <c r="B89" s="59">
        <v>443746050</v>
      </c>
      <c r="C89" s="38" t="s">
        <v>36</v>
      </c>
      <c r="D89" s="38" t="s">
        <v>37</v>
      </c>
      <c r="E89" s="38" t="s">
        <v>46</v>
      </c>
      <c r="F89" s="38" t="s">
        <v>120</v>
      </c>
      <c r="G89" s="35">
        <v>3684.11</v>
      </c>
      <c r="H89" s="59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761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0">
        <v>45917.790821759256</v>
      </c>
      <c r="B90" s="61">
        <v>443746052</v>
      </c>
      <c r="C90" s="37" t="s">
        <v>36</v>
      </c>
      <c r="D90" s="37" t="s">
        <v>38</v>
      </c>
      <c r="E90" s="37" t="s">
        <v>45</v>
      </c>
      <c r="F90" s="37" t="s">
        <v>120</v>
      </c>
      <c r="G90" s="36">
        <v>3683.9</v>
      </c>
      <c r="H90" s="61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8">
        <v>45917.793020833335</v>
      </c>
      <c r="B91" s="59">
        <v>443747435</v>
      </c>
      <c r="C91" s="38" t="s">
        <v>36</v>
      </c>
      <c r="D91" s="38" t="s">
        <v>37</v>
      </c>
      <c r="E91" s="38" t="s">
        <v>45</v>
      </c>
      <c r="F91" s="38" t="s">
        <v>120</v>
      </c>
      <c r="G91" s="35">
        <v>3685.66</v>
      </c>
      <c r="H91" s="59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0">
        <v>45917.793032407404</v>
      </c>
      <c r="B92" s="61">
        <v>443747439</v>
      </c>
      <c r="C92" s="37" t="s">
        <v>36</v>
      </c>
      <c r="D92" s="37" t="s">
        <v>37</v>
      </c>
      <c r="E92" s="37" t="s">
        <v>45</v>
      </c>
      <c r="F92" s="37" t="s">
        <v>120</v>
      </c>
      <c r="G92" s="36">
        <v>3685.45</v>
      </c>
      <c r="H92" s="61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8">
        <v>45917.795474537037</v>
      </c>
      <c r="B93" s="59">
        <v>443748131</v>
      </c>
      <c r="C93" s="38" t="s">
        <v>36</v>
      </c>
      <c r="D93" s="38" t="s">
        <v>37</v>
      </c>
      <c r="E93" s="38" t="s">
        <v>46</v>
      </c>
      <c r="F93" s="38" t="s">
        <v>120</v>
      </c>
      <c r="G93" s="35">
        <v>3686.44</v>
      </c>
      <c r="H93" s="59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762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0">
        <v>45917.795567129629</v>
      </c>
      <c r="B94" s="61">
        <v>443748167</v>
      </c>
      <c r="C94" s="37" t="s">
        <v>36</v>
      </c>
      <c r="D94" s="37" t="s">
        <v>37</v>
      </c>
      <c r="E94" s="37" t="s">
        <v>46</v>
      </c>
      <c r="F94" s="37" t="s">
        <v>120</v>
      </c>
      <c r="G94" s="36">
        <v>3686.66</v>
      </c>
      <c r="H94" s="61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763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8">
        <v>45917.795567129629</v>
      </c>
      <c r="B95" s="59">
        <v>443748168</v>
      </c>
      <c r="C95" s="38" t="s">
        <v>36</v>
      </c>
      <c r="D95" s="38" t="s">
        <v>37</v>
      </c>
      <c r="E95" s="38" t="s">
        <v>46</v>
      </c>
      <c r="F95" s="38" t="s">
        <v>120</v>
      </c>
      <c r="G95" s="35">
        <v>3686.66</v>
      </c>
      <c r="H95" s="59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763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0">
        <v>45917.795578703706</v>
      </c>
      <c r="B96" s="61">
        <v>443748175</v>
      </c>
      <c r="C96" s="37" t="s">
        <v>36</v>
      </c>
      <c r="D96" s="37" t="s">
        <v>37</v>
      </c>
      <c r="E96" s="37" t="s">
        <v>46</v>
      </c>
      <c r="F96" s="37" t="s">
        <v>120</v>
      </c>
      <c r="G96" s="36">
        <v>3686.76</v>
      </c>
      <c r="H96" s="61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764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8">
        <v>45917.796377314815</v>
      </c>
      <c r="B97" s="59">
        <v>443748498</v>
      </c>
      <c r="C97" s="38" t="s">
        <v>36</v>
      </c>
      <c r="D97" s="38" t="s">
        <v>37</v>
      </c>
      <c r="E97" s="38" t="s">
        <v>45</v>
      </c>
      <c r="F97" s="38" t="s">
        <v>120</v>
      </c>
      <c r="G97" s="35">
        <v>3685.92</v>
      </c>
      <c r="H97" s="59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0">
        <v>45917.796377314815</v>
      </c>
      <c r="B98" s="61">
        <v>443748499</v>
      </c>
      <c r="C98" s="37" t="s">
        <v>36</v>
      </c>
      <c r="D98" s="37" t="s">
        <v>37</v>
      </c>
      <c r="E98" s="37" t="s">
        <v>45</v>
      </c>
      <c r="F98" s="37" t="s">
        <v>120</v>
      </c>
      <c r="G98" s="36">
        <v>3685.92</v>
      </c>
      <c r="H98" s="61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8">
        <v>45917.796377314815</v>
      </c>
      <c r="B99" s="59">
        <v>443748502</v>
      </c>
      <c r="C99" s="38" t="s">
        <v>36</v>
      </c>
      <c r="D99" s="38" t="s">
        <v>37</v>
      </c>
      <c r="E99" s="38" t="s">
        <v>45</v>
      </c>
      <c r="F99" s="38" t="s">
        <v>120</v>
      </c>
      <c r="G99" s="35">
        <v>3685.92</v>
      </c>
      <c r="H99" s="59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0">
        <v>45917.796388888892</v>
      </c>
      <c r="B100" s="61">
        <v>443748505</v>
      </c>
      <c r="C100" s="37" t="s">
        <v>36</v>
      </c>
      <c r="D100" s="37" t="s">
        <v>37</v>
      </c>
      <c r="E100" s="37" t="s">
        <v>45</v>
      </c>
      <c r="F100" s="37" t="s">
        <v>120</v>
      </c>
      <c r="G100" s="36">
        <v>3685.92</v>
      </c>
      <c r="H100" s="61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8">
        <v>45917.807245370372</v>
      </c>
      <c r="B101" s="59">
        <v>443751912</v>
      </c>
      <c r="C101" s="38" t="s">
        <v>36</v>
      </c>
      <c r="D101" s="38" t="s">
        <v>38</v>
      </c>
      <c r="E101" s="38" t="s">
        <v>46</v>
      </c>
      <c r="F101" s="38" t="s">
        <v>120</v>
      </c>
      <c r="G101" s="35">
        <v>3687.44</v>
      </c>
      <c r="H101" s="59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765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0">
        <v>45917.810034722221</v>
      </c>
      <c r="B102" s="61">
        <v>443754134</v>
      </c>
      <c r="C102" s="37" t="s">
        <v>36</v>
      </c>
      <c r="D102" s="37" t="s">
        <v>37</v>
      </c>
      <c r="E102" s="37" t="s">
        <v>45</v>
      </c>
      <c r="F102" s="37" t="s">
        <v>120</v>
      </c>
      <c r="G102" s="36">
        <v>3688.02</v>
      </c>
      <c r="H102" s="61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8">
        <v>45917.81287037037</v>
      </c>
      <c r="B103" s="59">
        <v>443754893</v>
      </c>
      <c r="C103" s="38" t="s">
        <v>36</v>
      </c>
      <c r="D103" s="38" t="s">
        <v>38</v>
      </c>
      <c r="E103" s="38" t="s">
        <v>46</v>
      </c>
      <c r="F103" s="38" t="s">
        <v>120</v>
      </c>
      <c r="G103" s="35">
        <v>3687.47</v>
      </c>
      <c r="H103" s="59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766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0">
        <v>45917.81287037037</v>
      </c>
      <c r="B104" s="61">
        <v>443754894</v>
      </c>
      <c r="C104" s="37" t="s">
        <v>36</v>
      </c>
      <c r="D104" s="37" t="s">
        <v>38</v>
      </c>
      <c r="E104" s="37" t="s">
        <v>46</v>
      </c>
      <c r="F104" s="37" t="s">
        <v>120</v>
      </c>
      <c r="G104" s="36">
        <v>3687.47</v>
      </c>
      <c r="H104" s="61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766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8">
        <v>45917.81287037037</v>
      </c>
      <c r="B105" s="59">
        <v>443754895</v>
      </c>
      <c r="C105" s="38" t="s">
        <v>36</v>
      </c>
      <c r="D105" s="38" t="s">
        <v>38</v>
      </c>
      <c r="E105" s="38" t="s">
        <v>46</v>
      </c>
      <c r="F105" s="38" t="s">
        <v>120</v>
      </c>
      <c r="G105" s="35">
        <v>3687.47</v>
      </c>
      <c r="H105" s="59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767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0">
        <v>45917.813043981485</v>
      </c>
      <c r="B106" s="61">
        <v>443754997</v>
      </c>
      <c r="C106" s="37" t="s">
        <v>36</v>
      </c>
      <c r="D106" s="37" t="s">
        <v>37</v>
      </c>
      <c r="E106" s="37" t="s">
        <v>45</v>
      </c>
      <c r="F106" s="37" t="s">
        <v>120</v>
      </c>
      <c r="G106" s="36">
        <v>3687.74</v>
      </c>
      <c r="H106" s="61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8">
        <v>45917.813043981485</v>
      </c>
      <c r="B107" s="59">
        <v>443755000</v>
      </c>
      <c r="C107" s="38" t="s">
        <v>36</v>
      </c>
      <c r="D107" s="38" t="s">
        <v>37</v>
      </c>
      <c r="E107" s="38" t="s">
        <v>45</v>
      </c>
      <c r="F107" s="38" t="s">
        <v>120</v>
      </c>
      <c r="G107" s="35">
        <v>3687.74</v>
      </c>
      <c r="H107" s="59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0">
        <v>45917.813043981485</v>
      </c>
      <c r="B108" s="61">
        <v>443755001</v>
      </c>
      <c r="C108" s="37" t="s">
        <v>36</v>
      </c>
      <c r="D108" s="37" t="s">
        <v>37</v>
      </c>
      <c r="E108" s="37" t="s">
        <v>45</v>
      </c>
      <c r="F108" s="37" t="s">
        <v>120</v>
      </c>
      <c r="G108" s="36">
        <v>3687.72</v>
      </c>
      <c r="H108" s="61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8">
        <v>45917.822685185187</v>
      </c>
      <c r="B109" s="59">
        <v>443758218</v>
      </c>
      <c r="C109" s="38" t="s">
        <v>36</v>
      </c>
      <c r="D109" s="38" t="s">
        <v>38</v>
      </c>
      <c r="E109" s="38" t="s">
        <v>46</v>
      </c>
      <c r="F109" s="38" t="s">
        <v>120</v>
      </c>
      <c r="G109" s="35">
        <v>3686.27</v>
      </c>
      <c r="H109" s="59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768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0">
        <v>45917.823576388888</v>
      </c>
      <c r="B110" s="61">
        <v>443758452</v>
      </c>
      <c r="C110" s="37" t="s">
        <v>36</v>
      </c>
      <c r="D110" s="37" t="s">
        <v>37</v>
      </c>
      <c r="E110" s="37" t="s">
        <v>45</v>
      </c>
      <c r="F110" s="37" t="s">
        <v>120</v>
      </c>
      <c r="G110" s="36">
        <v>3687.21</v>
      </c>
      <c r="H110" s="61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8">
        <v>45917.828599537039</v>
      </c>
      <c r="B111" s="59">
        <v>443759958</v>
      </c>
      <c r="C111" s="38" t="s">
        <v>36</v>
      </c>
      <c r="D111" s="38" t="s">
        <v>38</v>
      </c>
      <c r="E111" s="38" t="s">
        <v>46</v>
      </c>
      <c r="F111" s="38" t="s">
        <v>120</v>
      </c>
      <c r="G111" s="35">
        <v>3685.24</v>
      </c>
      <c r="H111" s="59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769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0">
        <v>45917.828819444447</v>
      </c>
      <c r="B112" s="61">
        <v>443760073</v>
      </c>
      <c r="C112" s="37" t="s">
        <v>36</v>
      </c>
      <c r="D112" s="37" t="s">
        <v>38</v>
      </c>
      <c r="E112" s="37" t="s">
        <v>46</v>
      </c>
      <c r="F112" s="37" t="s">
        <v>120</v>
      </c>
      <c r="G112" s="36">
        <v>3684.94</v>
      </c>
      <c r="H112" s="61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770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8">
        <v>45917.828912037039</v>
      </c>
      <c r="B113" s="59">
        <v>443760104</v>
      </c>
      <c r="C113" s="38" t="s">
        <v>36</v>
      </c>
      <c r="D113" s="38" t="s">
        <v>38</v>
      </c>
      <c r="E113" s="38" t="s">
        <v>46</v>
      </c>
      <c r="F113" s="38" t="s">
        <v>120</v>
      </c>
      <c r="G113" s="35">
        <v>3684.71</v>
      </c>
      <c r="H113" s="59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753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0">
        <v>45917.828912037039</v>
      </c>
      <c r="B114" s="61">
        <v>443760105</v>
      </c>
      <c r="C114" s="37" t="s">
        <v>36</v>
      </c>
      <c r="D114" s="37" t="s">
        <v>38</v>
      </c>
      <c r="E114" s="37" t="s">
        <v>46</v>
      </c>
      <c r="F114" s="37" t="s">
        <v>120</v>
      </c>
      <c r="G114" s="36">
        <v>3684.71</v>
      </c>
      <c r="H114" s="61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771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8">
        <v>45917.830740740741</v>
      </c>
      <c r="B115" s="59">
        <v>443760915</v>
      </c>
      <c r="C115" s="38" t="s">
        <v>36</v>
      </c>
      <c r="D115" s="38" t="s">
        <v>38</v>
      </c>
      <c r="E115" s="38" t="s">
        <v>46</v>
      </c>
      <c r="F115" s="38" t="s">
        <v>120</v>
      </c>
      <c r="G115" s="35">
        <v>3684.16</v>
      </c>
      <c r="H115" s="59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772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0">
        <v>45917.832256944443</v>
      </c>
      <c r="B116" s="61">
        <v>443761452</v>
      </c>
      <c r="C116" s="37" t="s">
        <v>36</v>
      </c>
      <c r="D116" s="37" t="s">
        <v>38</v>
      </c>
      <c r="E116" s="37" t="s">
        <v>45</v>
      </c>
      <c r="F116" s="37" t="s">
        <v>120</v>
      </c>
      <c r="G116" s="36">
        <v>3684.65</v>
      </c>
      <c r="H116" s="61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8">
        <v>45917.832256944443</v>
      </c>
      <c r="B117" s="59">
        <v>443761455</v>
      </c>
      <c r="C117" s="38" t="s">
        <v>36</v>
      </c>
      <c r="D117" s="38" t="s">
        <v>38</v>
      </c>
      <c r="E117" s="38" t="s">
        <v>45</v>
      </c>
      <c r="F117" s="38" t="s">
        <v>120</v>
      </c>
      <c r="G117" s="35">
        <v>3684.65</v>
      </c>
      <c r="H117" s="59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0">
        <v>45917.832256944443</v>
      </c>
      <c r="B118" s="61">
        <v>443761456</v>
      </c>
      <c r="C118" s="37" t="s">
        <v>36</v>
      </c>
      <c r="D118" s="37" t="s">
        <v>38</v>
      </c>
      <c r="E118" s="37" t="s">
        <v>45</v>
      </c>
      <c r="F118" s="37" t="s">
        <v>120</v>
      </c>
      <c r="G118" s="36">
        <v>3684.65</v>
      </c>
      <c r="H118" s="61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8">
        <v>45917.832268518519</v>
      </c>
      <c r="B119" s="59">
        <v>443761457</v>
      </c>
      <c r="C119" s="38" t="s">
        <v>36</v>
      </c>
      <c r="D119" s="38" t="s">
        <v>38</v>
      </c>
      <c r="E119" s="38" t="s">
        <v>45</v>
      </c>
      <c r="F119" s="38" t="s">
        <v>120</v>
      </c>
      <c r="G119" s="35">
        <v>3684.66</v>
      </c>
      <c r="H119" s="59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0">
        <v>45917.834166666667</v>
      </c>
      <c r="B120" s="61">
        <v>443762461</v>
      </c>
      <c r="C120" s="37" t="s">
        <v>36</v>
      </c>
      <c r="D120" s="37" t="s">
        <v>37</v>
      </c>
      <c r="E120" s="37" t="s">
        <v>46</v>
      </c>
      <c r="F120" s="37" t="s">
        <v>120</v>
      </c>
      <c r="G120" s="36">
        <v>3683.1</v>
      </c>
      <c r="H120" s="61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773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8">
        <v>45917.835706018515</v>
      </c>
      <c r="B121" s="59">
        <v>443763576</v>
      </c>
      <c r="C121" s="38" t="s">
        <v>36</v>
      </c>
      <c r="D121" s="38" t="s">
        <v>38</v>
      </c>
      <c r="E121" s="38" t="s">
        <v>46</v>
      </c>
      <c r="F121" s="38" t="s">
        <v>120</v>
      </c>
      <c r="G121" s="35">
        <v>3682.64</v>
      </c>
      <c r="H121" s="59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774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0">
        <v>45917.835740740738</v>
      </c>
      <c r="B122" s="61">
        <v>443763626</v>
      </c>
      <c r="C122" s="37" t="s">
        <v>36</v>
      </c>
      <c r="D122" s="37" t="s">
        <v>38</v>
      </c>
      <c r="E122" s="37" t="s">
        <v>46</v>
      </c>
      <c r="F122" s="37" t="s">
        <v>120</v>
      </c>
      <c r="G122" s="36">
        <v>3682.36</v>
      </c>
      <c r="H122" s="61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775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8">
        <v>45917.837581018517</v>
      </c>
      <c r="B123" s="59">
        <v>443764399</v>
      </c>
      <c r="C123" s="38" t="s">
        <v>36</v>
      </c>
      <c r="D123" s="38" t="s">
        <v>38</v>
      </c>
      <c r="E123" s="38" t="s">
        <v>45</v>
      </c>
      <c r="F123" s="38" t="s">
        <v>120</v>
      </c>
      <c r="G123" s="35">
        <v>3683.15</v>
      </c>
      <c r="H123" s="59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0">
        <v>45917.837881944448</v>
      </c>
      <c r="B124" s="61">
        <v>443764662</v>
      </c>
      <c r="C124" s="37" t="s">
        <v>36</v>
      </c>
      <c r="D124" s="37" t="s">
        <v>37</v>
      </c>
      <c r="E124" s="37" t="s">
        <v>46</v>
      </c>
      <c r="F124" s="37" t="s">
        <v>120</v>
      </c>
      <c r="G124" s="36">
        <v>3683.62</v>
      </c>
      <c r="H124" s="61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776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8">
        <v>45917.837881944448</v>
      </c>
      <c r="B125" s="59">
        <v>443764663</v>
      </c>
      <c r="C125" s="38" t="s">
        <v>36</v>
      </c>
      <c r="D125" s="38" t="s">
        <v>37</v>
      </c>
      <c r="E125" s="38" t="s">
        <v>46</v>
      </c>
      <c r="F125" s="38" t="s">
        <v>120</v>
      </c>
      <c r="G125" s="35">
        <v>3683.62</v>
      </c>
      <c r="H125" s="59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776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0">
        <v>45917.837881944448</v>
      </c>
      <c r="B126" s="61">
        <v>443764664</v>
      </c>
      <c r="C126" s="37" t="s">
        <v>36</v>
      </c>
      <c r="D126" s="37" t="s">
        <v>37</v>
      </c>
      <c r="E126" s="37" t="s">
        <v>46</v>
      </c>
      <c r="F126" s="37" t="s">
        <v>120</v>
      </c>
      <c r="G126" s="36">
        <v>3683.62</v>
      </c>
      <c r="H126" s="61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776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8">
        <v>45917.83792824074</v>
      </c>
      <c r="B127" s="59">
        <v>443764688</v>
      </c>
      <c r="C127" s="38" t="s">
        <v>36</v>
      </c>
      <c r="D127" s="38" t="s">
        <v>38</v>
      </c>
      <c r="E127" s="38" t="s">
        <v>45</v>
      </c>
      <c r="F127" s="38" t="s">
        <v>120</v>
      </c>
      <c r="G127" s="35">
        <v>3683.38</v>
      </c>
      <c r="H127" s="59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0">
        <v>45917.83792824074</v>
      </c>
      <c r="B128" s="61">
        <v>443764691</v>
      </c>
      <c r="C128" s="37" t="s">
        <v>36</v>
      </c>
      <c r="D128" s="37" t="s">
        <v>38</v>
      </c>
      <c r="E128" s="37" t="s">
        <v>45</v>
      </c>
      <c r="F128" s="37" t="s">
        <v>120</v>
      </c>
      <c r="G128" s="36">
        <v>3683.38</v>
      </c>
      <c r="H128" s="61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8">
        <v>45917.83792824074</v>
      </c>
      <c r="B129" s="59">
        <v>443764693</v>
      </c>
      <c r="C129" s="38" t="s">
        <v>36</v>
      </c>
      <c r="D129" s="38" t="s">
        <v>38</v>
      </c>
      <c r="E129" s="38" t="s">
        <v>45</v>
      </c>
      <c r="F129" s="38" t="s">
        <v>120</v>
      </c>
      <c r="G129" s="35">
        <v>3683.38</v>
      </c>
      <c r="H129" s="59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0">
        <v>45917.847256944442</v>
      </c>
      <c r="B130" s="61">
        <v>443768233</v>
      </c>
      <c r="C130" s="37" t="s">
        <v>36</v>
      </c>
      <c r="D130" s="37" t="s">
        <v>37</v>
      </c>
      <c r="E130" s="37" t="s">
        <v>46</v>
      </c>
      <c r="F130" s="37" t="s">
        <v>120</v>
      </c>
      <c r="G130" s="36">
        <v>3681.65</v>
      </c>
      <c r="H130" s="61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777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8">
        <v>45917.847488425927</v>
      </c>
      <c r="B131" s="59">
        <v>443768882</v>
      </c>
      <c r="C131" s="38" t="s">
        <v>36</v>
      </c>
      <c r="D131" s="38" t="s">
        <v>37</v>
      </c>
      <c r="E131" s="38" t="s">
        <v>46</v>
      </c>
      <c r="F131" s="38" t="s">
        <v>120</v>
      </c>
      <c r="G131" s="35">
        <v>3680.4</v>
      </c>
      <c r="H131" s="59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778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0">
        <v>45917.847511574073</v>
      </c>
      <c r="B132" s="61">
        <v>443768898</v>
      </c>
      <c r="C132" s="37" t="s">
        <v>36</v>
      </c>
      <c r="D132" s="37" t="s">
        <v>37</v>
      </c>
      <c r="E132" s="37" t="s">
        <v>46</v>
      </c>
      <c r="F132" s="37" t="s">
        <v>120</v>
      </c>
      <c r="G132" s="36">
        <v>3680.38</v>
      </c>
      <c r="H132" s="61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779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8">
        <v>45917.847546296296</v>
      </c>
      <c r="B133" s="59">
        <v>443769101</v>
      </c>
      <c r="C133" s="38" t="s">
        <v>36</v>
      </c>
      <c r="D133" s="38" t="s">
        <v>37</v>
      </c>
      <c r="E133" s="38" t="s">
        <v>46</v>
      </c>
      <c r="F133" s="38" t="s">
        <v>120</v>
      </c>
      <c r="G133" s="35">
        <v>3679.81</v>
      </c>
      <c r="H133" s="59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780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0">
        <v>45917.849733796298</v>
      </c>
      <c r="B134" s="61">
        <v>443770820</v>
      </c>
      <c r="C134" s="37" t="s">
        <v>36</v>
      </c>
      <c r="D134" s="37" t="s">
        <v>38</v>
      </c>
      <c r="E134" s="37" t="s">
        <v>45</v>
      </c>
      <c r="F134" s="37" t="s">
        <v>120</v>
      </c>
      <c r="G134" s="36">
        <v>3681.02</v>
      </c>
      <c r="H134" s="61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8">
        <v>45917.849733796298</v>
      </c>
      <c r="B135" s="59">
        <v>443770823</v>
      </c>
      <c r="C135" s="38" t="s">
        <v>36</v>
      </c>
      <c r="D135" s="38" t="s">
        <v>38</v>
      </c>
      <c r="E135" s="38" t="s">
        <v>45</v>
      </c>
      <c r="F135" s="38" t="s">
        <v>120</v>
      </c>
      <c r="G135" s="35">
        <v>3681.02</v>
      </c>
      <c r="H135" s="59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0">
        <v>45917.849733796298</v>
      </c>
      <c r="B136" s="61">
        <v>443770826</v>
      </c>
      <c r="C136" s="37" t="s">
        <v>36</v>
      </c>
      <c r="D136" s="37" t="s">
        <v>38</v>
      </c>
      <c r="E136" s="37" t="s">
        <v>45</v>
      </c>
      <c r="F136" s="37" t="s">
        <v>120</v>
      </c>
      <c r="G136" s="36">
        <v>3681.05</v>
      </c>
      <c r="H136" s="61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8">
        <v>45917.849733796298</v>
      </c>
      <c r="B137" s="59">
        <v>443770828</v>
      </c>
      <c r="C137" s="38" t="s">
        <v>36</v>
      </c>
      <c r="D137" s="38" t="s">
        <v>38</v>
      </c>
      <c r="E137" s="38" t="s">
        <v>45</v>
      </c>
      <c r="F137" s="38" t="s">
        <v>120</v>
      </c>
      <c r="G137" s="35">
        <v>3681.05</v>
      </c>
      <c r="H137" s="59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0">
        <v>45917.852743055555</v>
      </c>
      <c r="B138" s="61">
        <v>443772869</v>
      </c>
      <c r="C138" s="37" t="s">
        <v>36</v>
      </c>
      <c r="D138" s="37" t="s">
        <v>38</v>
      </c>
      <c r="E138" s="37" t="s">
        <v>45</v>
      </c>
      <c r="F138" s="37" t="s">
        <v>120</v>
      </c>
      <c r="G138" s="36">
        <v>3682.24</v>
      </c>
      <c r="H138" s="61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8">
        <v>45917.854571759257</v>
      </c>
      <c r="B139" s="59">
        <v>443774421</v>
      </c>
      <c r="C139" s="38" t="s">
        <v>36</v>
      </c>
      <c r="D139" s="38" t="s">
        <v>37</v>
      </c>
      <c r="E139" s="38" t="s">
        <v>46</v>
      </c>
      <c r="F139" s="38" t="s">
        <v>120</v>
      </c>
      <c r="G139" s="35">
        <v>3683.53</v>
      </c>
      <c r="H139" s="59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781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0">
        <v>45917.855127314811</v>
      </c>
      <c r="B140" s="61">
        <v>443774678</v>
      </c>
      <c r="C140" s="37" t="s">
        <v>36</v>
      </c>
      <c r="D140" s="37" t="s">
        <v>37</v>
      </c>
      <c r="E140" s="37" t="s">
        <v>46</v>
      </c>
      <c r="F140" s="37" t="s">
        <v>120</v>
      </c>
      <c r="G140" s="36">
        <v>3684.13</v>
      </c>
      <c r="H140" s="61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782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8">
        <v>45917.855127314811</v>
      </c>
      <c r="B141" s="59">
        <v>443774679</v>
      </c>
      <c r="C141" s="38" t="s">
        <v>36</v>
      </c>
      <c r="D141" s="38" t="s">
        <v>37</v>
      </c>
      <c r="E141" s="38" t="s">
        <v>46</v>
      </c>
      <c r="F141" s="38" t="s">
        <v>120</v>
      </c>
      <c r="G141" s="35">
        <v>3684.13</v>
      </c>
      <c r="H141" s="59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782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0">
        <v>45917.855127314811</v>
      </c>
      <c r="B142" s="61">
        <v>443774680</v>
      </c>
      <c r="C142" s="37" t="s">
        <v>36</v>
      </c>
      <c r="D142" s="37" t="s">
        <v>37</v>
      </c>
      <c r="E142" s="37" t="s">
        <v>46</v>
      </c>
      <c r="F142" s="37" t="s">
        <v>120</v>
      </c>
      <c r="G142" s="36">
        <v>3684.13</v>
      </c>
      <c r="H142" s="61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782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8">
        <v>45917.855520833335</v>
      </c>
      <c r="B143" s="59">
        <v>443774837</v>
      </c>
      <c r="C143" s="38" t="s">
        <v>36</v>
      </c>
      <c r="D143" s="38" t="s">
        <v>37</v>
      </c>
      <c r="E143" s="38" t="s">
        <v>45</v>
      </c>
      <c r="F143" s="38" t="s">
        <v>120</v>
      </c>
      <c r="G143" s="35">
        <v>3683.95</v>
      </c>
      <c r="H143" s="59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0">
        <v>45917.855532407404</v>
      </c>
      <c r="B144" s="61">
        <v>443774839</v>
      </c>
      <c r="C144" s="37" t="s">
        <v>36</v>
      </c>
      <c r="D144" s="37" t="s">
        <v>37</v>
      </c>
      <c r="E144" s="37" t="s">
        <v>45</v>
      </c>
      <c r="F144" s="37" t="s">
        <v>120</v>
      </c>
      <c r="G144" s="36">
        <v>3683.95</v>
      </c>
      <c r="H144" s="61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8">
        <v>45917.859143518515</v>
      </c>
      <c r="B145" s="59">
        <v>443776582</v>
      </c>
      <c r="C145" s="38" t="s">
        <v>36</v>
      </c>
      <c r="D145" s="38" t="s">
        <v>37</v>
      </c>
      <c r="E145" s="38" t="s">
        <v>46</v>
      </c>
      <c r="F145" s="38" t="s">
        <v>120</v>
      </c>
      <c r="G145" s="35">
        <v>3685.25</v>
      </c>
      <c r="H145" s="59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783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0">
        <v>45917.860381944447</v>
      </c>
      <c r="B146" s="61">
        <v>443776849</v>
      </c>
      <c r="C146" s="37" t="s">
        <v>36</v>
      </c>
      <c r="D146" s="37" t="s">
        <v>37</v>
      </c>
      <c r="E146" s="37" t="s">
        <v>45</v>
      </c>
      <c r="F146" s="37" t="s">
        <v>120</v>
      </c>
      <c r="G146" s="36">
        <v>3684.53</v>
      </c>
      <c r="H146" s="61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8">
        <v>45917.860381944447</v>
      </c>
      <c r="B147" s="59">
        <v>443776850</v>
      </c>
      <c r="C147" s="38" t="s">
        <v>36</v>
      </c>
      <c r="D147" s="38" t="s">
        <v>37</v>
      </c>
      <c r="E147" s="38" t="s">
        <v>45</v>
      </c>
      <c r="F147" s="38" t="s">
        <v>120</v>
      </c>
      <c r="G147" s="35">
        <v>3684.53</v>
      </c>
      <c r="H147" s="59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0">
        <v>45917.860381944447</v>
      </c>
      <c r="B148" s="61">
        <v>443776851</v>
      </c>
      <c r="C148" s="37" t="s">
        <v>36</v>
      </c>
      <c r="D148" s="37" t="s">
        <v>37</v>
      </c>
      <c r="E148" s="37" t="s">
        <v>45</v>
      </c>
      <c r="F148" s="37" t="s">
        <v>120</v>
      </c>
      <c r="G148" s="36">
        <v>3684.5</v>
      </c>
      <c r="H148" s="61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8">
        <v>45917.860381944447</v>
      </c>
      <c r="B149" s="59">
        <v>443776852</v>
      </c>
      <c r="C149" s="38" t="s">
        <v>36</v>
      </c>
      <c r="D149" s="38" t="s">
        <v>37</v>
      </c>
      <c r="E149" s="38" t="s">
        <v>45</v>
      </c>
      <c r="F149" s="38" t="s">
        <v>120</v>
      </c>
      <c r="G149" s="35">
        <v>3684.5</v>
      </c>
      <c r="H149" s="59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0">
        <v>45917.862476851849</v>
      </c>
      <c r="B150" s="61">
        <v>443777898</v>
      </c>
      <c r="C150" s="37" t="s">
        <v>36</v>
      </c>
      <c r="D150" s="37" t="s">
        <v>37</v>
      </c>
      <c r="E150" s="37" t="s">
        <v>45</v>
      </c>
      <c r="F150" s="37" t="s">
        <v>120</v>
      </c>
      <c r="G150" s="36">
        <v>3684.04</v>
      </c>
      <c r="H150" s="61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8">
        <v>45917.866342592592</v>
      </c>
      <c r="B151" s="59">
        <v>443779544</v>
      </c>
      <c r="C151" s="38" t="s">
        <v>36</v>
      </c>
      <c r="D151" s="38" t="s">
        <v>38</v>
      </c>
      <c r="E151" s="38" t="s">
        <v>46</v>
      </c>
      <c r="F151" s="38" t="s">
        <v>120</v>
      </c>
      <c r="G151" s="35">
        <v>3686</v>
      </c>
      <c r="H151" s="59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784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0">
        <v>45917.869293981479</v>
      </c>
      <c r="B152" s="61">
        <v>443781060</v>
      </c>
      <c r="C152" s="37" t="s">
        <v>36</v>
      </c>
      <c r="D152" s="37" t="s">
        <v>37</v>
      </c>
      <c r="E152" s="37" t="s">
        <v>45</v>
      </c>
      <c r="F152" s="37" t="s">
        <v>120</v>
      </c>
      <c r="G152" s="36">
        <v>3685.99</v>
      </c>
      <c r="H152" s="61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8">
        <v>45917.872002314813</v>
      </c>
      <c r="B153" s="59">
        <v>443783104</v>
      </c>
      <c r="C153" s="38" t="s">
        <v>36</v>
      </c>
      <c r="D153" s="38" t="s">
        <v>38</v>
      </c>
      <c r="E153" s="38" t="s">
        <v>46</v>
      </c>
      <c r="F153" s="38" t="s">
        <v>120</v>
      </c>
      <c r="G153" s="35">
        <v>3687.53</v>
      </c>
      <c r="H153" s="59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785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0">
        <v>45917.872002314813</v>
      </c>
      <c r="B154" s="61">
        <v>443783105</v>
      </c>
      <c r="C154" s="37" t="s">
        <v>36</v>
      </c>
      <c r="D154" s="37" t="s">
        <v>38</v>
      </c>
      <c r="E154" s="37" t="s">
        <v>46</v>
      </c>
      <c r="F154" s="37" t="s">
        <v>120</v>
      </c>
      <c r="G154" s="36">
        <v>3687.53</v>
      </c>
      <c r="H154" s="61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785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8">
        <v>45917.872002314813</v>
      </c>
      <c r="B155" s="59">
        <v>443783107</v>
      </c>
      <c r="C155" s="38" t="s">
        <v>36</v>
      </c>
      <c r="D155" s="38" t="s">
        <v>38</v>
      </c>
      <c r="E155" s="38" t="s">
        <v>46</v>
      </c>
      <c r="F155" s="38" t="s">
        <v>120</v>
      </c>
      <c r="G155" s="35">
        <v>3687.53</v>
      </c>
      <c r="H155" s="59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786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0">
        <v>45917.873229166667</v>
      </c>
      <c r="B156" s="61">
        <v>443784091</v>
      </c>
      <c r="C156" s="37" t="s">
        <v>36</v>
      </c>
      <c r="D156" s="37" t="s">
        <v>37</v>
      </c>
      <c r="E156" s="37" t="s">
        <v>45</v>
      </c>
      <c r="F156" s="37" t="s">
        <v>120</v>
      </c>
      <c r="G156" s="36">
        <v>3686.75</v>
      </c>
      <c r="H156" s="61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8">
        <v>45917.873229166667</v>
      </c>
      <c r="B157" s="59">
        <v>443784092</v>
      </c>
      <c r="C157" s="38" t="s">
        <v>36</v>
      </c>
      <c r="D157" s="38" t="s">
        <v>37</v>
      </c>
      <c r="E157" s="38" t="s">
        <v>45</v>
      </c>
      <c r="F157" s="38" t="s">
        <v>120</v>
      </c>
      <c r="G157" s="35">
        <v>3686.73</v>
      </c>
      <c r="H157" s="59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0">
        <v>45917.873229166667</v>
      </c>
      <c r="B158" s="61">
        <v>443784093</v>
      </c>
      <c r="C158" s="37" t="s">
        <v>36</v>
      </c>
      <c r="D158" s="37" t="s">
        <v>37</v>
      </c>
      <c r="E158" s="37" t="s">
        <v>45</v>
      </c>
      <c r="F158" s="37" t="s">
        <v>120</v>
      </c>
      <c r="G158" s="36">
        <v>3686.72</v>
      </c>
      <c r="H158" s="61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8">
        <v>45917.873229166667</v>
      </c>
      <c r="B159" s="59">
        <v>443784095</v>
      </c>
      <c r="C159" s="38" t="s">
        <v>36</v>
      </c>
      <c r="D159" s="38" t="s">
        <v>38</v>
      </c>
      <c r="E159" s="38" t="s">
        <v>46</v>
      </c>
      <c r="F159" s="38" t="s">
        <v>120</v>
      </c>
      <c r="G159" s="35">
        <v>3686.44</v>
      </c>
      <c r="H159" s="59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787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0">
        <v>45917.873692129629</v>
      </c>
      <c r="B160" s="61">
        <v>443784639</v>
      </c>
      <c r="C160" s="37" t="s">
        <v>36</v>
      </c>
      <c r="D160" s="37" t="s">
        <v>37</v>
      </c>
      <c r="E160" s="37" t="s">
        <v>45</v>
      </c>
      <c r="F160" s="37" t="s">
        <v>120</v>
      </c>
      <c r="G160" s="36">
        <v>3686.88</v>
      </c>
      <c r="H160" s="61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8">
        <v>45917.875011574077</v>
      </c>
      <c r="B161" s="59">
        <v>443787171</v>
      </c>
      <c r="C161" s="38" t="s">
        <v>36</v>
      </c>
      <c r="D161" s="38" t="s">
        <v>38</v>
      </c>
      <c r="E161" s="38" t="s">
        <v>46</v>
      </c>
      <c r="F161" s="38" t="s">
        <v>120</v>
      </c>
      <c r="G161" s="35">
        <v>3692.93</v>
      </c>
      <c r="H161" s="59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788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0">
        <v>45917.875011574077</v>
      </c>
      <c r="B162" s="61">
        <v>443787180</v>
      </c>
      <c r="C162" s="37" t="s">
        <v>36</v>
      </c>
      <c r="D162" s="37" t="s">
        <v>38</v>
      </c>
      <c r="E162" s="37" t="s">
        <v>46</v>
      </c>
      <c r="F162" s="37" t="s">
        <v>120</v>
      </c>
      <c r="G162" s="36">
        <v>3692.93</v>
      </c>
      <c r="H162" s="61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789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8">
        <v>45917.875011574077</v>
      </c>
      <c r="B163" s="59">
        <v>443787186</v>
      </c>
      <c r="C163" s="38" t="s">
        <v>36</v>
      </c>
      <c r="D163" s="38" t="s">
        <v>38</v>
      </c>
      <c r="E163" s="38" t="s">
        <v>46</v>
      </c>
      <c r="F163" s="38" t="s">
        <v>120</v>
      </c>
      <c r="G163" s="35">
        <v>3692.93</v>
      </c>
      <c r="H163" s="59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790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0">
        <v>45917.875011574077</v>
      </c>
      <c r="B164" s="61">
        <v>443787194</v>
      </c>
      <c r="C164" s="37" t="s">
        <v>36</v>
      </c>
      <c r="D164" s="37" t="s">
        <v>38</v>
      </c>
      <c r="E164" s="37" t="s">
        <v>46</v>
      </c>
      <c r="F164" s="37" t="s">
        <v>120</v>
      </c>
      <c r="G164" s="36">
        <v>3692.93</v>
      </c>
      <c r="H164" s="61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790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8">
        <v>45917.875011574077</v>
      </c>
      <c r="B165" s="59">
        <v>443787202</v>
      </c>
      <c r="C165" s="38" t="s">
        <v>36</v>
      </c>
      <c r="D165" s="38" t="s">
        <v>38</v>
      </c>
      <c r="E165" s="38" t="s">
        <v>46</v>
      </c>
      <c r="F165" s="38" t="s">
        <v>120</v>
      </c>
      <c r="G165" s="35">
        <v>3692.93</v>
      </c>
      <c r="H165" s="59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791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0">
        <v>45917.875011574077</v>
      </c>
      <c r="B166" s="61">
        <v>443787209</v>
      </c>
      <c r="C166" s="37" t="s">
        <v>36</v>
      </c>
      <c r="D166" s="37" t="s">
        <v>38</v>
      </c>
      <c r="E166" s="37" t="s">
        <v>46</v>
      </c>
      <c r="F166" s="37" t="s">
        <v>120</v>
      </c>
      <c r="G166" s="36">
        <v>3692.93</v>
      </c>
      <c r="H166" s="61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792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8">
        <v>45917.875636574077</v>
      </c>
      <c r="B167" s="59">
        <v>443794961</v>
      </c>
      <c r="C167" s="38" t="s">
        <v>36</v>
      </c>
      <c r="D167" s="38" t="s">
        <v>38</v>
      </c>
      <c r="E167" s="38" t="s">
        <v>46</v>
      </c>
      <c r="F167" s="38" t="s">
        <v>120</v>
      </c>
      <c r="G167" s="35">
        <v>3688.12</v>
      </c>
      <c r="H167" s="59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793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0">
        <v>45917.883414351854</v>
      </c>
      <c r="B168" s="61">
        <v>443822563</v>
      </c>
      <c r="C168" s="37" t="s">
        <v>36</v>
      </c>
      <c r="D168" s="37" t="s">
        <v>37</v>
      </c>
      <c r="E168" s="37" t="s">
        <v>45</v>
      </c>
      <c r="F168" s="37" t="s">
        <v>120</v>
      </c>
      <c r="G168" s="36">
        <v>3699.07</v>
      </c>
      <c r="H168" s="61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8">
        <v>45917.883414351854</v>
      </c>
      <c r="B169" s="59">
        <v>443822575</v>
      </c>
      <c r="C169" s="38" t="s">
        <v>36</v>
      </c>
      <c r="D169" s="38" t="s">
        <v>37</v>
      </c>
      <c r="E169" s="38" t="s">
        <v>45</v>
      </c>
      <c r="F169" s="38" t="s">
        <v>120</v>
      </c>
      <c r="G169" s="35">
        <v>3698.97</v>
      </c>
      <c r="H169" s="59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0">
        <v>45917.883414351854</v>
      </c>
      <c r="B170" s="61">
        <v>443822652</v>
      </c>
      <c r="C170" s="37" t="s">
        <v>36</v>
      </c>
      <c r="D170" s="37" t="s">
        <v>37</v>
      </c>
      <c r="E170" s="37" t="s">
        <v>45</v>
      </c>
      <c r="F170" s="37" t="s">
        <v>120</v>
      </c>
      <c r="G170" s="36">
        <v>3698.99</v>
      </c>
      <c r="H170" s="61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8">
        <v>45917.883414351854</v>
      </c>
      <c r="B171" s="59">
        <v>443822656</v>
      </c>
      <c r="C171" s="38" t="s">
        <v>36</v>
      </c>
      <c r="D171" s="38" t="s">
        <v>37</v>
      </c>
      <c r="E171" s="38" t="s">
        <v>45</v>
      </c>
      <c r="F171" s="38" t="s">
        <v>120</v>
      </c>
      <c r="G171" s="35">
        <v>3698.97</v>
      </c>
      <c r="H171" s="59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0">
        <v>45917.88386574074</v>
      </c>
      <c r="B172" s="61">
        <v>443824192</v>
      </c>
      <c r="C172" s="37" t="s">
        <v>36</v>
      </c>
      <c r="D172" s="37" t="s">
        <v>38</v>
      </c>
      <c r="E172" s="37" t="s">
        <v>46</v>
      </c>
      <c r="F172" s="37" t="s">
        <v>120</v>
      </c>
      <c r="G172" s="36">
        <v>3696.57</v>
      </c>
      <c r="H172" s="61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794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8">
        <v>45917.883935185186</v>
      </c>
      <c r="B173" s="59">
        <v>443824347</v>
      </c>
      <c r="C173" s="38" t="s">
        <v>36</v>
      </c>
      <c r="D173" s="38" t="s">
        <v>38</v>
      </c>
      <c r="E173" s="38" t="s">
        <v>46</v>
      </c>
      <c r="F173" s="38" t="s">
        <v>120</v>
      </c>
      <c r="G173" s="35">
        <v>3696.02</v>
      </c>
      <c r="H173" s="59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795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0">
        <v>45917.883935185186</v>
      </c>
      <c r="B174" s="61">
        <v>443824348</v>
      </c>
      <c r="C174" s="37" t="s">
        <v>36</v>
      </c>
      <c r="D174" s="37" t="s">
        <v>38</v>
      </c>
      <c r="E174" s="37" t="s">
        <v>46</v>
      </c>
      <c r="F174" s="37" t="s">
        <v>120</v>
      </c>
      <c r="G174" s="36">
        <v>3696.02</v>
      </c>
      <c r="H174" s="61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796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8">
        <v>45917.883935185186</v>
      </c>
      <c r="B175" s="59">
        <v>443824349</v>
      </c>
      <c r="C175" s="38" t="s">
        <v>36</v>
      </c>
      <c r="D175" s="38" t="s">
        <v>38</v>
      </c>
      <c r="E175" s="38" t="s">
        <v>46</v>
      </c>
      <c r="F175" s="38" t="s">
        <v>120</v>
      </c>
      <c r="G175" s="35">
        <v>3696.02</v>
      </c>
      <c r="H175" s="59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796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0">
        <v>45917.892326388886</v>
      </c>
      <c r="B176" s="61">
        <v>443840885</v>
      </c>
      <c r="C176" s="37" t="s">
        <v>36</v>
      </c>
      <c r="D176" s="37" t="s">
        <v>38</v>
      </c>
      <c r="E176" s="37" t="s">
        <v>45</v>
      </c>
      <c r="F176" s="37" t="s">
        <v>120</v>
      </c>
      <c r="G176" s="36">
        <v>3685.93</v>
      </c>
      <c r="H176" s="61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8">
        <v>45917.892326388886</v>
      </c>
      <c r="B177" s="59">
        <v>443840888</v>
      </c>
      <c r="C177" s="38" t="s">
        <v>36</v>
      </c>
      <c r="D177" s="38" t="s">
        <v>38</v>
      </c>
      <c r="E177" s="38" t="s">
        <v>45</v>
      </c>
      <c r="F177" s="38" t="s">
        <v>120</v>
      </c>
      <c r="G177" s="35">
        <v>3685.96</v>
      </c>
      <c r="H177" s="59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0">
        <v>45917.892326388886</v>
      </c>
      <c r="B178" s="61">
        <v>443840891</v>
      </c>
      <c r="C178" s="37" t="s">
        <v>36</v>
      </c>
      <c r="D178" s="37" t="s">
        <v>38</v>
      </c>
      <c r="E178" s="37" t="s">
        <v>45</v>
      </c>
      <c r="F178" s="37" t="s">
        <v>120</v>
      </c>
      <c r="G178" s="36">
        <v>3685.83</v>
      </c>
      <c r="H178" s="61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8">
        <v>45917.892326388886</v>
      </c>
      <c r="B179" s="59">
        <v>443840895</v>
      </c>
      <c r="C179" s="38" t="s">
        <v>36</v>
      </c>
      <c r="D179" s="38" t="s">
        <v>38</v>
      </c>
      <c r="E179" s="38" t="s">
        <v>45</v>
      </c>
      <c r="F179" s="38" t="s">
        <v>120</v>
      </c>
      <c r="G179" s="35">
        <v>3685.57</v>
      </c>
      <c r="H179" s="59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0">
        <v>45917.892418981479</v>
      </c>
      <c r="B180" s="61">
        <v>443840989</v>
      </c>
      <c r="C180" s="37" t="s">
        <v>36</v>
      </c>
      <c r="D180" s="37" t="s">
        <v>37</v>
      </c>
      <c r="E180" s="37" t="s">
        <v>46</v>
      </c>
      <c r="F180" s="37" t="s">
        <v>120</v>
      </c>
      <c r="G180" s="36">
        <v>3684.37</v>
      </c>
      <c r="H180" s="61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797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8">
        <v>45917.892627314817</v>
      </c>
      <c r="B181" s="59">
        <v>443841101</v>
      </c>
      <c r="C181" s="38" t="s">
        <v>36</v>
      </c>
      <c r="D181" s="38" t="s">
        <v>37</v>
      </c>
      <c r="E181" s="38" t="s">
        <v>46</v>
      </c>
      <c r="F181" s="38" t="s">
        <v>120</v>
      </c>
      <c r="G181" s="35">
        <v>3685.68</v>
      </c>
      <c r="H181" s="59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798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0">
        <v>45917.892627314817</v>
      </c>
      <c r="B182" s="61">
        <v>443841102</v>
      </c>
      <c r="C182" s="37" t="s">
        <v>36</v>
      </c>
      <c r="D182" s="37" t="s">
        <v>37</v>
      </c>
      <c r="E182" s="37" t="s">
        <v>46</v>
      </c>
      <c r="F182" s="37" t="s">
        <v>120</v>
      </c>
      <c r="G182" s="36">
        <v>3685.68</v>
      </c>
      <c r="H182" s="61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798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8">
        <v>45917.892627314817</v>
      </c>
      <c r="B183" s="59">
        <v>443841103</v>
      </c>
      <c r="C183" s="38" t="s">
        <v>36</v>
      </c>
      <c r="D183" s="38" t="s">
        <v>37</v>
      </c>
      <c r="E183" s="38" t="s">
        <v>46</v>
      </c>
      <c r="F183" s="38" t="s">
        <v>120</v>
      </c>
      <c r="G183" s="35">
        <v>3685.68</v>
      </c>
      <c r="H183" s="59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799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0">
        <v>45917.89267361111</v>
      </c>
      <c r="B184" s="61">
        <v>443841128</v>
      </c>
      <c r="C184" s="37" t="s">
        <v>36</v>
      </c>
      <c r="D184" s="37" t="s">
        <v>38</v>
      </c>
      <c r="E184" s="37" t="s">
        <v>45</v>
      </c>
      <c r="F184" s="37" t="s">
        <v>120</v>
      </c>
      <c r="G184" s="36">
        <v>3685.91</v>
      </c>
      <c r="H184" s="61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8">
        <v>45917.89267361111</v>
      </c>
      <c r="B185" s="59">
        <v>443841130</v>
      </c>
      <c r="C185" s="38" t="s">
        <v>36</v>
      </c>
      <c r="D185" s="38" t="s">
        <v>38</v>
      </c>
      <c r="E185" s="38" t="s">
        <v>45</v>
      </c>
      <c r="F185" s="38" t="s">
        <v>120</v>
      </c>
      <c r="G185" s="35">
        <v>3685.71</v>
      </c>
      <c r="H185" s="59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0">
        <v>45917.89267361111</v>
      </c>
      <c r="B186" s="61">
        <v>443841131</v>
      </c>
      <c r="C186" s="37" t="s">
        <v>36</v>
      </c>
      <c r="D186" s="37" t="s">
        <v>38</v>
      </c>
      <c r="E186" s="37" t="s">
        <v>45</v>
      </c>
      <c r="F186" s="37" t="s">
        <v>120</v>
      </c>
      <c r="G186" s="36">
        <v>3685.74</v>
      </c>
      <c r="H186" s="61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8">
        <v>45917.89267361111</v>
      </c>
      <c r="B187" s="59">
        <v>443841133</v>
      </c>
      <c r="C187" s="38" t="s">
        <v>36</v>
      </c>
      <c r="D187" s="38" t="s">
        <v>38</v>
      </c>
      <c r="E187" s="38" t="s">
        <v>45</v>
      </c>
      <c r="F187" s="38" t="s">
        <v>120</v>
      </c>
      <c r="G187" s="35">
        <v>3685.83</v>
      </c>
      <c r="H187" s="59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0">
        <v>45917.892777777779</v>
      </c>
      <c r="B188" s="61">
        <v>443841176</v>
      </c>
      <c r="C188" s="37" t="s">
        <v>36</v>
      </c>
      <c r="D188" s="37" t="s">
        <v>37</v>
      </c>
      <c r="E188" s="37" t="s">
        <v>46</v>
      </c>
      <c r="F188" s="37" t="s">
        <v>120</v>
      </c>
      <c r="G188" s="36">
        <v>3684.5</v>
      </c>
      <c r="H188" s="61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800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8">
        <v>45917.894166666665</v>
      </c>
      <c r="B189" s="59">
        <v>443841888</v>
      </c>
      <c r="C189" s="38" t="s">
        <v>36</v>
      </c>
      <c r="D189" s="38" t="s">
        <v>37</v>
      </c>
      <c r="E189" s="38" t="s">
        <v>46</v>
      </c>
      <c r="F189" s="38" t="s">
        <v>120</v>
      </c>
      <c r="G189" s="35">
        <v>3682.81</v>
      </c>
      <c r="H189" s="59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744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0">
        <v>45917.894166666665</v>
      </c>
      <c r="B190" s="61">
        <v>443841890</v>
      </c>
      <c r="C190" s="37" t="s">
        <v>36</v>
      </c>
      <c r="D190" s="37" t="s">
        <v>37</v>
      </c>
      <c r="E190" s="37" t="s">
        <v>46</v>
      </c>
      <c r="F190" s="37" t="s">
        <v>120</v>
      </c>
      <c r="G190" s="36">
        <v>3682.81</v>
      </c>
      <c r="H190" s="61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744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8">
        <v>45917.894201388888</v>
      </c>
      <c r="B191" s="59">
        <v>443841941</v>
      </c>
      <c r="C191" s="38" t="s">
        <v>36</v>
      </c>
      <c r="D191" s="38" t="s">
        <v>37</v>
      </c>
      <c r="E191" s="38" t="s">
        <v>46</v>
      </c>
      <c r="F191" s="38" t="s">
        <v>120</v>
      </c>
      <c r="G191" s="35">
        <v>3682.03</v>
      </c>
      <c r="H191" s="59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801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0">
        <v>45917.895451388889</v>
      </c>
      <c r="B192" s="61">
        <v>443843047</v>
      </c>
      <c r="C192" s="37" t="s">
        <v>36</v>
      </c>
      <c r="D192" s="37" t="s">
        <v>38</v>
      </c>
      <c r="E192" s="37" t="s">
        <v>45</v>
      </c>
      <c r="F192" s="37" t="s">
        <v>120</v>
      </c>
      <c r="G192" s="36">
        <v>3683.73</v>
      </c>
      <c r="H192" s="61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8">
        <v>45917.895451388889</v>
      </c>
      <c r="B193" s="59">
        <v>443843048</v>
      </c>
      <c r="C193" s="38" t="s">
        <v>36</v>
      </c>
      <c r="D193" s="38" t="s">
        <v>38</v>
      </c>
      <c r="E193" s="38" t="s">
        <v>45</v>
      </c>
      <c r="F193" s="38" t="s">
        <v>120</v>
      </c>
      <c r="G193" s="35">
        <v>3683.88</v>
      </c>
      <c r="H193" s="59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0">
        <v>45917.895451388889</v>
      </c>
      <c r="B194" s="61">
        <v>443843049</v>
      </c>
      <c r="C194" s="37" t="s">
        <v>36</v>
      </c>
      <c r="D194" s="37" t="s">
        <v>38</v>
      </c>
      <c r="E194" s="37" t="s">
        <v>45</v>
      </c>
      <c r="F194" s="37" t="s">
        <v>120</v>
      </c>
      <c r="G194" s="36">
        <v>3684.01</v>
      </c>
      <c r="H194" s="61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8">
        <v>45917.895451388889</v>
      </c>
      <c r="B195" s="59">
        <v>443843051</v>
      </c>
      <c r="C195" s="38" t="s">
        <v>36</v>
      </c>
      <c r="D195" s="38" t="s">
        <v>38</v>
      </c>
      <c r="E195" s="38" t="s">
        <v>45</v>
      </c>
      <c r="F195" s="38" t="s">
        <v>120</v>
      </c>
      <c r="G195" s="35">
        <v>3684.54</v>
      </c>
      <c r="H195" s="59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0">
        <v>45917.895868055559</v>
      </c>
      <c r="B196" s="61">
        <v>443843399</v>
      </c>
      <c r="C196" s="37" t="s">
        <v>36</v>
      </c>
      <c r="D196" s="37" t="s">
        <v>37</v>
      </c>
      <c r="E196" s="37" t="s">
        <v>46</v>
      </c>
      <c r="F196" s="37" t="s">
        <v>120</v>
      </c>
      <c r="G196" s="36">
        <v>3682.29</v>
      </c>
      <c r="H196" s="61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802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8">
        <v>45917.895937499998</v>
      </c>
      <c r="B197" s="59">
        <v>443843444</v>
      </c>
      <c r="C197" s="38" t="s">
        <v>36</v>
      </c>
      <c r="D197" s="38" t="s">
        <v>37</v>
      </c>
      <c r="E197" s="38" t="s">
        <v>46</v>
      </c>
      <c r="F197" s="38" t="s">
        <v>120</v>
      </c>
      <c r="G197" s="35">
        <v>3683.88</v>
      </c>
      <c r="H197" s="59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803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0">
        <v>45917.895937499998</v>
      </c>
      <c r="B198" s="61">
        <v>443843449</v>
      </c>
      <c r="C198" s="37" t="s">
        <v>36</v>
      </c>
      <c r="D198" s="37" t="s">
        <v>37</v>
      </c>
      <c r="E198" s="37" t="s">
        <v>46</v>
      </c>
      <c r="F198" s="37" t="s">
        <v>120</v>
      </c>
      <c r="G198" s="36">
        <v>3684.84</v>
      </c>
      <c r="H198" s="61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804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8">
        <v>45917.895937499998</v>
      </c>
      <c r="B199" s="59">
        <v>443843451</v>
      </c>
      <c r="C199" s="38" t="s">
        <v>36</v>
      </c>
      <c r="D199" s="38" t="s">
        <v>37</v>
      </c>
      <c r="E199" s="38" t="s">
        <v>46</v>
      </c>
      <c r="F199" s="38" t="s">
        <v>120</v>
      </c>
      <c r="G199" s="35">
        <v>3684.84</v>
      </c>
      <c r="H199" s="59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804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0">
        <v>45917.89603009259</v>
      </c>
      <c r="B200" s="61">
        <v>443843528</v>
      </c>
      <c r="C200" s="37" t="s">
        <v>36</v>
      </c>
      <c r="D200" s="37" t="s">
        <v>38</v>
      </c>
      <c r="E200" s="37" t="s">
        <v>45</v>
      </c>
      <c r="F200" s="37" t="s">
        <v>120</v>
      </c>
      <c r="G200" s="36">
        <v>3683.58</v>
      </c>
      <c r="H200" s="61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8">
        <v>45917.89603009259</v>
      </c>
      <c r="B201" s="59">
        <v>443843532</v>
      </c>
      <c r="C201" s="38" t="s">
        <v>36</v>
      </c>
      <c r="D201" s="38" t="s">
        <v>38</v>
      </c>
      <c r="E201" s="38" t="s">
        <v>45</v>
      </c>
      <c r="F201" s="38" t="s">
        <v>120</v>
      </c>
      <c r="G201" s="35">
        <v>3683.54</v>
      </c>
      <c r="H201" s="59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0">
        <v>45917.89603009259</v>
      </c>
      <c r="B202" s="61">
        <v>443843536</v>
      </c>
      <c r="C202" s="37" t="s">
        <v>36</v>
      </c>
      <c r="D202" s="37" t="s">
        <v>38</v>
      </c>
      <c r="E202" s="37" t="s">
        <v>45</v>
      </c>
      <c r="F202" s="37" t="s">
        <v>120</v>
      </c>
      <c r="G202" s="36">
        <v>3683.36</v>
      </c>
      <c r="H202" s="61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8">
        <v>45917.89603009259</v>
      </c>
      <c r="B203" s="59">
        <v>443843539</v>
      </c>
      <c r="C203" s="38" t="s">
        <v>36</v>
      </c>
      <c r="D203" s="38" t="s">
        <v>38</v>
      </c>
      <c r="E203" s="38" t="s">
        <v>45</v>
      </c>
      <c r="F203" s="38" t="s">
        <v>120</v>
      </c>
      <c r="G203" s="35">
        <v>3683.13</v>
      </c>
      <c r="H203" s="59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0">
        <v>45917.896215277775</v>
      </c>
      <c r="B204" s="61">
        <v>443843745</v>
      </c>
      <c r="C204" s="37" t="s">
        <v>36</v>
      </c>
      <c r="D204" s="37" t="s">
        <v>37</v>
      </c>
      <c r="E204" s="37" t="s">
        <v>46</v>
      </c>
      <c r="F204" s="37" t="s">
        <v>120</v>
      </c>
      <c r="G204" s="36">
        <v>3681.77</v>
      </c>
      <c r="H204" s="61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805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8">
        <v>45917.896354166667</v>
      </c>
      <c r="B205" s="59">
        <v>443843980</v>
      </c>
      <c r="C205" s="38" t="s">
        <v>36</v>
      </c>
      <c r="D205" s="38" t="s">
        <v>37</v>
      </c>
      <c r="E205" s="38" t="s">
        <v>46</v>
      </c>
      <c r="F205" s="38" t="s">
        <v>120</v>
      </c>
      <c r="G205" s="35">
        <v>3680.35</v>
      </c>
      <c r="H205" s="59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806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0">
        <v>45917.896354166667</v>
      </c>
      <c r="B206" s="61">
        <v>443843981</v>
      </c>
      <c r="C206" s="37" t="s">
        <v>36</v>
      </c>
      <c r="D206" s="37" t="s">
        <v>37</v>
      </c>
      <c r="E206" s="37" t="s">
        <v>46</v>
      </c>
      <c r="F206" s="37" t="s">
        <v>120</v>
      </c>
      <c r="G206" s="36">
        <v>3680.35</v>
      </c>
      <c r="H206" s="61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806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8">
        <v>45917.896365740744</v>
      </c>
      <c r="B207" s="59">
        <v>443844109</v>
      </c>
      <c r="C207" s="38" t="s">
        <v>36</v>
      </c>
      <c r="D207" s="38" t="s">
        <v>37</v>
      </c>
      <c r="E207" s="38" t="s">
        <v>46</v>
      </c>
      <c r="F207" s="38" t="s">
        <v>120</v>
      </c>
      <c r="G207" s="35">
        <v>3679.84</v>
      </c>
      <c r="H207" s="59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807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0">
        <v>45917.90320601852</v>
      </c>
      <c r="B208" s="61">
        <v>443858520</v>
      </c>
      <c r="C208" s="37" t="s">
        <v>36</v>
      </c>
      <c r="D208" s="37" t="s">
        <v>38</v>
      </c>
      <c r="E208" s="37" t="s">
        <v>45</v>
      </c>
      <c r="F208" s="37" t="s">
        <v>120</v>
      </c>
      <c r="G208" s="36">
        <v>3672.34</v>
      </c>
      <c r="H208" s="61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8">
        <v>45917.903263888889</v>
      </c>
      <c r="B209" s="59">
        <v>443858666</v>
      </c>
      <c r="C209" s="38" t="s">
        <v>36</v>
      </c>
      <c r="D209" s="38" t="s">
        <v>37</v>
      </c>
      <c r="E209" s="38" t="s">
        <v>46</v>
      </c>
      <c r="F209" s="38" t="s">
        <v>120</v>
      </c>
      <c r="G209" s="35">
        <v>3674.72</v>
      </c>
      <c r="H209" s="59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808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0">
        <v>45917.903668981482</v>
      </c>
      <c r="B210" s="61">
        <v>443859510</v>
      </c>
      <c r="C210" s="37" t="s">
        <v>36</v>
      </c>
      <c r="D210" s="37" t="s">
        <v>38</v>
      </c>
      <c r="E210" s="37" t="s">
        <v>45</v>
      </c>
      <c r="F210" s="37" t="s">
        <v>120</v>
      </c>
      <c r="G210" s="36">
        <v>3672.12</v>
      </c>
      <c r="H210" s="61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8">
        <v>45917.903668981482</v>
      </c>
      <c r="B211" s="59">
        <v>443859511</v>
      </c>
      <c r="C211" s="38" t="s">
        <v>36</v>
      </c>
      <c r="D211" s="38" t="s">
        <v>38</v>
      </c>
      <c r="E211" s="38" t="s">
        <v>45</v>
      </c>
      <c r="F211" s="38" t="s">
        <v>120</v>
      </c>
      <c r="G211" s="35">
        <v>3672.37</v>
      </c>
      <c r="H211" s="59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0">
        <v>45917.903668981482</v>
      </c>
      <c r="B212" s="61">
        <v>443859513</v>
      </c>
      <c r="C212" s="37" t="s">
        <v>36</v>
      </c>
      <c r="D212" s="37" t="s">
        <v>38</v>
      </c>
      <c r="E212" s="37" t="s">
        <v>45</v>
      </c>
      <c r="F212" s="37" t="s">
        <v>120</v>
      </c>
      <c r="G212" s="36">
        <v>3672.46</v>
      </c>
      <c r="H212" s="61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8">
        <v>45917.903668981482</v>
      </c>
      <c r="B213" s="59">
        <v>443859514</v>
      </c>
      <c r="C213" s="38" t="s">
        <v>36</v>
      </c>
      <c r="D213" s="38" t="s">
        <v>38</v>
      </c>
      <c r="E213" s="38" t="s">
        <v>45</v>
      </c>
      <c r="F213" s="38" t="s">
        <v>120</v>
      </c>
      <c r="G213" s="35">
        <v>3672.64</v>
      </c>
      <c r="H213" s="59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0">
        <v>45917.903749999998</v>
      </c>
      <c r="B214" s="61">
        <v>443859657</v>
      </c>
      <c r="C214" s="37" t="s">
        <v>36</v>
      </c>
      <c r="D214" s="37" t="s">
        <v>37</v>
      </c>
      <c r="E214" s="37" t="s">
        <v>46</v>
      </c>
      <c r="F214" s="37" t="s">
        <v>120</v>
      </c>
      <c r="G214" s="36">
        <v>3670.42</v>
      </c>
      <c r="H214" s="61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809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8">
        <v>45917.903912037036</v>
      </c>
      <c r="B215" s="59">
        <v>443859822</v>
      </c>
      <c r="C215" s="38" t="s">
        <v>36</v>
      </c>
      <c r="D215" s="38" t="s">
        <v>37</v>
      </c>
      <c r="E215" s="38" t="s">
        <v>46</v>
      </c>
      <c r="F215" s="38" t="s">
        <v>120</v>
      </c>
      <c r="G215" s="35">
        <v>3668.89</v>
      </c>
      <c r="H215" s="59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810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0">
        <v>45917.903912037036</v>
      </c>
      <c r="B216" s="61">
        <v>443859823</v>
      </c>
      <c r="C216" s="37" t="s">
        <v>36</v>
      </c>
      <c r="D216" s="37" t="s">
        <v>37</v>
      </c>
      <c r="E216" s="37" t="s">
        <v>46</v>
      </c>
      <c r="F216" s="37" t="s">
        <v>120</v>
      </c>
      <c r="G216" s="36">
        <v>3668.89</v>
      </c>
      <c r="H216" s="61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810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8">
        <v>45917.903923611113</v>
      </c>
      <c r="B217" s="59">
        <v>443859845</v>
      </c>
      <c r="C217" s="38" t="s">
        <v>36</v>
      </c>
      <c r="D217" s="38" t="s">
        <v>37</v>
      </c>
      <c r="E217" s="38" t="s">
        <v>46</v>
      </c>
      <c r="F217" s="38" t="s">
        <v>120</v>
      </c>
      <c r="G217" s="35">
        <v>3668.56</v>
      </c>
      <c r="H217" s="59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811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0">
        <v>45917.90828703704</v>
      </c>
      <c r="B218" s="61">
        <v>443868656</v>
      </c>
      <c r="C218" s="37" t="s">
        <v>36</v>
      </c>
      <c r="D218" s="37" t="s">
        <v>38</v>
      </c>
      <c r="E218" s="37" t="s">
        <v>45</v>
      </c>
      <c r="F218" s="37" t="s">
        <v>120</v>
      </c>
      <c r="G218" s="36">
        <v>3662.49</v>
      </c>
      <c r="H218" s="61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8">
        <v>45917.90829861111</v>
      </c>
      <c r="B219" s="59">
        <v>443868659</v>
      </c>
      <c r="C219" s="38" t="s">
        <v>36</v>
      </c>
      <c r="D219" s="38" t="s">
        <v>38</v>
      </c>
      <c r="E219" s="38" t="s">
        <v>45</v>
      </c>
      <c r="F219" s="38" t="s">
        <v>120</v>
      </c>
      <c r="G219" s="35">
        <v>3662.54</v>
      </c>
      <c r="H219" s="59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0">
        <v>45917.90829861111</v>
      </c>
      <c r="B220" s="61">
        <v>443868666</v>
      </c>
      <c r="C220" s="37" t="s">
        <v>36</v>
      </c>
      <c r="D220" s="37" t="s">
        <v>38</v>
      </c>
      <c r="E220" s="37" t="s">
        <v>45</v>
      </c>
      <c r="F220" s="37" t="s">
        <v>120</v>
      </c>
      <c r="G220" s="36">
        <v>3662.82</v>
      </c>
      <c r="H220" s="61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8">
        <v>45917.90829861111</v>
      </c>
      <c r="B221" s="59">
        <v>443868673</v>
      </c>
      <c r="C221" s="38" t="s">
        <v>36</v>
      </c>
      <c r="D221" s="38" t="s">
        <v>38</v>
      </c>
      <c r="E221" s="38" t="s">
        <v>45</v>
      </c>
      <c r="F221" s="38" t="s">
        <v>120</v>
      </c>
      <c r="G221" s="35">
        <v>3662.82</v>
      </c>
      <c r="H221" s="59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0">
        <v>45917.908414351848</v>
      </c>
      <c r="B222" s="61">
        <v>443868817</v>
      </c>
      <c r="C222" s="37" t="s">
        <v>36</v>
      </c>
      <c r="D222" s="37" t="s">
        <v>37</v>
      </c>
      <c r="E222" s="37" t="s">
        <v>46</v>
      </c>
      <c r="F222" s="37" t="s">
        <v>120</v>
      </c>
      <c r="G222" s="36">
        <v>3660.9</v>
      </c>
      <c r="H222" s="61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812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8">
        <v>45917.908576388887</v>
      </c>
      <c r="B223" s="59">
        <v>443868958</v>
      </c>
      <c r="C223" s="38" t="s">
        <v>36</v>
      </c>
      <c r="D223" s="38" t="s">
        <v>37</v>
      </c>
      <c r="E223" s="38" t="s">
        <v>46</v>
      </c>
      <c r="F223" s="38" t="s">
        <v>120</v>
      </c>
      <c r="G223" s="35">
        <v>3663.04</v>
      </c>
      <c r="H223" s="59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813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0">
        <v>45917.908576388887</v>
      </c>
      <c r="B224" s="61">
        <v>443868959</v>
      </c>
      <c r="C224" s="37" t="s">
        <v>36</v>
      </c>
      <c r="D224" s="37" t="s">
        <v>37</v>
      </c>
      <c r="E224" s="37" t="s">
        <v>46</v>
      </c>
      <c r="F224" s="37" t="s">
        <v>120</v>
      </c>
      <c r="G224" s="36">
        <v>3663.04</v>
      </c>
      <c r="H224" s="61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813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8">
        <v>45917.908576388887</v>
      </c>
      <c r="B225" s="59">
        <v>443868960</v>
      </c>
      <c r="C225" s="38" t="s">
        <v>36</v>
      </c>
      <c r="D225" s="38" t="s">
        <v>37</v>
      </c>
      <c r="E225" s="38" t="s">
        <v>46</v>
      </c>
      <c r="F225" s="38" t="s">
        <v>120</v>
      </c>
      <c r="G225" s="35">
        <v>3663.04</v>
      </c>
      <c r="H225" s="59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814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0">
        <v>45917.908634259256</v>
      </c>
      <c r="B226" s="61">
        <v>443868999</v>
      </c>
      <c r="C226" s="37" t="s">
        <v>36</v>
      </c>
      <c r="D226" s="37" t="s">
        <v>38</v>
      </c>
      <c r="E226" s="37" t="s">
        <v>45</v>
      </c>
      <c r="F226" s="37" t="s">
        <v>120</v>
      </c>
      <c r="G226" s="36">
        <v>3662.76</v>
      </c>
      <c r="H226" s="61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8">
        <v>45917.908645833333</v>
      </c>
      <c r="B227" s="59">
        <v>443869001</v>
      </c>
      <c r="C227" s="38" t="s">
        <v>36</v>
      </c>
      <c r="D227" s="38" t="s">
        <v>38</v>
      </c>
      <c r="E227" s="38" t="s">
        <v>45</v>
      </c>
      <c r="F227" s="38" t="s">
        <v>120</v>
      </c>
      <c r="G227" s="35">
        <v>3662.8</v>
      </c>
      <c r="H227" s="59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0">
        <v>45917.908645833333</v>
      </c>
      <c r="B228" s="61">
        <v>443869002</v>
      </c>
      <c r="C228" s="37" t="s">
        <v>36</v>
      </c>
      <c r="D228" s="37" t="s">
        <v>38</v>
      </c>
      <c r="E228" s="37" t="s">
        <v>45</v>
      </c>
      <c r="F228" s="37" t="s">
        <v>120</v>
      </c>
      <c r="G228" s="36">
        <v>3662.78</v>
      </c>
      <c r="H228" s="61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8">
        <v>45917.908645833333</v>
      </c>
      <c r="B229" s="59">
        <v>443869004</v>
      </c>
      <c r="C229" s="38" t="s">
        <v>36</v>
      </c>
      <c r="D229" s="38" t="s">
        <v>38</v>
      </c>
      <c r="E229" s="38" t="s">
        <v>45</v>
      </c>
      <c r="F229" s="38" t="s">
        <v>120</v>
      </c>
      <c r="G229" s="35">
        <v>3662.73</v>
      </c>
      <c r="H229" s="59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0">
        <v>45917.908773148149</v>
      </c>
      <c r="B230" s="61">
        <v>443869133</v>
      </c>
      <c r="C230" s="37" t="s">
        <v>36</v>
      </c>
      <c r="D230" s="37" t="s">
        <v>37</v>
      </c>
      <c r="E230" s="37" t="s">
        <v>46</v>
      </c>
      <c r="F230" s="37" t="s">
        <v>120</v>
      </c>
      <c r="G230" s="36">
        <v>3661.36</v>
      </c>
      <c r="H230" s="61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815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8">
        <v>45917.908854166664</v>
      </c>
      <c r="B231" s="59">
        <v>443869206</v>
      </c>
      <c r="C231" s="38" t="s">
        <v>36</v>
      </c>
      <c r="D231" s="38" t="s">
        <v>37</v>
      </c>
      <c r="E231" s="38" t="s">
        <v>46</v>
      </c>
      <c r="F231" s="38" t="s">
        <v>120</v>
      </c>
      <c r="G231" s="35">
        <v>3659.68</v>
      </c>
      <c r="H231" s="59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816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0">
        <v>45917.908854166664</v>
      </c>
      <c r="B232" s="61">
        <v>443869207</v>
      </c>
      <c r="C232" s="37" t="s">
        <v>36</v>
      </c>
      <c r="D232" s="37" t="s">
        <v>37</v>
      </c>
      <c r="E232" s="37" t="s">
        <v>46</v>
      </c>
      <c r="F232" s="37" t="s">
        <v>120</v>
      </c>
      <c r="G232" s="36">
        <v>3659.68</v>
      </c>
      <c r="H232" s="61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816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8">
        <v>45917.909178240741</v>
      </c>
      <c r="B233" s="59">
        <v>443869485</v>
      </c>
      <c r="C233" s="38" t="s">
        <v>36</v>
      </c>
      <c r="D233" s="38" t="s">
        <v>37</v>
      </c>
      <c r="E233" s="38" t="s">
        <v>46</v>
      </c>
      <c r="F233" s="38" t="s">
        <v>120</v>
      </c>
      <c r="G233" s="35">
        <v>3659.11</v>
      </c>
      <c r="H233" s="59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817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0">
        <v>45917.913958333331</v>
      </c>
      <c r="B234" s="61">
        <v>443879867</v>
      </c>
      <c r="C234" s="37" t="s">
        <v>36</v>
      </c>
      <c r="D234" s="37" t="s">
        <v>38</v>
      </c>
      <c r="E234" s="37" t="s">
        <v>45</v>
      </c>
      <c r="F234" s="37" t="s">
        <v>120</v>
      </c>
      <c r="G234" s="36">
        <v>3650.16</v>
      </c>
      <c r="H234" s="61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8">
        <v>45917.913969907408</v>
      </c>
      <c r="B235" s="59">
        <v>443879873</v>
      </c>
      <c r="C235" s="38" t="s">
        <v>36</v>
      </c>
      <c r="D235" s="38" t="s">
        <v>38</v>
      </c>
      <c r="E235" s="38" t="s">
        <v>45</v>
      </c>
      <c r="F235" s="38" t="s">
        <v>120</v>
      </c>
      <c r="G235" s="35">
        <v>3650.19</v>
      </c>
      <c r="H235" s="59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0">
        <v>45917.913969907408</v>
      </c>
      <c r="B236" s="61">
        <v>443879876</v>
      </c>
      <c r="C236" s="37" t="s">
        <v>36</v>
      </c>
      <c r="D236" s="37" t="s">
        <v>38</v>
      </c>
      <c r="E236" s="37" t="s">
        <v>45</v>
      </c>
      <c r="F236" s="37" t="s">
        <v>120</v>
      </c>
      <c r="G236" s="36">
        <v>3650.19</v>
      </c>
      <c r="H236" s="61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8">
        <v>45917.913969907408</v>
      </c>
      <c r="B237" s="59">
        <v>443879878</v>
      </c>
      <c r="C237" s="38" t="s">
        <v>36</v>
      </c>
      <c r="D237" s="38" t="s">
        <v>38</v>
      </c>
      <c r="E237" s="38" t="s">
        <v>45</v>
      </c>
      <c r="F237" s="38" t="s">
        <v>120</v>
      </c>
      <c r="G237" s="35">
        <v>3650.14</v>
      </c>
      <c r="H237" s="59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0">
        <v>45917.914398148147</v>
      </c>
      <c r="B238" s="61">
        <v>443880551</v>
      </c>
      <c r="C238" s="37" t="s">
        <v>36</v>
      </c>
      <c r="D238" s="37" t="s">
        <v>37</v>
      </c>
      <c r="E238" s="37" t="s">
        <v>46</v>
      </c>
      <c r="F238" s="37" t="s">
        <v>120</v>
      </c>
      <c r="G238" s="36">
        <v>3648.5</v>
      </c>
      <c r="H238" s="61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818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8">
        <v>45917.91443287037</v>
      </c>
      <c r="B239" s="59">
        <v>443880862</v>
      </c>
      <c r="C239" s="38" t="s">
        <v>36</v>
      </c>
      <c r="D239" s="38" t="s">
        <v>37</v>
      </c>
      <c r="E239" s="38" t="s">
        <v>46</v>
      </c>
      <c r="F239" s="38" t="s">
        <v>120</v>
      </c>
      <c r="G239" s="35">
        <v>3647.25</v>
      </c>
      <c r="H239" s="59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819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0">
        <v>45917.91443287037</v>
      </c>
      <c r="B240" s="61">
        <v>443880866</v>
      </c>
      <c r="C240" s="37" t="s">
        <v>36</v>
      </c>
      <c r="D240" s="37" t="s">
        <v>37</v>
      </c>
      <c r="E240" s="37" t="s">
        <v>46</v>
      </c>
      <c r="F240" s="37" t="s">
        <v>120</v>
      </c>
      <c r="G240" s="36">
        <v>3647.13</v>
      </c>
      <c r="H240" s="61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820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8">
        <v>45917.91443287037</v>
      </c>
      <c r="B241" s="59">
        <v>443880868</v>
      </c>
      <c r="C241" s="38" t="s">
        <v>36</v>
      </c>
      <c r="D241" s="38" t="s">
        <v>37</v>
      </c>
      <c r="E241" s="38" t="s">
        <v>46</v>
      </c>
      <c r="F241" s="38" t="s">
        <v>120</v>
      </c>
      <c r="G241" s="35">
        <v>3647.13</v>
      </c>
      <c r="H241" s="59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820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0">
        <v>45917.915694444448</v>
      </c>
      <c r="B242" s="61">
        <v>443882257</v>
      </c>
      <c r="C242" s="37" t="s">
        <v>36</v>
      </c>
      <c r="D242" s="37" t="s">
        <v>38</v>
      </c>
      <c r="E242" s="37" t="s">
        <v>45</v>
      </c>
      <c r="F242" s="37" t="s">
        <v>120</v>
      </c>
      <c r="G242" s="36">
        <v>3649.84</v>
      </c>
      <c r="H242" s="61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8">
        <v>45917.915706018517</v>
      </c>
      <c r="B243" s="59">
        <v>443882261</v>
      </c>
      <c r="C243" s="38" t="s">
        <v>36</v>
      </c>
      <c r="D243" s="38" t="s">
        <v>38</v>
      </c>
      <c r="E243" s="38" t="s">
        <v>45</v>
      </c>
      <c r="F243" s="38" t="s">
        <v>120</v>
      </c>
      <c r="G243" s="35">
        <v>3649.77</v>
      </c>
      <c r="H243" s="59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0">
        <v>45917.915706018517</v>
      </c>
      <c r="B244" s="61">
        <v>443882263</v>
      </c>
      <c r="C244" s="37" t="s">
        <v>36</v>
      </c>
      <c r="D244" s="37" t="s">
        <v>38</v>
      </c>
      <c r="E244" s="37" t="s">
        <v>45</v>
      </c>
      <c r="F244" s="37" t="s">
        <v>120</v>
      </c>
      <c r="G244" s="36">
        <v>3649.95</v>
      </c>
      <c r="H244" s="61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8">
        <v>45917.915706018517</v>
      </c>
      <c r="B245" s="59">
        <v>443882266</v>
      </c>
      <c r="C245" s="38" t="s">
        <v>36</v>
      </c>
      <c r="D245" s="38" t="s">
        <v>38</v>
      </c>
      <c r="E245" s="38" t="s">
        <v>45</v>
      </c>
      <c r="F245" s="38" t="s">
        <v>120</v>
      </c>
      <c r="G245" s="35">
        <v>3651.08</v>
      </c>
      <c r="H245" s="59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0">
        <v>45917.915879629632</v>
      </c>
      <c r="B246" s="61">
        <v>443882440</v>
      </c>
      <c r="C246" s="37" t="s">
        <v>36</v>
      </c>
      <c r="D246" s="37" t="s">
        <v>37</v>
      </c>
      <c r="E246" s="37" t="s">
        <v>46</v>
      </c>
      <c r="F246" s="37" t="s">
        <v>120</v>
      </c>
      <c r="G246" s="36">
        <v>3652.45</v>
      </c>
      <c r="H246" s="61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821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8">
        <v>45917.915879629632</v>
      </c>
      <c r="B247" s="59">
        <v>443882447</v>
      </c>
      <c r="C247" s="38" t="s">
        <v>36</v>
      </c>
      <c r="D247" s="38" t="s">
        <v>37</v>
      </c>
      <c r="E247" s="38" t="s">
        <v>46</v>
      </c>
      <c r="F247" s="38" t="s">
        <v>120</v>
      </c>
      <c r="G247" s="35">
        <v>3652.94</v>
      </c>
      <c r="H247" s="59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822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0">
        <v>45917.915879629632</v>
      </c>
      <c r="B248" s="61">
        <v>443882448</v>
      </c>
      <c r="C248" s="37" t="s">
        <v>36</v>
      </c>
      <c r="D248" s="37" t="s">
        <v>37</v>
      </c>
      <c r="E248" s="37" t="s">
        <v>46</v>
      </c>
      <c r="F248" s="37" t="s">
        <v>120</v>
      </c>
      <c r="G248" s="36">
        <v>3652.94</v>
      </c>
      <c r="H248" s="61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822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8">
        <v>45917.915891203702</v>
      </c>
      <c r="B249" s="59">
        <v>443882452</v>
      </c>
      <c r="C249" s="38" t="s">
        <v>36</v>
      </c>
      <c r="D249" s="38" t="s">
        <v>37</v>
      </c>
      <c r="E249" s="38" t="s">
        <v>46</v>
      </c>
      <c r="F249" s="38" t="s">
        <v>120</v>
      </c>
      <c r="G249" s="35">
        <v>3653.08</v>
      </c>
      <c r="H249" s="59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823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0">
        <v>45917.916041666664</v>
      </c>
      <c r="B250" s="61">
        <v>443882643</v>
      </c>
      <c r="C250" s="37" t="s">
        <v>36</v>
      </c>
      <c r="D250" s="37" t="s">
        <v>38</v>
      </c>
      <c r="E250" s="37" t="s">
        <v>45</v>
      </c>
      <c r="F250" s="37" t="s">
        <v>120</v>
      </c>
      <c r="G250" s="36">
        <v>3650.47</v>
      </c>
      <c r="H250" s="61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8">
        <v>45917.91605324074</v>
      </c>
      <c r="B251" s="59">
        <v>443882646</v>
      </c>
      <c r="C251" s="38" t="s">
        <v>36</v>
      </c>
      <c r="D251" s="38" t="s">
        <v>38</v>
      </c>
      <c r="E251" s="38" t="s">
        <v>45</v>
      </c>
      <c r="F251" s="38" t="s">
        <v>120</v>
      </c>
      <c r="G251" s="35">
        <v>3650.4</v>
      </c>
      <c r="H251" s="59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0">
        <v>45917.91605324074</v>
      </c>
      <c r="B252" s="61">
        <v>443882650</v>
      </c>
      <c r="C252" s="37" t="s">
        <v>36</v>
      </c>
      <c r="D252" s="37" t="s">
        <v>38</v>
      </c>
      <c r="E252" s="37" t="s">
        <v>45</v>
      </c>
      <c r="F252" s="37" t="s">
        <v>120</v>
      </c>
      <c r="G252" s="36">
        <v>3649.95</v>
      </c>
      <c r="H252" s="61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8">
        <v>45917.91605324074</v>
      </c>
      <c r="B253" s="59">
        <v>443882653</v>
      </c>
      <c r="C253" s="38" t="s">
        <v>36</v>
      </c>
      <c r="D253" s="38" t="s">
        <v>38</v>
      </c>
      <c r="E253" s="38" t="s">
        <v>45</v>
      </c>
      <c r="F253" s="38" t="s">
        <v>120</v>
      </c>
      <c r="G253" s="35">
        <v>3649.74</v>
      </c>
      <c r="H253" s="59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0">
        <v>45917.91710648148</v>
      </c>
      <c r="B254" s="61">
        <v>443883664</v>
      </c>
      <c r="C254" s="37" t="s">
        <v>36</v>
      </c>
      <c r="D254" s="37" t="s">
        <v>37</v>
      </c>
      <c r="E254" s="37" t="s">
        <v>46</v>
      </c>
      <c r="F254" s="37" t="s">
        <v>120</v>
      </c>
      <c r="G254" s="36">
        <v>3648.73</v>
      </c>
      <c r="H254" s="61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824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8">
        <v>45917.917118055557</v>
      </c>
      <c r="B255" s="59">
        <v>443883796</v>
      </c>
      <c r="C255" s="38" t="s">
        <v>36</v>
      </c>
      <c r="D255" s="38" t="s">
        <v>37</v>
      </c>
      <c r="E255" s="38" t="s">
        <v>46</v>
      </c>
      <c r="F255" s="38" t="s">
        <v>120</v>
      </c>
      <c r="G255" s="35">
        <v>3647.43</v>
      </c>
      <c r="H255" s="59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825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0">
        <v>45917.917118055557</v>
      </c>
      <c r="B256" s="61">
        <v>443883797</v>
      </c>
      <c r="C256" s="37" t="s">
        <v>36</v>
      </c>
      <c r="D256" s="37" t="s">
        <v>37</v>
      </c>
      <c r="E256" s="37" t="s">
        <v>46</v>
      </c>
      <c r="F256" s="37" t="s">
        <v>120</v>
      </c>
      <c r="G256" s="36">
        <v>3647.43</v>
      </c>
      <c r="H256" s="61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825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8">
        <v>45917.917210648149</v>
      </c>
      <c r="B257" s="59">
        <v>443883929</v>
      </c>
      <c r="C257" s="38" t="s">
        <v>36</v>
      </c>
      <c r="D257" s="38" t="s">
        <v>37</v>
      </c>
      <c r="E257" s="38" t="s">
        <v>46</v>
      </c>
      <c r="F257" s="38" t="s">
        <v>120</v>
      </c>
      <c r="G257" s="35">
        <v>3646.67</v>
      </c>
      <c r="H257" s="59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826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0">
        <v>45917.918124999997</v>
      </c>
      <c r="B258" s="61">
        <v>443885151</v>
      </c>
      <c r="C258" s="37" t="s">
        <v>36</v>
      </c>
      <c r="D258" s="37" t="s">
        <v>38</v>
      </c>
      <c r="E258" s="37" t="s">
        <v>45</v>
      </c>
      <c r="F258" s="37" t="s">
        <v>120</v>
      </c>
      <c r="G258" s="36">
        <v>3649.95</v>
      </c>
      <c r="H258" s="61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8">
        <v>45917.918136574073</v>
      </c>
      <c r="B259" s="59">
        <v>443885154</v>
      </c>
      <c r="C259" s="38" t="s">
        <v>36</v>
      </c>
      <c r="D259" s="38" t="s">
        <v>38</v>
      </c>
      <c r="E259" s="38" t="s">
        <v>45</v>
      </c>
      <c r="F259" s="38" t="s">
        <v>120</v>
      </c>
      <c r="G259" s="35">
        <v>3649.89</v>
      </c>
      <c r="H259" s="59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0">
        <v>45917.918136574073</v>
      </c>
      <c r="B260" s="61">
        <v>443885155</v>
      </c>
      <c r="C260" s="37" t="s">
        <v>36</v>
      </c>
      <c r="D260" s="37" t="s">
        <v>38</v>
      </c>
      <c r="E260" s="37" t="s">
        <v>45</v>
      </c>
      <c r="F260" s="37" t="s">
        <v>120</v>
      </c>
      <c r="G260" s="36">
        <v>3650.06</v>
      </c>
      <c r="H260" s="61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8">
        <v>45917.918136574073</v>
      </c>
      <c r="B261" s="59">
        <v>443885157</v>
      </c>
      <c r="C261" s="38" t="s">
        <v>36</v>
      </c>
      <c r="D261" s="38" t="s">
        <v>38</v>
      </c>
      <c r="E261" s="38" t="s">
        <v>45</v>
      </c>
      <c r="F261" s="38" t="s">
        <v>120</v>
      </c>
      <c r="G261" s="35">
        <v>3650.13</v>
      </c>
      <c r="H261" s="59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0">
        <v>45917.918252314812</v>
      </c>
      <c r="B262" s="61">
        <v>443885267</v>
      </c>
      <c r="C262" s="37" t="s">
        <v>36</v>
      </c>
      <c r="D262" s="37" t="s">
        <v>37</v>
      </c>
      <c r="E262" s="37" t="s">
        <v>46</v>
      </c>
      <c r="F262" s="37" t="s">
        <v>120</v>
      </c>
      <c r="G262" s="36">
        <v>3652.67</v>
      </c>
      <c r="H262" s="61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827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8">
        <v>45917.918263888889</v>
      </c>
      <c r="B263" s="59">
        <v>443885277</v>
      </c>
      <c r="C263" s="38" t="s">
        <v>36</v>
      </c>
      <c r="D263" s="38" t="s">
        <v>37</v>
      </c>
      <c r="E263" s="38" t="s">
        <v>46</v>
      </c>
      <c r="F263" s="38" t="s">
        <v>120</v>
      </c>
      <c r="G263" s="35">
        <v>3653.23</v>
      </c>
      <c r="H263" s="59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828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0">
        <v>45917.918263888889</v>
      </c>
      <c r="B264" s="61">
        <v>443885278</v>
      </c>
      <c r="C264" s="37" t="s">
        <v>36</v>
      </c>
      <c r="D264" s="37" t="s">
        <v>37</v>
      </c>
      <c r="E264" s="37" t="s">
        <v>46</v>
      </c>
      <c r="F264" s="37" t="s">
        <v>120</v>
      </c>
      <c r="G264" s="36">
        <v>3653.23</v>
      </c>
      <c r="H264" s="61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829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8">
        <v>45917.918263888889</v>
      </c>
      <c r="B265" s="59">
        <v>443885280</v>
      </c>
      <c r="C265" s="38" t="s">
        <v>36</v>
      </c>
      <c r="D265" s="38" t="s">
        <v>37</v>
      </c>
      <c r="E265" s="38" t="s">
        <v>46</v>
      </c>
      <c r="F265" s="38" t="s">
        <v>120</v>
      </c>
      <c r="G265" s="35">
        <v>3653.23</v>
      </c>
      <c r="H265" s="59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829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0">
        <v>45917.918356481481</v>
      </c>
      <c r="B266" s="61">
        <v>443885401</v>
      </c>
      <c r="C266" s="37" t="s">
        <v>36</v>
      </c>
      <c r="D266" s="37" t="s">
        <v>38</v>
      </c>
      <c r="E266" s="37" t="s">
        <v>45</v>
      </c>
      <c r="F266" s="37" t="s">
        <v>120</v>
      </c>
      <c r="G266" s="36">
        <v>3652.6</v>
      </c>
      <c r="H266" s="61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8">
        <v>45917.918541666666</v>
      </c>
      <c r="B267" s="59">
        <v>443885648</v>
      </c>
      <c r="C267" s="38" t="s">
        <v>36</v>
      </c>
      <c r="D267" s="38" t="s">
        <v>37</v>
      </c>
      <c r="E267" s="38" t="s">
        <v>46</v>
      </c>
      <c r="F267" s="38" t="s">
        <v>120</v>
      </c>
      <c r="G267" s="35">
        <v>3655.91</v>
      </c>
      <c r="H267" s="59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830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0">
        <v>45917.924259259256</v>
      </c>
      <c r="B268" s="61">
        <v>443890644</v>
      </c>
      <c r="C268" s="37" t="s">
        <v>36</v>
      </c>
      <c r="D268" s="37" t="s">
        <v>38</v>
      </c>
      <c r="E268" s="37" t="s">
        <v>45</v>
      </c>
      <c r="F268" s="37" t="s">
        <v>120</v>
      </c>
      <c r="G268" s="36">
        <v>3658.42</v>
      </c>
      <c r="H268" s="61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8">
        <v>45917.924699074072</v>
      </c>
      <c r="B269" s="59">
        <v>443891047</v>
      </c>
      <c r="C269" s="38" t="s">
        <v>36</v>
      </c>
      <c r="D269" s="38" t="s">
        <v>37</v>
      </c>
      <c r="E269" s="38" t="s">
        <v>46</v>
      </c>
      <c r="F269" s="38" t="s">
        <v>120</v>
      </c>
      <c r="G269" s="35">
        <v>3654.28</v>
      </c>
      <c r="H269" s="59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831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0">
        <v>45917.930092592593</v>
      </c>
      <c r="B270" s="61">
        <v>443895231</v>
      </c>
      <c r="C270" s="37" t="s">
        <v>36</v>
      </c>
      <c r="D270" s="37" t="s">
        <v>38</v>
      </c>
      <c r="E270" s="37" t="s">
        <v>45</v>
      </c>
      <c r="F270" s="37" t="s">
        <v>120</v>
      </c>
      <c r="G270" s="36">
        <v>3653.5</v>
      </c>
      <c r="H270" s="61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8">
        <v>45917.931469907409</v>
      </c>
      <c r="B271" s="59">
        <v>443896058</v>
      </c>
      <c r="C271" s="38" t="s">
        <v>36</v>
      </c>
      <c r="D271" s="38" t="s">
        <v>37</v>
      </c>
      <c r="E271" s="38" t="s">
        <v>46</v>
      </c>
      <c r="F271" s="38" t="s">
        <v>120</v>
      </c>
      <c r="G271" s="35">
        <v>3656.86</v>
      </c>
      <c r="H271" s="59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832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0">
        <v>45917.939467592594</v>
      </c>
      <c r="B272" s="61">
        <v>443902077</v>
      </c>
      <c r="C272" s="37" t="s">
        <v>36</v>
      </c>
      <c r="D272" s="37" t="s">
        <v>38</v>
      </c>
      <c r="E272" s="37" t="s">
        <v>45</v>
      </c>
      <c r="F272" s="37" t="s">
        <v>120</v>
      </c>
      <c r="G272" s="36">
        <v>3660.15</v>
      </c>
      <c r="H272" s="61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8">
        <v>45917.939583333333</v>
      </c>
      <c r="B273" s="59">
        <v>443902132</v>
      </c>
      <c r="C273" s="38" t="s">
        <v>36</v>
      </c>
      <c r="D273" s="38" t="s">
        <v>37</v>
      </c>
      <c r="E273" s="38" t="s">
        <v>45</v>
      </c>
      <c r="F273" s="38" t="s">
        <v>120</v>
      </c>
      <c r="G273" s="35">
        <v>3661.29</v>
      </c>
      <c r="H273" s="59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0">
        <v>45917.939583333333</v>
      </c>
      <c r="B274" s="61">
        <v>443902136</v>
      </c>
      <c r="C274" s="37" t="s">
        <v>36</v>
      </c>
      <c r="D274" s="37" t="s">
        <v>37</v>
      </c>
      <c r="E274" s="37" t="s">
        <v>45</v>
      </c>
      <c r="F274" s="37" t="s">
        <v>120</v>
      </c>
      <c r="G274" s="36">
        <v>3661.23</v>
      </c>
      <c r="H274" s="61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8">
        <v>45917.939583333333</v>
      </c>
      <c r="B275" s="59">
        <v>443902137</v>
      </c>
      <c r="C275" s="38" t="s">
        <v>36</v>
      </c>
      <c r="D275" s="38" t="s">
        <v>37</v>
      </c>
      <c r="E275" s="38" t="s">
        <v>45</v>
      </c>
      <c r="F275" s="38" t="s">
        <v>120</v>
      </c>
      <c r="G275" s="35">
        <v>3661.03</v>
      </c>
      <c r="H275" s="59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0">
        <v>45917.939583333333</v>
      </c>
      <c r="B276" s="61">
        <v>443902138</v>
      </c>
      <c r="C276" s="37" t="s">
        <v>36</v>
      </c>
      <c r="D276" s="37" t="s">
        <v>37</v>
      </c>
      <c r="E276" s="37" t="s">
        <v>45</v>
      </c>
      <c r="F276" s="37" t="s">
        <v>120</v>
      </c>
      <c r="G276" s="36">
        <v>3661.14</v>
      </c>
      <c r="H276" s="61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8">
        <v>45917.94054398148</v>
      </c>
      <c r="B277" s="59">
        <v>443902463</v>
      </c>
      <c r="C277" s="38" t="s">
        <v>36</v>
      </c>
      <c r="D277" s="38" t="s">
        <v>38</v>
      </c>
      <c r="E277" s="38" t="s">
        <v>46</v>
      </c>
      <c r="F277" s="38" t="s">
        <v>120</v>
      </c>
      <c r="G277" s="35">
        <v>3658.72</v>
      </c>
      <c r="H277" s="59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833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0">
        <v>45917.94054398148</v>
      </c>
      <c r="B278" s="61">
        <v>443902473</v>
      </c>
      <c r="C278" s="37" t="s">
        <v>36</v>
      </c>
      <c r="D278" s="37" t="s">
        <v>38</v>
      </c>
      <c r="E278" s="37" t="s">
        <v>46</v>
      </c>
      <c r="F278" s="37" t="s">
        <v>120</v>
      </c>
      <c r="G278" s="36">
        <v>3658.31</v>
      </c>
      <c r="H278" s="61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834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8">
        <v>45917.940555555557</v>
      </c>
      <c r="B279" s="59">
        <v>443902480</v>
      </c>
      <c r="C279" s="38" t="s">
        <v>36</v>
      </c>
      <c r="D279" s="38" t="s">
        <v>38</v>
      </c>
      <c r="E279" s="38" t="s">
        <v>46</v>
      </c>
      <c r="F279" s="38" t="s">
        <v>120</v>
      </c>
      <c r="G279" s="35">
        <v>3658.12</v>
      </c>
      <c r="H279" s="59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835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0">
        <v>45917.940555555557</v>
      </c>
      <c r="B280" s="61">
        <v>443902482</v>
      </c>
      <c r="C280" s="37" t="s">
        <v>36</v>
      </c>
      <c r="D280" s="37" t="s">
        <v>38</v>
      </c>
      <c r="E280" s="37" t="s">
        <v>46</v>
      </c>
      <c r="F280" s="37" t="s">
        <v>120</v>
      </c>
      <c r="G280" s="36">
        <v>3658.12</v>
      </c>
      <c r="H280" s="61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835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8">
        <v>45917.940972222219</v>
      </c>
      <c r="B281" s="59">
        <v>443902902</v>
      </c>
      <c r="C281" s="38" t="s">
        <v>36</v>
      </c>
      <c r="D281" s="38" t="s">
        <v>37</v>
      </c>
      <c r="E281" s="38" t="s">
        <v>46</v>
      </c>
      <c r="F281" s="38" t="s">
        <v>120</v>
      </c>
      <c r="G281" s="35">
        <v>3663.17</v>
      </c>
      <c r="H281" s="59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836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0">
        <v>45917.942939814813</v>
      </c>
      <c r="B282" s="61">
        <v>443904369</v>
      </c>
      <c r="C282" s="37" t="s">
        <v>36</v>
      </c>
      <c r="D282" s="37" t="s">
        <v>38</v>
      </c>
      <c r="E282" s="37" t="s">
        <v>45</v>
      </c>
      <c r="F282" s="37" t="s">
        <v>120</v>
      </c>
      <c r="G282" s="36">
        <v>3661.22</v>
      </c>
      <c r="H282" s="61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8">
        <v>45917.950659722221</v>
      </c>
      <c r="B283" s="59">
        <v>443908832</v>
      </c>
      <c r="C283" s="38" t="s">
        <v>36</v>
      </c>
      <c r="D283" s="38" t="s">
        <v>37</v>
      </c>
      <c r="E283" s="38" t="s">
        <v>46</v>
      </c>
      <c r="F283" s="38" t="s">
        <v>120</v>
      </c>
      <c r="G283" s="35">
        <v>3657.6</v>
      </c>
      <c r="H283" s="59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837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0">
        <v>45917.953703703701</v>
      </c>
      <c r="B284" s="61">
        <v>443910080</v>
      </c>
      <c r="C284" s="37" t="s">
        <v>36</v>
      </c>
      <c r="D284" s="37" t="s">
        <v>38</v>
      </c>
      <c r="E284" s="37" t="s">
        <v>45</v>
      </c>
      <c r="F284" s="37" t="s">
        <v>120</v>
      </c>
      <c r="G284" s="36">
        <v>3658.02</v>
      </c>
      <c r="H284" s="61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8">
        <v>45917.953703703701</v>
      </c>
      <c r="B285" s="59">
        <v>443910081</v>
      </c>
      <c r="C285" s="38" t="s">
        <v>36</v>
      </c>
      <c r="D285" s="38" t="s">
        <v>38</v>
      </c>
      <c r="E285" s="38" t="s">
        <v>45</v>
      </c>
      <c r="F285" s="38" t="s">
        <v>120</v>
      </c>
      <c r="G285" s="35">
        <v>3658.06</v>
      </c>
      <c r="H285" s="59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0">
        <v>45917.953703703701</v>
      </c>
      <c r="B286" s="61">
        <v>443910082</v>
      </c>
      <c r="C286" s="37" t="s">
        <v>36</v>
      </c>
      <c r="D286" s="37" t="s">
        <v>38</v>
      </c>
      <c r="E286" s="37" t="s">
        <v>45</v>
      </c>
      <c r="F286" s="37" t="s">
        <v>120</v>
      </c>
      <c r="G286" s="36">
        <v>3658.1</v>
      </c>
      <c r="H286" s="61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8">
        <v>45917.953703703701</v>
      </c>
      <c r="B287" s="59">
        <v>443910083</v>
      </c>
      <c r="C287" s="38" t="s">
        <v>36</v>
      </c>
      <c r="D287" s="38" t="s">
        <v>38</v>
      </c>
      <c r="E287" s="38" t="s">
        <v>45</v>
      </c>
      <c r="F287" s="38" t="s">
        <v>120</v>
      </c>
      <c r="G287" s="35">
        <v>3658.13</v>
      </c>
      <c r="H287" s="59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0">
        <v>45917.954282407409</v>
      </c>
      <c r="B288" s="61">
        <v>443910418</v>
      </c>
      <c r="C288" s="37" t="s">
        <v>36</v>
      </c>
      <c r="D288" s="37" t="s">
        <v>38</v>
      </c>
      <c r="E288" s="37" t="s">
        <v>45</v>
      </c>
      <c r="F288" s="37" t="s">
        <v>120</v>
      </c>
      <c r="G288" s="36">
        <v>3659.01</v>
      </c>
      <c r="H288" s="61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8">
        <v>45917.955648148149</v>
      </c>
      <c r="B289" s="59">
        <v>443910939</v>
      </c>
      <c r="C289" s="38" t="s">
        <v>36</v>
      </c>
      <c r="D289" s="38" t="s">
        <v>37</v>
      </c>
      <c r="E289" s="38" t="s">
        <v>46</v>
      </c>
      <c r="F289" s="38" t="s">
        <v>120</v>
      </c>
      <c r="G289" s="35">
        <v>3660.62</v>
      </c>
      <c r="H289" s="59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838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0">
        <v>45917.955752314818</v>
      </c>
      <c r="B290" s="61">
        <v>443911014</v>
      </c>
      <c r="C290" s="37" t="s">
        <v>36</v>
      </c>
      <c r="D290" s="37" t="s">
        <v>37</v>
      </c>
      <c r="E290" s="37" t="s">
        <v>46</v>
      </c>
      <c r="F290" s="37" t="s">
        <v>120</v>
      </c>
      <c r="G290" s="36">
        <v>3661.02</v>
      </c>
      <c r="H290" s="61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839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8">
        <v>45917.955752314818</v>
      </c>
      <c r="B291" s="59">
        <v>443911015</v>
      </c>
      <c r="C291" s="38" t="s">
        <v>36</v>
      </c>
      <c r="D291" s="38" t="s">
        <v>37</v>
      </c>
      <c r="E291" s="38" t="s">
        <v>46</v>
      </c>
      <c r="F291" s="38" t="s">
        <v>120</v>
      </c>
      <c r="G291" s="35">
        <v>3661.02</v>
      </c>
      <c r="H291" s="59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839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0">
        <v>45917.955787037034</v>
      </c>
      <c r="B292" s="61">
        <v>443911053</v>
      </c>
      <c r="C292" s="37" t="s">
        <v>36</v>
      </c>
      <c r="D292" s="37" t="s">
        <v>37</v>
      </c>
      <c r="E292" s="37" t="s">
        <v>46</v>
      </c>
      <c r="F292" s="37" t="s">
        <v>120</v>
      </c>
      <c r="G292" s="36">
        <v>3661.08</v>
      </c>
      <c r="H292" s="61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840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8">
        <v>45917.971053240741</v>
      </c>
      <c r="B293" s="59">
        <v>443916974</v>
      </c>
      <c r="C293" s="38" t="s">
        <v>36</v>
      </c>
      <c r="D293" s="38" t="s">
        <v>38</v>
      </c>
      <c r="E293" s="38" t="s">
        <v>45</v>
      </c>
      <c r="F293" s="38" t="s">
        <v>120</v>
      </c>
      <c r="G293" s="35">
        <v>3658.56</v>
      </c>
      <c r="H293" s="59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0">
        <v>45917.971064814818</v>
      </c>
      <c r="B294" s="61">
        <v>443916977</v>
      </c>
      <c r="C294" s="37" t="s">
        <v>36</v>
      </c>
      <c r="D294" s="37" t="s">
        <v>38</v>
      </c>
      <c r="E294" s="37" t="s">
        <v>45</v>
      </c>
      <c r="F294" s="37" t="s">
        <v>120</v>
      </c>
      <c r="G294" s="36">
        <v>3658.56</v>
      </c>
      <c r="H294" s="61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8">
        <v>45917.971064814818</v>
      </c>
      <c r="B295" s="59">
        <v>443916978</v>
      </c>
      <c r="C295" s="38" t="s">
        <v>36</v>
      </c>
      <c r="D295" s="38" t="s">
        <v>38</v>
      </c>
      <c r="E295" s="38" t="s">
        <v>45</v>
      </c>
      <c r="F295" s="38" t="s">
        <v>120</v>
      </c>
      <c r="G295" s="35">
        <v>3658.54</v>
      </c>
      <c r="H295" s="59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0">
        <v>45917.971064814818</v>
      </c>
      <c r="B296" s="61">
        <v>443916979</v>
      </c>
      <c r="C296" s="37" t="s">
        <v>36</v>
      </c>
      <c r="D296" s="37" t="s">
        <v>38</v>
      </c>
      <c r="E296" s="37" t="s">
        <v>45</v>
      </c>
      <c r="F296" s="37" t="s">
        <v>120</v>
      </c>
      <c r="G296" s="36">
        <v>3658.6</v>
      </c>
      <c r="H296" s="61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8">
        <v>45917.973738425928</v>
      </c>
      <c r="B297" s="59">
        <v>443917471</v>
      </c>
      <c r="C297" s="38" t="s">
        <v>36</v>
      </c>
      <c r="D297" s="38" t="s">
        <v>37</v>
      </c>
      <c r="E297" s="38" t="s">
        <v>46</v>
      </c>
      <c r="F297" s="38" t="s">
        <v>120</v>
      </c>
      <c r="G297" s="35">
        <v>3656.95</v>
      </c>
      <c r="H297" s="59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841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0">
        <v>45917.975219907406</v>
      </c>
      <c r="B298" s="61">
        <v>443918046</v>
      </c>
      <c r="C298" s="37" t="s">
        <v>36</v>
      </c>
      <c r="D298" s="37" t="s">
        <v>38</v>
      </c>
      <c r="E298" s="37" t="s">
        <v>45</v>
      </c>
      <c r="F298" s="37" t="s">
        <v>120</v>
      </c>
      <c r="G298" s="36">
        <v>3657.97</v>
      </c>
      <c r="H298" s="61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8">
        <v>45917.975231481483</v>
      </c>
      <c r="B299" s="59">
        <v>443918047</v>
      </c>
      <c r="C299" s="38" t="s">
        <v>36</v>
      </c>
      <c r="D299" s="38" t="s">
        <v>37</v>
      </c>
      <c r="E299" s="38" t="s">
        <v>46</v>
      </c>
      <c r="F299" s="38" t="s">
        <v>120</v>
      </c>
      <c r="G299" s="35">
        <v>3658.27</v>
      </c>
      <c r="H299" s="59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842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0">
        <v>45917.975231481483</v>
      </c>
      <c r="B300" s="61">
        <v>443918048</v>
      </c>
      <c r="C300" s="37" t="s">
        <v>36</v>
      </c>
      <c r="D300" s="37" t="s">
        <v>37</v>
      </c>
      <c r="E300" s="37" t="s">
        <v>46</v>
      </c>
      <c r="F300" s="37" t="s">
        <v>120</v>
      </c>
      <c r="G300" s="36">
        <v>3658.27</v>
      </c>
      <c r="H300" s="61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842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8">
        <v>45917.975231481483</v>
      </c>
      <c r="B301" s="59">
        <v>443918049</v>
      </c>
      <c r="C301" s="38" t="s">
        <v>36</v>
      </c>
      <c r="D301" s="38" t="s">
        <v>37</v>
      </c>
      <c r="E301" s="38" t="s">
        <v>46</v>
      </c>
      <c r="F301" s="38" t="s">
        <v>120</v>
      </c>
      <c r="G301" s="35">
        <v>3658.27</v>
      </c>
      <c r="H301" s="59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842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0">
        <v>45917.975335648145</v>
      </c>
      <c r="B302" s="61">
        <v>443918055</v>
      </c>
      <c r="C302" s="37" t="s">
        <v>36</v>
      </c>
      <c r="D302" s="37" t="s">
        <v>38</v>
      </c>
      <c r="E302" s="37" t="s">
        <v>45</v>
      </c>
      <c r="F302" s="37" t="s">
        <v>120</v>
      </c>
      <c r="G302" s="36">
        <v>3657.95</v>
      </c>
      <c r="H302" s="61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8">
        <v>45917.975347222222</v>
      </c>
      <c r="B303" s="59">
        <v>443918057</v>
      </c>
      <c r="C303" s="38" t="s">
        <v>36</v>
      </c>
      <c r="D303" s="38" t="s">
        <v>38</v>
      </c>
      <c r="E303" s="38" t="s">
        <v>45</v>
      </c>
      <c r="F303" s="38" t="s">
        <v>120</v>
      </c>
      <c r="G303" s="35">
        <v>3657.95</v>
      </c>
      <c r="H303" s="59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0">
        <v>45917.975347222222</v>
      </c>
      <c r="B304" s="61">
        <v>443918058</v>
      </c>
      <c r="C304" s="37" t="s">
        <v>36</v>
      </c>
      <c r="D304" s="37" t="s">
        <v>38</v>
      </c>
      <c r="E304" s="37" t="s">
        <v>45</v>
      </c>
      <c r="F304" s="37" t="s">
        <v>120</v>
      </c>
      <c r="G304" s="36">
        <v>3657.95</v>
      </c>
      <c r="H304" s="61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8">
        <v>45917.978495370371</v>
      </c>
      <c r="B305" s="59">
        <v>443918649</v>
      </c>
      <c r="C305" s="38" t="s">
        <v>36</v>
      </c>
      <c r="D305" s="38" t="s">
        <v>37</v>
      </c>
      <c r="E305" s="38" t="s">
        <v>46</v>
      </c>
      <c r="F305" s="38" t="s">
        <v>120</v>
      </c>
      <c r="G305" s="35">
        <v>3660.45</v>
      </c>
      <c r="H305" s="59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843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0">
        <v>45918.0465625</v>
      </c>
      <c r="B306" s="61">
        <v>443929259</v>
      </c>
      <c r="C306" s="37" t="s">
        <v>36</v>
      </c>
      <c r="D306" s="37" t="s">
        <v>37</v>
      </c>
      <c r="E306" s="37" t="s">
        <v>46</v>
      </c>
      <c r="F306" s="37" t="s">
        <v>120</v>
      </c>
      <c r="G306" s="36">
        <v>3655.39</v>
      </c>
      <c r="H306" s="61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844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8">
        <v>45918.0465625</v>
      </c>
      <c r="B307" s="59">
        <v>443929261</v>
      </c>
      <c r="C307" s="38" t="s">
        <v>36</v>
      </c>
      <c r="D307" s="38" t="s">
        <v>37</v>
      </c>
      <c r="E307" s="38" t="s">
        <v>46</v>
      </c>
      <c r="F307" s="38" t="s">
        <v>120</v>
      </c>
      <c r="G307" s="35">
        <v>3655.39</v>
      </c>
      <c r="H307" s="59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845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0">
        <v>45918.047210648147</v>
      </c>
      <c r="B308" s="61">
        <v>443930220</v>
      </c>
      <c r="C308" s="37" t="s">
        <v>36</v>
      </c>
      <c r="D308" s="37" t="s">
        <v>38</v>
      </c>
      <c r="E308" s="37" t="s">
        <v>45</v>
      </c>
      <c r="F308" s="37" t="s">
        <v>120</v>
      </c>
      <c r="G308" s="36">
        <v>3658.06</v>
      </c>
      <c r="H308" s="61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8">
        <v>45918.047210648147</v>
      </c>
      <c r="B309" s="59">
        <v>443930221</v>
      </c>
      <c r="C309" s="38" t="s">
        <v>36</v>
      </c>
      <c r="D309" s="38" t="s">
        <v>38</v>
      </c>
      <c r="E309" s="38" t="s">
        <v>45</v>
      </c>
      <c r="F309" s="38" t="s">
        <v>120</v>
      </c>
      <c r="G309" s="35">
        <v>3658.08</v>
      </c>
      <c r="H309" s="59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0">
        <v>45918.047534722224</v>
      </c>
      <c r="B310" s="61">
        <v>443930281</v>
      </c>
      <c r="C310" s="37" t="s">
        <v>36</v>
      </c>
      <c r="D310" s="37" t="s">
        <v>37</v>
      </c>
      <c r="E310" s="37" t="s">
        <v>46</v>
      </c>
      <c r="F310" s="37" t="s">
        <v>120</v>
      </c>
      <c r="G310" s="36">
        <v>3658.67</v>
      </c>
      <c r="H310" s="61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846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8">
        <v>45918.047534722224</v>
      </c>
      <c r="B311" s="59">
        <v>443930282</v>
      </c>
      <c r="C311" s="38" t="s">
        <v>36</v>
      </c>
      <c r="D311" s="38" t="s">
        <v>37</v>
      </c>
      <c r="E311" s="38" t="s">
        <v>46</v>
      </c>
      <c r="F311" s="38" t="s">
        <v>120</v>
      </c>
      <c r="G311" s="35">
        <v>3658.67</v>
      </c>
      <c r="H311" s="59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846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0">
        <v>45918.04859953704</v>
      </c>
      <c r="B312" s="61">
        <v>443930495</v>
      </c>
      <c r="C312" s="37" t="s">
        <v>36</v>
      </c>
      <c r="D312" s="37" t="s">
        <v>38</v>
      </c>
      <c r="E312" s="37" t="s">
        <v>45</v>
      </c>
      <c r="F312" s="37" t="s">
        <v>120</v>
      </c>
      <c r="G312" s="36">
        <v>3658.55</v>
      </c>
      <c r="H312" s="61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8">
        <v>45918.049467592595</v>
      </c>
      <c r="B313" s="59">
        <v>443930570</v>
      </c>
      <c r="C313" s="38" t="s">
        <v>36</v>
      </c>
      <c r="D313" s="38" t="s">
        <v>37</v>
      </c>
      <c r="E313" s="38" t="s">
        <v>46</v>
      </c>
      <c r="F313" s="38" t="s">
        <v>120</v>
      </c>
      <c r="G313" s="35">
        <v>3661.1</v>
      </c>
      <c r="H313" s="59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847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0">
        <v>45918.049467592595</v>
      </c>
      <c r="B314" s="61">
        <v>443930574</v>
      </c>
      <c r="C314" s="37" t="s">
        <v>36</v>
      </c>
      <c r="D314" s="37" t="s">
        <v>37</v>
      </c>
      <c r="E314" s="37" t="s">
        <v>46</v>
      </c>
      <c r="F314" s="37" t="s">
        <v>120</v>
      </c>
      <c r="G314" s="36">
        <v>3661.1</v>
      </c>
      <c r="H314" s="61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847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8">
        <v>45918.049513888887</v>
      </c>
      <c r="B315" s="59">
        <v>443930586</v>
      </c>
      <c r="C315" s="38" t="s">
        <v>36</v>
      </c>
      <c r="D315" s="38" t="s">
        <v>37</v>
      </c>
      <c r="E315" s="38" t="s">
        <v>46</v>
      </c>
      <c r="F315" s="38" t="s">
        <v>120</v>
      </c>
      <c r="G315" s="35">
        <v>3661.61</v>
      </c>
      <c r="H315" s="59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848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0">
        <v>45918.054618055554</v>
      </c>
      <c r="B316" s="61">
        <v>443931938</v>
      </c>
      <c r="C316" s="37" t="s">
        <v>36</v>
      </c>
      <c r="D316" s="37" t="s">
        <v>37</v>
      </c>
      <c r="E316" s="37" t="s">
        <v>45</v>
      </c>
      <c r="F316" s="37" t="s">
        <v>120</v>
      </c>
      <c r="G316" s="36">
        <v>3663.41</v>
      </c>
      <c r="H316" s="61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8">
        <v>45918.054618055554</v>
      </c>
      <c r="B317" s="59">
        <v>443931939</v>
      </c>
      <c r="C317" s="38" t="s">
        <v>36</v>
      </c>
      <c r="D317" s="38" t="s">
        <v>37</v>
      </c>
      <c r="E317" s="38" t="s">
        <v>45</v>
      </c>
      <c r="F317" s="38" t="s">
        <v>120</v>
      </c>
      <c r="G317" s="35">
        <v>3663.42</v>
      </c>
      <c r="H317" s="59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0">
        <v>45918.054629629631</v>
      </c>
      <c r="B318" s="61">
        <v>443931940</v>
      </c>
      <c r="C318" s="37" t="s">
        <v>36</v>
      </c>
      <c r="D318" s="37" t="s">
        <v>37</v>
      </c>
      <c r="E318" s="37" t="s">
        <v>45</v>
      </c>
      <c r="F318" s="37" t="s">
        <v>120</v>
      </c>
      <c r="G318" s="36">
        <v>3663.42</v>
      </c>
      <c r="H318" s="61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8">
        <v>45918.054629629631</v>
      </c>
      <c r="B319" s="59">
        <v>443931941</v>
      </c>
      <c r="C319" s="38" t="s">
        <v>36</v>
      </c>
      <c r="D319" s="38" t="s">
        <v>37</v>
      </c>
      <c r="E319" s="38" t="s">
        <v>45</v>
      </c>
      <c r="F319" s="38" t="s">
        <v>120</v>
      </c>
      <c r="G319" s="35">
        <v>3663.42</v>
      </c>
      <c r="H319" s="59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0">
        <v>45918.060474537036</v>
      </c>
      <c r="B320" s="61">
        <v>443932868</v>
      </c>
      <c r="C320" s="37" t="s">
        <v>36</v>
      </c>
      <c r="D320" s="37" t="s">
        <v>38</v>
      </c>
      <c r="E320" s="37" t="s">
        <v>46</v>
      </c>
      <c r="F320" s="37" t="s">
        <v>120</v>
      </c>
      <c r="G320" s="36">
        <v>3665.01</v>
      </c>
      <c r="H320" s="61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849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8">
        <v>45918.061215277776</v>
      </c>
      <c r="B321" s="59">
        <v>443932955</v>
      </c>
      <c r="C321" s="38" t="s">
        <v>36</v>
      </c>
      <c r="D321" s="38" t="s">
        <v>37</v>
      </c>
      <c r="E321" s="38" t="s">
        <v>45</v>
      </c>
      <c r="F321" s="38" t="s">
        <v>120</v>
      </c>
      <c r="G321" s="35">
        <v>3664.18</v>
      </c>
      <c r="H321" s="59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0">
        <v>45918.061562499999</v>
      </c>
      <c r="B322" s="61">
        <v>443932970</v>
      </c>
      <c r="C322" s="37" t="s">
        <v>36</v>
      </c>
      <c r="D322" s="37" t="s">
        <v>38</v>
      </c>
      <c r="E322" s="37" t="s">
        <v>46</v>
      </c>
      <c r="F322" s="37" t="s">
        <v>120</v>
      </c>
      <c r="G322" s="36">
        <v>3663.76</v>
      </c>
      <c r="H322" s="61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850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8">
        <v>45918.061574074076</v>
      </c>
      <c r="B323" s="59">
        <v>443932973</v>
      </c>
      <c r="C323" s="38" t="s">
        <v>36</v>
      </c>
      <c r="D323" s="38" t="s">
        <v>38</v>
      </c>
      <c r="E323" s="38" t="s">
        <v>46</v>
      </c>
      <c r="F323" s="38" t="s">
        <v>120</v>
      </c>
      <c r="G323" s="35">
        <v>3663.75</v>
      </c>
      <c r="H323" s="59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851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0">
        <v>45918.061574074076</v>
      </c>
      <c r="B324" s="61">
        <v>443932974</v>
      </c>
      <c r="C324" s="37" t="s">
        <v>36</v>
      </c>
      <c r="D324" s="37" t="s">
        <v>38</v>
      </c>
      <c r="E324" s="37" t="s">
        <v>46</v>
      </c>
      <c r="F324" s="37" t="s">
        <v>120</v>
      </c>
      <c r="G324" s="36">
        <v>3663.75</v>
      </c>
      <c r="H324" s="61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851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8">
        <v>45918.061678240738</v>
      </c>
      <c r="B325" s="59">
        <v>443932986</v>
      </c>
      <c r="C325" s="38" t="s">
        <v>36</v>
      </c>
      <c r="D325" s="38" t="s">
        <v>37</v>
      </c>
      <c r="E325" s="38" t="s">
        <v>45</v>
      </c>
      <c r="F325" s="38" t="s">
        <v>120</v>
      </c>
      <c r="G325" s="35">
        <v>3664.02</v>
      </c>
      <c r="H325" s="59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0">
        <v>45918.061678240738</v>
      </c>
      <c r="B326" s="61">
        <v>443932987</v>
      </c>
      <c r="C326" s="37" t="s">
        <v>36</v>
      </c>
      <c r="D326" s="37" t="s">
        <v>37</v>
      </c>
      <c r="E326" s="37" t="s">
        <v>45</v>
      </c>
      <c r="F326" s="37" t="s">
        <v>120</v>
      </c>
      <c r="G326" s="36">
        <v>3664.02</v>
      </c>
      <c r="H326" s="61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8">
        <v>45918.061689814815</v>
      </c>
      <c r="B327" s="59">
        <v>443932988</v>
      </c>
      <c r="C327" s="38" t="s">
        <v>36</v>
      </c>
      <c r="D327" s="38" t="s">
        <v>37</v>
      </c>
      <c r="E327" s="38" t="s">
        <v>45</v>
      </c>
      <c r="F327" s="38" t="s">
        <v>120</v>
      </c>
      <c r="G327" s="35">
        <v>3664.02</v>
      </c>
      <c r="H327" s="59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0">
        <v>45918.068055555559</v>
      </c>
      <c r="B328" s="61">
        <v>443934690</v>
      </c>
      <c r="C328" s="37" t="s">
        <v>36</v>
      </c>
      <c r="D328" s="37" t="s">
        <v>38</v>
      </c>
      <c r="E328" s="37" t="s">
        <v>45</v>
      </c>
      <c r="F328" s="37" t="s">
        <v>120</v>
      </c>
      <c r="G328" s="36">
        <v>3662.13</v>
      </c>
      <c r="H328" s="61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8">
        <v>45918.068055555559</v>
      </c>
      <c r="B329" s="59">
        <v>443934692</v>
      </c>
      <c r="C329" s="38" t="s">
        <v>36</v>
      </c>
      <c r="D329" s="38" t="s">
        <v>38</v>
      </c>
      <c r="E329" s="38" t="s">
        <v>45</v>
      </c>
      <c r="F329" s="38" t="s">
        <v>120</v>
      </c>
      <c r="G329" s="35">
        <v>3662.17</v>
      </c>
      <c r="H329" s="59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0">
        <v>45918.069432870368</v>
      </c>
      <c r="B330" s="61">
        <v>443934855</v>
      </c>
      <c r="C330" s="37" t="s">
        <v>36</v>
      </c>
      <c r="D330" s="37" t="s">
        <v>38</v>
      </c>
      <c r="E330" s="37" t="s">
        <v>45</v>
      </c>
      <c r="F330" s="37" t="s">
        <v>120</v>
      </c>
      <c r="G330" s="36">
        <v>3661.89</v>
      </c>
      <c r="H330" s="61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8">
        <v>45918.069537037038</v>
      </c>
      <c r="B331" s="59">
        <v>443934871</v>
      </c>
      <c r="C331" s="38" t="s">
        <v>36</v>
      </c>
      <c r="D331" s="38" t="s">
        <v>38</v>
      </c>
      <c r="E331" s="38" t="s">
        <v>46</v>
      </c>
      <c r="F331" s="38" t="s">
        <v>120</v>
      </c>
      <c r="G331" s="35">
        <v>3661.51</v>
      </c>
      <c r="H331" s="59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852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0">
        <v>45918.06958333333</v>
      </c>
      <c r="B332" s="61">
        <v>443934883</v>
      </c>
      <c r="C332" s="37" t="s">
        <v>36</v>
      </c>
      <c r="D332" s="37" t="s">
        <v>38</v>
      </c>
      <c r="E332" s="37" t="s">
        <v>46</v>
      </c>
      <c r="F332" s="37" t="s">
        <v>120</v>
      </c>
      <c r="G332" s="36">
        <v>3661.17</v>
      </c>
      <c r="H332" s="61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853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8">
        <v>45918.086076388892</v>
      </c>
      <c r="B333" s="59">
        <v>443938832</v>
      </c>
      <c r="C333" s="38" t="s">
        <v>36</v>
      </c>
      <c r="D333" s="38" t="s">
        <v>37</v>
      </c>
      <c r="E333" s="38" t="s">
        <v>46</v>
      </c>
      <c r="F333" s="38" t="s">
        <v>120</v>
      </c>
      <c r="G333" s="35">
        <v>3664.89</v>
      </c>
      <c r="H333" s="59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854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0">
        <v>45918.086898148147</v>
      </c>
      <c r="B334" s="61">
        <v>443938999</v>
      </c>
      <c r="C334" s="37" t="s">
        <v>36</v>
      </c>
      <c r="D334" s="37" t="s">
        <v>37</v>
      </c>
      <c r="E334" s="37" t="s">
        <v>46</v>
      </c>
      <c r="F334" s="37" t="s">
        <v>120</v>
      </c>
      <c r="G334" s="36">
        <v>3665.41</v>
      </c>
      <c r="H334" s="61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855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8">
        <v>45918.086898148147</v>
      </c>
      <c r="B335" s="59">
        <v>443939001</v>
      </c>
      <c r="C335" s="38" t="s">
        <v>36</v>
      </c>
      <c r="D335" s="38" t="s">
        <v>37</v>
      </c>
      <c r="E335" s="38" t="s">
        <v>46</v>
      </c>
      <c r="F335" s="38" t="s">
        <v>120</v>
      </c>
      <c r="G335" s="35">
        <v>3665.41</v>
      </c>
      <c r="H335" s="59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855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0">
        <v>45918.08829861111</v>
      </c>
      <c r="B336" s="61">
        <v>443939256</v>
      </c>
      <c r="C336" s="37" t="s">
        <v>36</v>
      </c>
      <c r="D336" s="37" t="s">
        <v>37</v>
      </c>
      <c r="E336" s="37" t="s">
        <v>45</v>
      </c>
      <c r="F336" s="37" t="s">
        <v>120</v>
      </c>
      <c r="G336" s="36">
        <v>3664.57</v>
      </c>
      <c r="H336" s="61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8">
        <v>45918.08829861111</v>
      </c>
      <c r="B337" s="59">
        <v>443939257</v>
      </c>
      <c r="C337" s="38" t="s">
        <v>36</v>
      </c>
      <c r="D337" s="38" t="s">
        <v>37</v>
      </c>
      <c r="E337" s="38" t="s">
        <v>45</v>
      </c>
      <c r="F337" s="38" t="s">
        <v>120</v>
      </c>
      <c r="G337" s="35">
        <v>3664.57</v>
      </c>
      <c r="H337" s="59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0">
        <v>45918.089560185188</v>
      </c>
      <c r="B338" s="61">
        <v>443939553</v>
      </c>
      <c r="C338" s="37" t="s">
        <v>36</v>
      </c>
      <c r="D338" s="37" t="s">
        <v>38</v>
      </c>
      <c r="E338" s="37" t="s">
        <v>46</v>
      </c>
      <c r="F338" s="37" t="s">
        <v>120</v>
      </c>
      <c r="G338" s="36">
        <v>3665.93</v>
      </c>
      <c r="H338" s="61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856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8">
        <v>45918.092361111114</v>
      </c>
      <c r="B339" s="59">
        <v>443940349</v>
      </c>
      <c r="C339" s="38" t="s">
        <v>36</v>
      </c>
      <c r="D339" s="38" t="s">
        <v>38</v>
      </c>
      <c r="E339" s="38" t="s">
        <v>46</v>
      </c>
      <c r="F339" s="38" t="s">
        <v>120</v>
      </c>
      <c r="G339" s="35">
        <v>3667.05</v>
      </c>
      <c r="H339" s="59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857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0">
        <v>45918.093912037039</v>
      </c>
      <c r="B340" s="61">
        <v>443940690</v>
      </c>
      <c r="C340" s="37" t="s">
        <v>36</v>
      </c>
      <c r="D340" s="37" t="s">
        <v>38</v>
      </c>
      <c r="E340" s="37" t="s">
        <v>46</v>
      </c>
      <c r="F340" s="37" t="s">
        <v>120</v>
      </c>
      <c r="G340" s="36">
        <v>3667.52</v>
      </c>
      <c r="H340" s="61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858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8">
        <v>45918.093935185185</v>
      </c>
      <c r="B341" s="59">
        <v>443940695</v>
      </c>
      <c r="C341" s="38" t="s">
        <v>36</v>
      </c>
      <c r="D341" s="38" t="s">
        <v>38</v>
      </c>
      <c r="E341" s="38" t="s">
        <v>46</v>
      </c>
      <c r="F341" s="38" t="s">
        <v>120</v>
      </c>
      <c r="G341" s="35">
        <v>3667.59</v>
      </c>
      <c r="H341" s="59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859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0">
        <v>45918.096284722225</v>
      </c>
      <c r="B342" s="61">
        <v>443941323</v>
      </c>
      <c r="C342" s="37" t="s">
        <v>36</v>
      </c>
      <c r="D342" s="37" t="s">
        <v>37</v>
      </c>
      <c r="E342" s="37" t="s">
        <v>45</v>
      </c>
      <c r="F342" s="37" t="s">
        <v>120</v>
      </c>
      <c r="G342" s="36">
        <v>3667.83</v>
      </c>
      <c r="H342" s="61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8">
        <v>45918.096284722225</v>
      </c>
      <c r="B343" s="59">
        <v>443941326</v>
      </c>
      <c r="C343" s="38" t="s">
        <v>36</v>
      </c>
      <c r="D343" s="38" t="s">
        <v>37</v>
      </c>
      <c r="E343" s="38" t="s">
        <v>45</v>
      </c>
      <c r="F343" s="38" t="s">
        <v>120</v>
      </c>
      <c r="G343" s="35">
        <v>3667.83</v>
      </c>
      <c r="H343" s="59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0">
        <v>45918.096284722225</v>
      </c>
      <c r="B344" s="61">
        <v>443941329</v>
      </c>
      <c r="C344" s="37" t="s">
        <v>36</v>
      </c>
      <c r="D344" s="37" t="s">
        <v>37</v>
      </c>
      <c r="E344" s="37" t="s">
        <v>45</v>
      </c>
      <c r="F344" s="37" t="s">
        <v>120</v>
      </c>
      <c r="G344" s="36">
        <v>3667.83</v>
      </c>
      <c r="H344" s="61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8">
        <v>45918.096296296295</v>
      </c>
      <c r="B345" s="59">
        <v>443941330</v>
      </c>
      <c r="C345" s="38" t="s">
        <v>36</v>
      </c>
      <c r="D345" s="38" t="s">
        <v>37</v>
      </c>
      <c r="E345" s="38" t="s">
        <v>45</v>
      </c>
      <c r="F345" s="38" t="s">
        <v>120</v>
      </c>
      <c r="G345" s="35">
        <v>3667.73</v>
      </c>
      <c r="H345" s="59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0">
        <v>45918.099270833336</v>
      </c>
      <c r="B346" s="61">
        <v>443941906</v>
      </c>
      <c r="C346" s="37" t="s">
        <v>36</v>
      </c>
      <c r="D346" s="37" t="s">
        <v>38</v>
      </c>
      <c r="E346" s="37" t="s">
        <v>46</v>
      </c>
      <c r="F346" s="37" t="s">
        <v>120</v>
      </c>
      <c r="G346" s="36">
        <v>3669.58</v>
      </c>
      <c r="H346" s="61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860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8">
        <v>45918.102488425924</v>
      </c>
      <c r="B347" s="59">
        <v>443942687</v>
      </c>
      <c r="C347" s="38" t="s">
        <v>36</v>
      </c>
      <c r="D347" s="38" t="s">
        <v>38</v>
      </c>
      <c r="E347" s="38" t="s">
        <v>46</v>
      </c>
      <c r="F347" s="38" t="s">
        <v>120</v>
      </c>
      <c r="G347" s="35">
        <v>3671.06</v>
      </c>
      <c r="H347" s="59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861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0">
        <v>45918.102488425924</v>
      </c>
      <c r="B348" s="61">
        <v>443942688</v>
      </c>
      <c r="C348" s="37" t="s">
        <v>36</v>
      </c>
      <c r="D348" s="37" t="s">
        <v>38</v>
      </c>
      <c r="E348" s="37" t="s">
        <v>46</v>
      </c>
      <c r="F348" s="37" t="s">
        <v>120</v>
      </c>
      <c r="G348" s="36">
        <v>3671.06</v>
      </c>
      <c r="H348" s="61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861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8">
        <v>45918.102592592593</v>
      </c>
      <c r="B349" s="59">
        <v>443942740</v>
      </c>
      <c r="C349" s="38" t="s">
        <v>36</v>
      </c>
      <c r="D349" s="38" t="s">
        <v>38</v>
      </c>
      <c r="E349" s="38" t="s">
        <v>46</v>
      </c>
      <c r="F349" s="38" t="s">
        <v>120</v>
      </c>
      <c r="G349" s="35">
        <v>3671.97</v>
      </c>
      <c r="H349" s="59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862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0">
        <v>45918.103113425925</v>
      </c>
      <c r="B350" s="61">
        <v>443942965</v>
      </c>
      <c r="C350" s="37" t="s">
        <v>36</v>
      </c>
      <c r="D350" s="37" t="s">
        <v>37</v>
      </c>
      <c r="E350" s="37" t="s">
        <v>45</v>
      </c>
      <c r="F350" s="37" t="s">
        <v>120</v>
      </c>
      <c r="G350" s="36">
        <v>3670.2</v>
      </c>
      <c r="H350" s="61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8">
        <v>45918.103113425925</v>
      </c>
      <c r="B351" s="59">
        <v>443942966</v>
      </c>
      <c r="C351" s="38" t="s">
        <v>36</v>
      </c>
      <c r="D351" s="38" t="s">
        <v>37</v>
      </c>
      <c r="E351" s="38" t="s">
        <v>45</v>
      </c>
      <c r="F351" s="38" t="s">
        <v>120</v>
      </c>
      <c r="G351" s="35">
        <v>3670.23</v>
      </c>
      <c r="H351" s="59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0">
        <v>45918.103113425925</v>
      </c>
      <c r="B352" s="61">
        <v>443942968</v>
      </c>
      <c r="C352" s="37" t="s">
        <v>36</v>
      </c>
      <c r="D352" s="37" t="s">
        <v>37</v>
      </c>
      <c r="E352" s="37" t="s">
        <v>45</v>
      </c>
      <c r="F352" s="37" t="s">
        <v>120</v>
      </c>
      <c r="G352" s="36">
        <v>3670.25</v>
      </c>
      <c r="H352" s="61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8">
        <v>45918.103125000001</v>
      </c>
      <c r="B353" s="59">
        <v>443942969</v>
      </c>
      <c r="C353" s="38" t="s">
        <v>36</v>
      </c>
      <c r="D353" s="38" t="s">
        <v>37</v>
      </c>
      <c r="E353" s="38" t="s">
        <v>45</v>
      </c>
      <c r="F353" s="38" t="s">
        <v>120</v>
      </c>
      <c r="G353" s="35">
        <v>3670.29</v>
      </c>
      <c r="H353" s="59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0">
        <v>45918.10496527778</v>
      </c>
      <c r="B354" s="61">
        <v>443943803</v>
      </c>
      <c r="C354" s="37" t="s">
        <v>36</v>
      </c>
      <c r="D354" s="37" t="s">
        <v>37</v>
      </c>
      <c r="E354" s="37" t="s">
        <v>45</v>
      </c>
      <c r="F354" s="37" t="s">
        <v>120</v>
      </c>
      <c r="G354" s="36">
        <v>3670.27</v>
      </c>
      <c r="H354" s="61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93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8">
        <v>45918.10496527778</v>
      </c>
      <c r="B355" s="59">
        <v>443943804</v>
      </c>
      <c r="C355" s="38" t="s">
        <v>36</v>
      </c>
      <c r="D355" s="38" t="s">
        <v>37</v>
      </c>
      <c r="E355" s="38" t="s">
        <v>45</v>
      </c>
      <c r="F355" s="38" t="s">
        <v>120</v>
      </c>
      <c r="G355" s="35">
        <v>3670.27</v>
      </c>
      <c r="H355" s="59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0">
        <v>45918.125648148147</v>
      </c>
      <c r="B356" s="61">
        <v>443948287</v>
      </c>
      <c r="C356" s="37" t="s">
        <v>36</v>
      </c>
      <c r="D356" s="37" t="s">
        <v>38</v>
      </c>
      <c r="E356" s="37" t="s">
        <v>46</v>
      </c>
      <c r="F356" s="37" t="s">
        <v>120</v>
      </c>
      <c r="G356" s="36">
        <v>3667.66</v>
      </c>
      <c r="H356" s="61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863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8">
        <v>45918.125740740739</v>
      </c>
      <c r="B357" s="59">
        <v>443948389</v>
      </c>
      <c r="C357" s="38" t="s">
        <v>36</v>
      </c>
      <c r="D357" s="38" t="s">
        <v>38</v>
      </c>
      <c r="E357" s="38" t="s">
        <v>46</v>
      </c>
      <c r="F357" s="38" t="s">
        <v>120</v>
      </c>
      <c r="G357" s="35">
        <v>3667.25</v>
      </c>
      <c r="H357" s="59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864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0">
        <v>45918.125740740739</v>
      </c>
      <c r="B358" s="61">
        <v>443948392</v>
      </c>
      <c r="C358" s="37" t="s">
        <v>36</v>
      </c>
      <c r="D358" s="37" t="s">
        <v>38</v>
      </c>
      <c r="E358" s="37" t="s">
        <v>46</v>
      </c>
      <c r="F358" s="37" t="s">
        <v>120</v>
      </c>
      <c r="G358" s="36">
        <v>3667.25</v>
      </c>
      <c r="H358" s="61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865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8">
        <v>45918.125740740739</v>
      </c>
      <c r="B359" s="59">
        <v>443948393</v>
      </c>
      <c r="C359" s="38" t="s">
        <v>36</v>
      </c>
      <c r="D359" s="38" t="s">
        <v>38</v>
      </c>
      <c r="E359" s="38" t="s">
        <v>46</v>
      </c>
      <c r="F359" s="38" t="s">
        <v>120</v>
      </c>
      <c r="G359" s="35">
        <v>3667.25</v>
      </c>
      <c r="H359" s="59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866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0">
        <v>45918.125752314816</v>
      </c>
      <c r="B360" s="61">
        <v>443948406</v>
      </c>
      <c r="C360" s="37" t="s">
        <v>36</v>
      </c>
      <c r="D360" s="37" t="s">
        <v>38</v>
      </c>
      <c r="E360" s="37" t="s">
        <v>46</v>
      </c>
      <c r="F360" s="37" t="s">
        <v>120</v>
      </c>
      <c r="G360" s="36">
        <v>3667.12</v>
      </c>
      <c r="H360" s="61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867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8">
        <v>45918.125752314816</v>
      </c>
      <c r="B361" s="59">
        <v>443948409</v>
      </c>
      <c r="C361" s="38" t="s">
        <v>36</v>
      </c>
      <c r="D361" s="38" t="s">
        <v>38</v>
      </c>
      <c r="E361" s="38" t="s">
        <v>46</v>
      </c>
      <c r="F361" s="38" t="s">
        <v>120</v>
      </c>
      <c r="G361" s="35">
        <v>3667.12</v>
      </c>
      <c r="H361" s="59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867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0">
        <v>45918.12903935185</v>
      </c>
      <c r="B362" s="61">
        <v>443949710</v>
      </c>
      <c r="C362" s="37" t="s">
        <v>36</v>
      </c>
      <c r="D362" s="37" t="s">
        <v>38</v>
      </c>
      <c r="E362" s="37" t="s">
        <v>45</v>
      </c>
      <c r="F362" s="37" t="s">
        <v>120</v>
      </c>
      <c r="G362" s="36">
        <v>3667.49</v>
      </c>
      <c r="H362" s="61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8">
        <v>45918.12903935185</v>
      </c>
      <c r="B363" s="59">
        <v>443949712</v>
      </c>
      <c r="C363" s="38" t="s">
        <v>36</v>
      </c>
      <c r="D363" s="38" t="s">
        <v>38</v>
      </c>
      <c r="E363" s="38" t="s">
        <v>45</v>
      </c>
      <c r="F363" s="38" t="s">
        <v>120</v>
      </c>
      <c r="G363" s="35">
        <v>3667.49</v>
      </c>
      <c r="H363" s="59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0">
        <v>45918.12903935185</v>
      </c>
      <c r="B364" s="61">
        <v>443949713</v>
      </c>
      <c r="C364" s="37" t="s">
        <v>36</v>
      </c>
      <c r="D364" s="37" t="s">
        <v>38</v>
      </c>
      <c r="E364" s="37" t="s">
        <v>45</v>
      </c>
      <c r="F364" s="37" t="s">
        <v>120</v>
      </c>
      <c r="G364" s="36">
        <v>3667.49</v>
      </c>
      <c r="H364" s="61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8">
        <v>45918.129050925927</v>
      </c>
      <c r="B365" s="59">
        <v>443949714</v>
      </c>
      <c r="C365" s="38" t="s">
        <v>36</v>
      </c>
      <c r="D365" s="38" t="s">
        <v>38</v>
      </c>
      <c r="E365" s="38" t="s">
        <v>45</v>
      </c>
      <c r="F365" s="38" t="s">
        <v>120</v>
      </c>
      <c r="G365" s="35">
        <v>3667.49</v>
      </c>
      <c r="H365" s="59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0">
        <v>45918.129976851851</v>
      </c>
      <c r="B366" s="61">
        <v>443949844</v>
      </c>
      <c r="C366" s="37" t="s">
        <v>36</v>
      </c>
      <c r="D366" s="37" t="s">
        <v>37</v>
      </c>
      <c r="E366" s="37" t="s">
        <v>46</v>
      </c>
      <c r="F366" s="37" t="s">
        <v>120</v>
      </c>
      <c r="G366" s="36">
        <v>3665.75</v>
      </c>
      <c r="H366" s="61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868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8">
        <v>45918.131342592591</v>
      </c>
      <c r="B367" s="59">
        <v>443950666</v>
      </c>
      <c r="C367" s="38" t="s">
        <v>36</v>
      </c>
      <c r="D367" s="38" t="s">
        <v>37</v>
      </c>
      <c r="E367" s="38" t="s">
        <v>46</v>
      </c>
      <c r="F367" s="38" t="s">
        <v>120</v>
      </c>
      <c r="G367" s="35">
        <v>3664.43</v>
      </c>
      <c r="H367" s="59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869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0">
        <v>45918.131342592591</v>
      </c>
      <c r="B368" s="61">
        <v>443950667</v>
      </c>
      <c r="C368" s="37" t="s">
        <v>36</v>
      </c>
      <c r="D368" s="37" t="s">
        <v>37</v>
      </c>
      <c r="E368" s="37" t="s">
        <v>46</v>
      </c>
      <c r="F368" s="37" t="s">
        <v>120</v>
      </c>
      <c r="G368" s="36">
        <v>3664.43</v>
      </c>
      <c r="H368" s="61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869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8">
        <v>45918.131597222222</v>
      </c>
      <c r="B369" s="59">
        <v>443950926</v>
      </c>
      <c r="C369" s="38" t="s">
        <v>36</v>
      </c>
      <c r="D369" s="38" t="s">
        <v>37</v>
      </c>
      <c r="E369" s="38" t="s">
        <v>46</v>
      </c>
      <c r="F369" s="38" t="s">
        <v>120</v>
      </c>
      <c r="G369" s="35">
        <v>3663.99</v>
      </c>
      <c r="H369" s="59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870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0">
        <v>45918.133784722224</v>
      </c>
      <c r="B370" s="61">
        <v>443951829</v>
      </c>
      <c r="C370" s="37" t="s">
        <v>36</v>
      </c>
      <c r="D370" s="37" t="s">
        <v>38</v>
      </c>
      <c r="E370" s="37" t="s">
        <v>45</v>
      </c>
      <c r="F370" s="37" t="s">
        <v>120</v>
      </c>
      <c r="G370" s="36">
        <v>3664.49</v>
      </c>
      <c r="H370" s="61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8">
        <v>45918.133784722224</v>
      </c>
      <c r="B371" s="59">
        <v>443951830</v>
      </c>
      <c r="C371" s="38" t="s">
        <v>36</v>
      </c>
      <c r="D371" s="38" t="s">
        <v>38</v>
      </c>
      <c r="E371" s="38" t="s">
        <v>45</v>
      </c>
      <c r="F371" s="38" t="s">
        <v>120</v>
      </c>
      <c r="G371" s="35">
        <v>3664.32</v>
      </c>
      <c r="H371" s="59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0">
        <v>45918.133784722224</v>
      </c>
      <c r="B372" s="61">
        <v>443951832</v>
      </c>
      <c r="C372" s="37" t="s">
        <v>36</v>
      </c>
      <c r="D372" s="37" t="s">
        <v>38</v>
      </c>
      <c r="E372" s="37" t="s">
        <v>45</v>
      </c>
      <c r="F372" s="37" t="s">
        <v>120</v>
      </c>
      <c r="G372" s="36">
        <v>3664.55</v>
      </c>
      <c r="H372" s="61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8">
        <v>45918.133796296293</v>
      </c>
      <c r="B373" s="59">
        <v>443951833</v>
      </c>
      <c r="C373" s="38" t="s">
        <v>36</v>
      </c>
      <c r="D373" s="38" t="s">
        <v>38</v>
      </c>
      <c r="E373" s="38" t="s">
        <v>45</v>
      </c>
      <c r="F373" s="38" t="s">
        <v>120</v>
      </c>
      <c r="G373" s="35">
        <v>3664.44</v>
      </c>
      <c r="H373" s="59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0">
        <v>45918.138356481482</v>
      </c>
      <c r="B374" s="61">
        <v>443952470</v>
      </c>
      <c r="C374" s="37" t="s">
        <v>36</v>
      </c>
      <c r="D374" s="37" t="s">
        <v>37</v>
      </c>
      <c r="E374" s="37" t="s">
        <v>46</v>
      </c>
      <c r="F374" s="37" t="s">
        <v>120</v>
      </c>
      <c r="G374" s="36">
        <v>3662.99</v>
      </c>
      <c r="H374" s="61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871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8">
        <v>45918.141423611109</v>
      </c>
      <c r="B375" s="59">
        <v>443952834</v>
      </c>
      <c r="C375" s="38" t="s">
        <v>36</v>
      </c>
      <c r="D375" s="38" t="s">
        <v>38</v>
      </c>
      <c r="E375" s="38" t="s">
        <v>45</v>
      </c>
      <c r="F375" s="38" t="s">
        <v>120</v>
      </c>
      <c r="G375" s="35">
        <v>3663.48</v>
      </c>
      <c r="H375" s="59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0">
        <v>45918.141423611109</v>
      </c>
      <c r="B376" s="61">
        <v>443952835</v>
      </c>
      <c r="C376" s="37" t="s">
        <v>36</v>
      </c>
      <c r="D376" s="37" t="s">
        <v>37</v>
      </c>
      <c r="E376" s="37" t="s">
        <v>46</v>
      </c>
      <c r="F376" s="37" t="s">
        <v>120</v>
      </c>
      <c r="G376" s="36">
        <v>3663.76</v>
      </c>
      <c r="H376" s="61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872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8">
        <v>45918.141423611109</v>
      </c>
      <c r="B377" s="59">
        <v>443952836</v>
      </c>
      <c r="C377" s="38" t="s">
        <v>36</v>
      </c>
      <c r="D377" s="38" t="s">
        <v>37</v>
      </c>
      <c r="E377" s="38" t="s">
        <v>46</v>
      </c>
      <c r="F377" s="38" t="s">
        <v>120</v>
      </c>
      <c r="G377" s="35">
        <v>3663.76</v>
      </c>
      <c r="H377" s="59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872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0">
        <v>45918.141423611109</v>
      </c>
      <c r="B378" s="61">
        <v>443952837</v>
      </c>
      <c r="C378" s="37" t="s">
        <v>36</v>
      </c>
      <c r="D378" s="37" t="s">
        <v>37</v>
      </c>
      <c r="E378" s="37" t="s">
        <v>46</v>
      </c>
      <c r="F378" s="37" t="s">
        <v>120</v>
      </c>
      <c r="G378" s="36">
        <v>3663.76</v>
      </c>
      <c r="H378" s="61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872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8">
        <v>45918.141539351855</v>
      </c>
      <c r="B379" s="59">
        <v>443952858</v>
      </c>
      <c r="C379" s="38" t="s">
        <v>36</v>
      </c>
      <c r="D379" s="38" t="s">
        <v>38</v>
      </c>
      <c r="E379" s="38" t="s">
        <v>45</v>
      </c>
      <c r="F379" s="38" t="s">
        <v>120</v>
      </c>
      <c r="G379" s="35">
        <v>3663.65</v>
      </c>
      <c r="H379" s="59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0">
        <v>45918.141539351855</v>
      </c>
      <c r="B380" s="61">
        <v>443952859</v>
      </c>
      <c r="C380" s="37" t="s">
        <v>36</v>
      </c>
      <c r="D380" s="37" t="s">
        <v>38</v>
      </c>
      <c r="E380" s="37" t="s">
        <v>45</v>
      </c>
      <c r="F380" s="37" t="s">
        <v>120</v>
      </c>
      <c r="G380" s="36">
        <v>3663.65</v>
      </c>
      <c r="H380" s="61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8">
        <v>45918.141539351855</v>
      </c>
      <c r="B381" s="59">
        <v>443952860</v>
      </c>
      <c r="C381" s="38" t="s">
        <v>36</v>
      </c>
      <c r="D381" s="38" t="s">
        <v>38</v>
      </c>
      <c r="E381" s="38" t="s">
        <v>45</v>
      </c>
      <c r="F381" s="38" t="s">
        <v>120</v>
      </c>
      <c r="G381" s="35">
        <v>3663.64</v>
      </c>
      <c r="H381" s="59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0">
        <v>45918.143182870372</v>
      </c>
      <c r="B382" s="61">
        <v>443953691</v>
      </c>
      <c r="C382" s="37" t="s">
        <v>36</v>
      </c>
      <c r="D382" s="37" t="s">
        <v>37</v>
      </c>
      <c r="E382" s="37" t="s">
        <v>46</v>
      </c>
      <c r="F382" s="37" t="s">
        <v>120</v>
      </c>
      <c r="G382" s="36">
        <v>3661.91</v>
      </c>
      <c r="H382" s="61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873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8">
        <v>45918.144016203703</v>
      </c>
      <c r="B383" s="59">
        <v>443953837</v>
      </c>
      <c r="C383" s="38" t="s">
        <v>36</v>
      </c>
      <c r="D383" s="38" t="s">
        <v>37</v>
      </c>
      <c r="E383" s="38" t="s">
        <v>46</v>
      </c>
      <c r="F383" s="38" t="s">
        <v>120</v>
      </c>
      <c r="G383" s="35">
        <v>3663.22</v>
      </c>
      <c r="H383" s="59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874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0">
        <v>45918.144016203703</v>
      </c>
      <c r="B384" s="61">
        <v>443953838</v>
      </c>
      <c r="C384" s="37" t="s">
        <v>36</v>
      </c>
      <c r="D384" s="37" t="s">
        <v>37</v>
      </c>
      <c r="E384" s="37" t="s">
        <v>46</v>
      </c>
      <c r="F384" s="37" t="s">
        <v>120</v>
      </c>
      <c r="G384" s="36">
        <v>3663.22</v>
      </c>
      <c r="H384" s="61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874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8">
        <v>45918.144016203703</v>
      </c>
      <c r="B385" s="59">
        <v>443953839</v>
      </c>
      <c r="C385" s="38" t="s">
        <v>36</v>
      </c>
      <c r="D385" s="38" t="s">
        <v>37</v>
      </c>
      <c r="E385" s="38" t="s">
        <v>46</v>
      </c>
      <c r="F385" s="38" t="s">
        <v>120</v>
      </c>
      <c r="G385" s="35">
        <v>3663.22</v>
      </c>
      <c r="H385" s="59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875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0">
        <v>45918.144548611112</v>
      </c>
      <c r="B386" s="61">
        <v>443953884</v>
      </c>
      <c r="C386" s="37" t="s">
        <v>36</v>
      </c>
      <c r="D386" s="37" t="s">
        <v>38</v>
      </c>
      <c r="E386" s="37" t="s">
        <v>45</v>
      </c>
      <c r="F386" s="37" t="s">
        <v>120</v>
      </c>
      <c r="G386" s="36">
        <v>3662.69</v>
      </c>
      <c r="H386" s="61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8">
        <v>45918.144548611112</v>
      </c>
      <c r="B387" s="59">
        <v>443953886</v>
      </c>
      <c r="C387" s="38" t="s">
        <v>36</v>
      </c>
      <c r="D387" s="38" t="s">
        <v>38</v>
      </c>
      <c r="E387" s="38" t="s">
        <v>45</v>
      </c>
      <c r="F387" s="38" t="s">
        <v>120</v>
      </c>
      <c r="G387" s="35">
        <v>3662.69</v>
      </c>
      <c r="H387" s="59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0">
        <v>45918.144548611112</v>
      </c>
      <c r="B388" s="61">
        <v>443953887</v>
      </c>
      <c r="C388" s="37" t="s">
        <v>36</v>
      </c>
      <c r="D388" s="37" t="s">
        <v>38</v>
      </c>
      <c r="E388" s="37" t="s">
        <v>45</v>
      </c>
      <c r="F388" s="37" t="s">
        <v>120</v>
      </c>
      <c r="G388" s="36">
        <v>3662.64</v>
      </c>
      <c r="H388" s="61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8">
        <v>45918.144548611112</v>
      </c>
      <c r="B389" s="59">
        <v>443953888</v>
      </c>
      <c r="C389" s="38" t="s">
        <v>36</v>
      </c>
      <c r="D389" s="38" t="s">
        <v>38</v>
      </c>
      <c r="E389" s="38" t="s">
        <v>45</v>
      </c>
      <c r="F389" s="38" t="s">
        <v>120</v>
      </c>
      <c r="G389" s="35">
        <v>3662.64</v>
      </c>
      <c r="H389" s="59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0">
        <v>45918.146284722221</v>
      </c>
      <c r="B390" s="61">
        <v>443954043</v>
      </c>
      <c r="C390" s="37" t="s">
        <v>36</v>
      </c>
      <c r="D390" s="37" t="s">
        <v>38</v>
      </c>
      <c r="E390" s="37" t="s">
        <v>45</v>
      </c>
      <c r="F390" s="37" t="s">
        <v>120</v>
      </c>
      <c r="G390" s="36">
        <v>3663.14</v>
      </c>
      <c r="H390" s="61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93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8">
        <v>45918.146284722221</v>
      </c>
      <c r="B391" s="59">
        <v>443954044</v>
      </c>
      <c r="C391" s="38" t="s">
        <v>36</v>
      </c>
      <c r="D391" s="38" t="s">
        <v>38</v>
      </c>
      <c r="E391" s="38" t="s">
        <v>45</v>
      </c>
      <c r="F391" s="38" t="s">
        <v>120</v>
      </c>
      <c r="G391" s="35">
        <v>3663.14</v>
      </c>
      <c r="H391" s="59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0">
        <v>45918.15079861111</v>
      </c>
      <c r="B392" s="61">
        <v>443955159</v>
      </c>
      <c r="C392" s="37" t="s">
        <v>36</v>
      </c>
      <c r="D392" s="37" t="s">
        <v>37</v>
      </c>
      <c r="E392" s="37" t="s">
        <v>46</v>
      </c>
      <c r="F392" s="37" t="s">
        <v>120</v>
      </c>
      <c r="G392" s="36">
        <v>3661</v>
      </c>
      <c r="H392" s="61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876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8">
        <v>45918.151944444442</v>
      </c>
      <c r="B393" s="59">
        <v>443955803</v>
      </c>
      <c r="C393" s="38" t="s">
        <v>36</v>
      </c>
      <c r="D393" s="38" t="s">
        <v>37</v>
      </c>
      <c r="E393" s="38" t="s">
        <v>46</v>
      </c>
      <c r="F393" s="38" t="s">
        <v>120</v>
      </c>
      <c r="G393" s="35">
        <v>3659.68</v>
      </c>
      <c r="H393" s="59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877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0">
        <v>45918.151944444442</v>
      </c>
      <c r="B394" s="61">
        <v>443955804</v>
      </c>
      <c r="C394" s="37" t="s">
        <v>36</v>
      </c>
      <c r="D394" s="37" t="s">
        <v>37</v>
      </c>
      <c r="E394" s="37" t="s">
        <v>46</v>
      </c>
      <c r="F394" s="37" t="s">
        <v>120</v>
      </c>
      <c r="G394" s="36">
        <v>3659.68</v>
      </c>
      <c r="H394" s="61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877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8">
        <v>45918.151944444442</v>
      </c>
      <c r="B395" s="59">
        <v>443955805</v>
      </c>
      <c r="C395" s="38" t="s">
        <v>36</v>
      </c>
      <c r="D395" s="38" t="s">
        <v>37</v>
      </c>
      <c r="E395" s="38" t="s">
        <v>46</v>
      </c>
      <c r="F395" s="38" t="s">
        <v>120</v>
      </c>
      <c r="G395" s="35">
        <v>3659.68</v>
      </c>
      <c r="H395" s="59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878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0">
        <v>45918.151944444442</v>
      </c>
      <c r="B396" s="61">
        <v>443955806</v>
      </c>
      <c r="C396" s="37" t="s">
        <v>36</v>
      </c>
      <c r="D396" s="37" t="s">
        <v>37</v>
      </c>
      <c r="E396" s="37" t="s">
        <v>46</v>
      </c>
      <c r="F396" s="37" t="s">
        <v>120</v>
      </c>
      <c r="G396" s="36">
        <v>3659.68</v>
      </c>
      <c r="H396" s="61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878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8">
        <v>45918.152233796296</v>
      </c>
      <c r="B397" s="59">
        <v>443955921</v>
      </c>
      <c r="C397" s="38" t="s">
        <v>36</v>
      </c>
      <c r="D397" s="38" t="s">
        <v>37</v>
      </c>
      <c r="E397" s="38" t="s">
        <v>46</v>
      </c>
      <c r="F397" s="38" t="s">
        <v>120</v>
      </c>
      <c r="G397" s="35">
        <v>3659.17</v>
      </c>
      <c r="H397" s="59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879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0">
        <v>45918.155659722222</v>
      </c>
      <c r="B398" s="61">
        <v>443956815</v>
      </c>
      <c r="C398" s="37" t="s">
        <v>36</v>
      </c>
      <c r="D398" s="37" t="s">
        <v>38</v>
      </c>
      <c r="E398" s="37" t="s">
        <v>45</v>
      </c>
      <c r="F398" s="37" t="s">
        <v>120</v>
      </c>
      <c r="G398" s="36">
        <v>3659.56</v>
      </c>
      <c r="H398" s="61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8">
        <v>45918.155659722222</v>
      </c>
      <c r="B399" s="59">
        <v>443956816</v>
      </c>
      <c r="C399" s="38" t="s">
        <v>36</v>
      </c>
      <c r="D399" s="38" t="s">
        <v>38</v>
      </c>
      <c r="E399" s="38" t="s">
        <v>45</v>
      </c>
      <c r="F399" s="38" t="s">
        <v>120</v>
      </c>
      <c r="G399" s="35">
        <v>3659.56</v>
      </c>
      <c r="H399" s="59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0">
        <v>45918.155659722222</v>
      </c>
      <c r="B400" s="61">
        <v>443956817</v>
      </c>
      <c r="C400" s="37" t="s">
        <v>36</v>
      </c>
      <c r="D400" s="37" t="s">
        <v>38</v>
      </c>
      <c r="E400" s="37" t="s">
        <v>45</v>
      </c>
      <c r="F400" s="37" t="s">
        <v>120</v>
      </c>
      <c r="G400" s="36">
        <v>3659.56</v>
      </c>
      <c r="H400" s="61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8">
        <v>45918.155659722222</v>
      </c>
      <c r="B401" s="59">
        <v>443956818</v>
      </c>
      <c r="C401" s="38" t="s">
        <v>36</v>
      </c>
      <c r="D401" s="38" t="s">
        <v>38</v>
      </c>
      <c r="E401" s="38" t="s">
        <v>45</v>
      </c>
      <c r="F401" s="38" t="s">
        <v>120</v>
      </c>
      <c r="G401" s="35">
        <v>3659.56</v>
      </c>
      <c r="H401" s="59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0">
        <v>45918.156469907408</v>
      </c>
      <c r="B402" s="61">
        <v>443956972</v>
      </c>
      <c r="C402" s="37" t="s">
        <v>36</v>
      </c>
      <c r="D402" s="37" t="s">
        <v>38</v>
      </c>
      <c r="E402" s="37" t="s">
        <v>45</v>
      </c>
      <c r="F402" s="37" t="s">
        <v>120</v>
      </c>
      <c r="G402" s="36">
        <v>3660.2</v>
      </c>
      <c r="H402" s="61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8">
        <v>45918.157569444447</v>
      </c>
      <c r="B403" s="59">
        <v>443957522</v>
      </c>
      <c r="C403" s="38" t="s">
        <v>36</v>
      </c>
      <c r="D403" s="38" t="s">
        <v>37</v>
      </c>
      <c r="E403" s="38" t="s">
        <v>46</v>
      </c>
      <c r="F403" s="38" t="s">
        <v>120</v>
      </c>
      <c r="G403" s="35">
        <v>3662.11</v>
      </c>
      <c r="H403" s="59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880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0">
        <v>45918.158009259256</v>
      </c>
      <c r="B404" s="61">
        <v>443957680</v>
      </c>
      <c r="C404" s="37" t="s">
        <v>36</v>
      </c>
      <c r="D404" s="37" t="s">
        <v>37</v>
      </c>
      <c r="E404" s="37" t="s">
        <v>46</v>
      </c>
      <c r="F404" s="37" t="s">
        <v>120</v>
      </c>
      <c r="G404" s="36">
        <v>3662.65</v>
      </c>
      <c r="H404" s="61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881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8">
        <v>45918.158009259256</v>
      </c>
      <c r="B405" s="59">
        <v>443957681</v>
      </c>
      <c r="C405" s="38" t="s">
        <v>36</v>
      </c>
      <c r="D405" s="38" t="s">
        <v>37</v>
      </c>
      <c r="E405" s="38" t="s">
        <v>46</v>
      </c>
      <c r="F405" s="38" t="s">
        <v>120</v>
      </c>
      <c r="G405" s="35">
        <v>3662.65</v>
      </c>
      <c r="H405" s="59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881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0">
        <v>45918.158009259256</v>
      </c>
      <c r="B406" s="61">
        <v>443957682</v>
      </c>
      <c r="C406" s="37" t="s">
        <v>36</v>
      </c>
      <c r="D406" s="37" t="s">
        <v>37</v>
      </c>
      <c r="E406" s="37" t="s">
        <v>46</v>
      </c>
      <c r="F406" s="37" t="s">
        <v>120</v>
      </c>
      <c r="G406" s="36">
        <v>3662.65</v>
      </c>
      <c r="H406" s="61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881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8">
        <v>45918.158680555556</v>
      </c>
      <c r="B407" s="59">
        <v>443957927</v>
      </c>
      <c r="C407" s="38" t="s">
        <v>36</v>
      </c>
      <c r="D407" s="38" t="s">
        <v>37</v>
      </c>
      <c r="E407" s="38" t="s">
        <v>46</v>
      </c>
      <c r="F407" s="38" t="s">
        <v>120</v>
      </c>
      <c r="G407" s="35">
        <v>3663.25</v>
      </c>
      <c r="H407" s="59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882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0">
        <v>45918.16815972222</v>
      </c>
      <c r="B408" s="61">
        <v>443962100</v>
      </c>
      <c r="C408" s="37" t="s">
        <v>36</v>
      </c>
      <c r="D408" s="37" t="s">
        <v>37</v>
      </c>
      <c r="E408" s="37" t="s">
        <v>45</v>
      </c>
      <c r="F408" s="37" t="s">
        <v>120</v>
      </c>
      <c r="G408" s="36">
        <v>3666</v>
      </c>
      <c r="H408" s="61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8">
        <v>45918.16815972222</v>
      </c>
      <c r="B409" s="59">
        <v>443962101</v>
      </c>
      <c r="C409" s="38" t="s">
        <v>36</v>
      </c>
      <c r="D409" s="38" t="s">
        <v>37</v>
      </c>
      <c r="E409" s="38" t="s">
        <v>45</v>
      </c>
      <c r="F409" s="38" t="s">
        <v>120</v>
      </c>
      <c r="G409" s="35">
        <v>3665.97</v>
      </c>
      <c r="H409" s="59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0">
        <v>45918.16815972222</v>
      </c>
      <c r="B410" s="61">
        <v>443962102</v>
      </c>
      <c r="C410" s="37" t="s">
        <v>36</v>
      </c>
      <c r="D410" s="37" t="s">
        <v>37</v>
      </c>
      <c r="E410" s="37" t="s">
        <v>45</v>
      </c>
      <c r="F410" s="37" t="s">
        <v>120</v>
      </c>
      <c r="G410" s="36">
        <v>3665.9</v>
      </c>
      <c r="H410" s="61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8">
        <v>45918.16815972222</v>
      </c>
      <c r="B411" s="59">
        <v>443962103</v>
      </c>
      <c r="C411" s="38" t="s">
        <v>36</v>
      </c>
      <c r="D411" s="38" t="s">
        <v>37</v>
      </c>
      <c r="E411" s="38" t="s">
        <v>45</v>
      </c>
      <c r="F411" s="38" t="s">
        <v>120</v>
      </c>
      <c r="G411" s="35">
        <v>3665.88</v>
      </c>
      <c r="H411" s="59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0">
        <v>45918.169340277775</v>
      </c>
      <c r="B412" s="61">
        <v>443963070</v>
      </c>
      <c r="C412" s="37" t="s">
        <v>36</v>
      </c>
      <c r="D412" s="37" t="s">
        <v>38</v>
      </c>
      <c r="E412" s="37" t="s">
        <v>46</v>
      </c>
      <c r="F412" s="37" t="s">
        <v>120</v>
      </c>
      <c r="G412" s="36">
        <v>3663.42</v>
      </c>
      <c r="H412" s="61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883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8">
        <v>45918.169374999998</v>
      </c>
      <c r="B413" s="59">
        <v>443963155</v>
      </c>
      <c r="C413" s="38" t="s">
        <v>36</v>
      </c>
      <c r="D413" s="38" t="s">
        <v>38</v>
      </c>
      <c r="E413" s="38" t="s">
        <v>46</v>
      </c>
      <c r="F413" s="38" t="s">
        <v>120</v>
      </c>
      <c r="G413" s="35">
        <v>3662.99</v>
      </c>
      <c r="H413" s="59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884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0">
        <v>45918.169398148151</v>
      </c>
      <c r="B414" s="61">
        <v>443963161</v>
      </c>
      <c r="C414" s="37" t="s">
        <v>36</v>
      </c>
      <c r="D414" s="37" t="s">
        <v>38</v>
      </c>
      <c r="E414" s="37" t="s">
        <v>46</v>
      </c>
      <c r="F414" s="37" t="s">
        <v>120</v>
      </c>
      <c r="G414" s="36">
        <v>3662.97</v>
      </c>
      <c r="H414" s="61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885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8">
        <v>45918.169398148151</v>
      </c>
      <c r="B415" s="59">
        <v>443963162</v>
      </c>
      <c r="C415" s="38" t="s">
        <v>36</v>
      </c>
      <c r="D415" s="38" t="s">
        <v>38</v>
      </c>
      <c r="E415" s="38" t="s">
        <v>46</v>
      </c>
      <c r="F415" s="38" t="s">
        <v>120</v>
      </c>
      <c r="G415" s="35">
        <v>3662.97</v>
      </c>
      <c r="H415" s="59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885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0">
        <v>45918.169432870367</v>
      </c>
      <c r="B416" s="61">
        <v>443963214</v>
      </c>
      <c r="C416" s="37" t="s">
        <v>36</v>
      </c>
      <c r="D416" s="37" t="s">
        <v>38</v>
      </c>
      <c r="E416" s="37" t="s">
        <v>45</v>
      </c>
      <c r="F416" s="37" t="s">
        <v>120</v>
      </c>
      <c r="G416" s="36">
        <v>3662.55</v>
      </c>
      <c r="H416" s="61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8">
        <v>45918.169432870367</v>
      </c>
      <c r="B417" s="59">
        <v>443963240</v>
      </c>
      <c r="C417" s="38" t="s">
        <v>36</v>
      </c>
      <c r="D417" s="38" t="s">
        <v>38</v>
      </c>
      <c r="E417" s="38" t="s">
        <v>45</v>
      </c>
      <c r="F417" s="38" t="s">
        <v>120</v>
      </c>
      <c r="G417" s="35">
        <v>3662.41</v>
      </c>
      <c r="H417" s="59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0">
        <v>45918.169456018521</v>
      </c>
      <c r="B418" s="61">
        <v>443963397</v>
      </c>
      <c r="C418" s="37" t="s">
        <v>36</v>
      </c>
      <c r="D418" s="37" t="s">
        <v>38</v>
      </c>
      <c r="E418" s="37" t="s">
        <v>45</v>
      </c>
      <c r="F418" s="37" t="s">
        <v>120</v>
      </c>
      <c r="G418" s="36">
        <v>3661.92</v>
      </c>
      <c r="H418" s="61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8">
        <v>45918.174143518518</v>
      </c>
      <c r="B419" s="59">
        <v>443965158</v>
      </c>
      <c r="C419" s="38" t="s">
        <v>36</v>
      </c>
      <c r="D419" s="38" t="s">
        <v>37</v>
      </c>
      <c r="E419" s="38" t="s">
        <v>46</v>
      </c>
      <c r="F419" s="38" t="s">
        <v>120</v>
      </c>
      <c r="G419" s="35">
        <v>3657.3</v>
      </c>
      <c r="H419" s="59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886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0">
        <v>45918.174212962964</v>
      </c>
      <c r="B420" s="61">
        <v>443965251</v>
      </c>
      <c r="C420" s="37" t="s">
        <v>36</v>
      </c>
      <c r="D420" s="37" t="s">
        <v>37</v>
      </c>
      <c r="E420" s="37" t="s">
        <v>46</v>
      </c>
      <c r="F420" s="37" t="s">
        <v>120</v>
      </c>
      <c r="G420" s="36">
        <v>3656.56</v>
      </c>
      <c r="H420" s="61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887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8">
        <v>45918.175219907411</v>
      </c>
      <c r="B421" s="59">
        <v>443965934</v>
      </c>
      <c r="C421" s="38" t="s">
        <v>36</v>
      </c>
      <c r="D421" s="38" t="s">
        <v>38</v>
      </c>
      <c r="E421" s="38" t="s">
        <v>45</v>
      </c>
      <c r="F421" s="38" t="s">
        <v>120</v>
      </c>
      <c r="G421" s="35">
        <v>3658.85</v>
      </c>
      <c r="H421" s="59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0">
        <v>45918.175219907411</v>
      </c>
      <c r="B422" s="61">
        <v>443965935</v>
      </c>
      <c r="C422" s="37" t="s">
        <v>36</v>
      </c>
      <c r="D422" s="37" t="s">
        <v>38</v>
      </c>
      <c r="E422" s="37" t="s">
        <v>45</v>
      </c>
      <c r="F422" s="37" t="s">
        <v>120</v>
      </c>
      <c r="G422" s="36">
        <v>3658.85</v>
      </c>
      <c r="H422" s="61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8">
        <v>45918.175219907411</v>
      </c>
      <c r="B423" s="59">
        <v>443965936</v>
      </c>
      <c r="C423" s="38" t="s">
        <v>36</v>
      </c>
      <c r="D423" s="38" t="s">
        <v>38</v>
      </c>
      <c r="E423" s="38" t="s">
        <v>45</v>
      </c>
      <c r="F423" s="38" t="s">
        <v>120</v>
      </c>
      <c r="G423" s="35">
        <v>3658.86</v>
      </c>
      <c r="H423" s="59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0">
        <v>45918.175219907411</v>
      </c>
      <c r="B424" s="61">
        <v>443965937</v>
      </c>
      <c r="C424" s="37" t="s">
        <v>36</v>
      </c>
      <c r="D424" s="37" t="s">
        <v>38</v>
      </c>
      <c r="E424" s="37" t="s">
        <v>45</v>
      </c>
      <c r="F424" s="37" t="s">
        <v>120</v>
      </c>
      <c r="G424" s="36">
        <v>3658.86</v>
      </c>
      <c r="H424" s="61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8">
        <v>45918.175543981481</v>
      </c>
      <c r="B425" s="59">
        <v>443966004</v>
      </c>
      <c r="C425" s="38" t="s">
        <v>36</v>
      </c>
      <c r="D425" s="38" t="s">
        <v>37</v>
      </c>
      <c r="E425" s="38" t="s">
        <v>46</v>
      </c>
      <c r="F425" s="38" t="s">
        <v>120</v>
      </c>
      <c r="G425" s="35">
        <v>3660.27</v>
      </c>
      <c r="H425" s="59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888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0">
        <v>45918.176736111112</v>
      </c>
      <c r="B426" s="61">
        <v>443966436</v>
      </c>
      <c r="C426" s="37" t="s">
        <v>36</v>
      </c>
      <c r="D426" s="37" t="s">
        <v>37</v>
      </c>
      <c r="E426" s="37" t="s">
        <v>46</v>
      </c>
      <c r="F426" s="37" t="s">
        <v>120</v>
      </c>
      <c r="G426" s="36">
        <v>3661.43</v>
      </c>
      <c r="H426" s="61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889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8">
        <v>45918.177361111113</v>
      </c>
      <c r="B427" s="59">
        <v>443966848</v>
      </c>
      <c r="C427" s="38" t="s">
        <v>36</v>
      </c>
      <c r="D427" s="38" t="s">
        <v>37</v>
      </c>
      <c r="E427" s="38" t="s">
        <v>46</v>
      </c>
      <c r="F427" s="38" t="s">
        <v>120</v>
      </c>
      <c r="G427" s="35">
        <v>3657.29</v>
      </c>
      <c r="H427" s="59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890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0">
        <v>45918.177905092591</v>
      </c>
      <c r="B428" s="61">
        <v>443967107</v>
      </c>
      <c r="C428" s="37" t="s">
        <v>36</v>
      </c>
      <c r="D428" s="37" t="s">
        <v>37</v>
      </c>
      <c r="E428" s="37" t="s">
        <v>46</v>
      </c>
      <c r="F428" s="37" t="s">
        <v>120</v>
      </c>
      <c r="G428" s="36">
        <v>3655.61</v>
      </c>
      <c r="H428" s="61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891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8">
        <v>45918.179872685185</v>
      </c>
      <c r="B429" s="59">
        <v>443967478</v>
      </c>
      <c r="C429" s="38" t="s">
        <v>36</v>
      </c>
      <c r="D429" s="38" t="s">
        <v>37</v>
      </c>
      <c r="E429" s="38" t="s">
        <v>46</v>
      </c>
      <c r="F429" s="38" t="s">
        <v>120</v>
      </c>
      <c r="G429" s="35">
        <v>3655.34</v>
      </c>
      <c r="H429" s="59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892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0">
        <v>45918.184131944443</v>
      </c>
      <c r="B430" s="61">
        <v>443968734</v>
      </c>
      <c r="C430" s="37" t="s">
        <v>36</v>
      </c>
      <c r="D430" s="37" t="s">
        <v>38</v>
      </c>
      <c r="E430" s="37" t="s">
        <v>45</v>
      </c>
      <c r="F430" s="37" t="s">
        <v>120</v>
      </c>
      <c r="G430" s="36">
        <v>3654.67</v>
      </c>
      <c r="H430" s="61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8">
        <v>45918.184131944443</v>
      </c>
      <c r="B431" s="59">
        <v>443968735</v>
      </c>
      <c r="C431" s="38" t="s">
        <v>36</v>
      </c>
      <c r="D431" s="38" t="s">
        <v>38</v>
      </c>
      <c r="E431" s="38" t="s">
        <v>45</v>
      </c>
      <c r="F431" s="38" t="s">
        <v>120</v>
      </c>
      <c r="G431" s="35">
        <v>3654.69</v>
      </c>
      <c r="H431" s="59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0">
        <v>45918.184131944443</v>
      </c>
      <c r="B432" s="61">
        <v>443968737</v>
      </c>
      <c r="C432" s="37" t="s">
        <v>36</v>
      </c>
      <c r="D432" s="37" t="s">
        <v>38</v>
      </c>
      <c r="E432" s="37" t="s">
        <v>45</v>
      </c>
      <c r="F432" s="37" t="s">
        <v>120</v>
      </c>
      <c r="G432" s="36">
        <v>3654.71</v>
      </c>
      <c r="H432" s="61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8">
        <v>45918.184131944443</v>
      </c>
      <c r="B433" s="59">
        <v>443968738</v>
      </c>
      <c r="C433" s="38" t="s">
        <v>36</v>
      </c>
      <c r="D433" s="38" t="s">
        <v>38</v>
      </c>
      <c r="E433" s="38" t="s">
        <v>45</v>
      </c>
      <c r="F433" s="38" t="s">
        <v>120</v>
      </c>
      <c r="G433" s="35">
        <v>3654.71</v>
      </c>
      <c r="H433" s="59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0">
        <v>45918.184710648151</v>
      </c>
      <c r="B434" s="61">
        <v>443968834</v>
      </c>
      <c r="C434" s="37" t="s">
        <v>36</v>
      </c>
      <c r="D434" s="37" t="s">
        <v>38</v>
      </c>
      <c r="E434" s="37" t="s">
        <v>45</v>
      </c>
      <c r="F434" s="37" t="s">
        <v>120</v>
      </c>
      <c r="G434" s="36">
        <v>3655.8</v>
      </c>
      <c r="H434" s="61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8">
        <v>45918.185810185183</v>
      </c>
      <c r="B435" s="59">
        <v>443969319</v>
      </c>
      <c r="C435" s="38" t="s">
        <v>36</v>
      </c>
      <c r="D435" s="38" t="s">
        <v>37</v>
      </c>
      <c r="E435" s="38" t="s">
        <v>46</v>
      </c>
      <c r="F435" s="38" t="s">
        <v>120</v>
      </c>
      <c r="G435" s="35">
        <v>3657.24</v>
      </c>
      <c r="H435" s="59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893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0">
        <v>45918.185844907406</v>
      </c>
      <c r="B436" s="61">
        <v>443969336</v>
      </c>
      <c r="C436" s="37" t="s">
        <v>36</v>
      </c>
      <c r="D436" s="37" t="s">
        <v>37</v>
      </c>
      <c r="E436" s="37" t="s">
        <v>46</v>
      </c>
      <c r="F436" s="37" t="s">
        <v>120</v>
      </c>
      <c r="G436" s="36">
        <v>3657.9</v>
      </c>
      <c r="H436" s="61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894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8">
        <v>45918.185844907406</v>
      </c>
      <c r="B437" s="59">
        <v>443969339</v>
      </c>
      <c r="C437" s="38" t="s">
        <v>36</v>
      </c>
      <c r="D437" s="38" t="s">
        <v>37</v>
      </c>
      <c r="E437" s="38" t="s">
        <v>46</v>
      </c>
      <c r="F437" s="38" t="s">
        <v>120</v>
      </c>
      <c r="G437" s="35">
        <v>3657.9</v>
      </c>
      <c r="H437" s="59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895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0">
        <v>45918.185844907406</v>
      </c>
      <c r="B438" s="61">
        <v>443969340</v>
      </c>
      <c r="C438" s="37" t="s">
        <v>36</v>
      </c>
      <c r="D438" s="37" t="s">
        <v>37</v>
      </c>
      <c r="E438" s="37" t="s">
        <v>46</v>
      </c>
      <c r="F438" s="37" t="s">
        <v>120</v>
      </c>
      <c r="G438" s="36">
        <v>3657.9</v>
      </c>
      <c r="H438" s="61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895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8">
        <v>45918.186793981484</v>
      </c>
      <c r="B439" s="59">
        <v>443969559</v>
      </c>
      <c r="C439" s="38" t="s">
        <v>36</v>
      </c>
      <c r="D439" s="38" t="s">
        <v>38</v>
      </c>
      <c r="E439" s="38" t="s">
        <v>45</v>
      </c>
      <c r="F439" s="38" t="s">
        <v>120</v>
      </c>
      <c r="G439" s="35">
        <v>3655.94</v>
      </c>
      <c r="H439" s="59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0">
        <v>45918.186793981484</v>
      </c>
      <c r="B440" s="61">
        <v>443969560</v>
      </c>
      <c r="C440" s="37" t="s">
        <v>36</v>
      </c>
      <c r="D440" s="37" t="s">
        <v>38</v>
      </c>
      <c r="E440" s="37" t="s">
        <v>45</v>
      </c>
      <c r="F440" s="37" t="s">
        <v>120</v>
      </c>
      <c r="G440" s="36">
        <v>3655.94</v>
      </c>
      <c r="H440" s="61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8">
        <v>45918.186793981484</v>
      </c>
      <c r="B441" s="59">
        <v>443969561</v>
      </c>
      <c r="C441" s="38" t="s">
        <v>36</v>
      </c>
      <c r="D441" s="38" t="s">
        <v>38</v>
      </c>
      <c r="E441" s="38" t="s">
        <v>45</v>
      </c>
      <c r="F441" s="38" t="s">
        <v>120</v>
      </c>
      <c r="G441" s="35">
        <v>3655.94</v>
      </c>
      <c r="H441" s="59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0">
        <v>45918.186793981484</v>
      </c>
      <c r="B442" s="61">
        <v>443969562</v>
      </c>
      <c r="C442" s="37" t="s">
        <v>36</v>
      </c>
      <c r="D442" s="37" t="s">
        <v>38</v>
      </c>
      <c r="E442" s="37" t="s">
        <v>45</v>
      </c>
      <c r="F442" s="37" t="s">
        <v>120</v>
      </c>
      <c r="G442" s="36">
        <v>3655.98</v>
      </c>
      <c r="H442" s="61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8">
        <v>45918.188217592593</v>
      </c>
      <c r="B443" s="59">
        <v>443969801</v>
      </c>
      <c r="C443" s="38" t="s">
        <v>36</v>
      </c>
      <c r="D443" s="38" t="s">
        <v>37</v>
      </c>
      <c r="E443" s="38" t="s">
        <v>46</v>
      </c>
      <c r="F443" s="38" t="s">
        <v>120</v>
      </c>
      <c r="G443" s="35">
        <v>3654.37</v>
      </c>
      <c r="H443" s="59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896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0">
        <v>45918.189016203702</v>
      </c>
      <c r="B444" s="61">
        <v>443970187</v>
      </c>
      <c r="C444" s="37" t="s">
        <v>36</v>
      </c>
      <c r="D444" s="37" t="s">
        <v>37</v>
      </c>
      <c r="E444" s="37" t="s">
        <v>46</v>
      </c>
      <c r="F444" s="37" t="s">
        <v>120</v>
      </c>
      <c r="G444" s="36">
        <v>3652.87</v>
      </c>
      <c r="H444" s="61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897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8">
        <v>45918.189016203702</v>
      </c>
      <c r="B445" s="59">
        <v>443970189</v>
      </c>
      <c r="C445" s="38" t="s">
        <v>36</v>
      </c>
      <c r="D445" s="38" t="s">
        <v>37</v>
      </c>
      <c r="E445" s="38" t="s">
        <v>46</v>
      </c>
      <c r="F445" s="38" t="s">
        <v>120</v>
      </c>
      <c r="G445" s="35">
        <v>3652.87</v>
      </c>
      <c r="H445" s="59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897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0">
        <v>45918.189699074072</v>
      </c>
      <c r="B446" s="61">
        <v>443970870</v>
      </c>
      <c r="C446" s="37" t="s">
        <v>36</v>
      </c>
      <c r="D446" s="37" t="s">
        <v>37</v>
      </c>
      <c r="E446" s="37" t="s">
        <v>46</v>
      </c>
      <c r="F446" s="37" t="s">
        <v>120</v>
      </c>
      <c r="G446" s="36">
        <v>3654.71</v>
      </c>
      <c r="H446" s="61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898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8">
        <v>45918.189918981479</v>
      </c>
      <c r="B447" s="59">
        <v>443970933</v>
      </c>
      <c r="C447" s="38" t="s">
        <v>36</v>
      </c>
      <c r="D447" s="38" t="s">
        <v>38</v>
      </c>
      <c r="E447" s="38" t="s">
        <v>45</v>
      </c>
      <c r="F447" s="38" t="s">
        <v>120</v>
      </c>
      <c r="G447" s="35">
        <v>3654.48</v>
      </c>
      <c r="H447" s="59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0">
        <v>45918.189918981479</v>
      </c>
      <c r="B448" s="61">
        <v>443970934</v>
      </c>
      <c r="C448" s="37" t="s">
        <v>36</v>
      </c>
      <c r="D448" s="37" t="s">
        <v>38</v>
      </c>
      <c r="E448" s="37" t="s">
        <v>45</v>
      </c>
      <c r="F448" s="37" t="s">
        <v>120</v>
      </c>
      <c r="G448" s="36">
        <v>3654.44</v>
      </c>
      <c r="H448" s="61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8">
        <v>45918.189918981479</v>
      </c>
      <c r="B449" s="59">
        <v>443970936</v>
      </c>
      <c r="C449" s="38" t="s">
        <v>36</v>
      </c>
      <c r="D449" s="38" t="s">
        <v>38</v>
      </c>
      <c r="E449" s="38" t="s">
        <v>45</v>
      </c>
      <c r="F449" s="38" t="s">
        <v>120</v>
      </c>
      <c r="G449" s="35">
        <v>3654.45</v>
      </c>
      <c r="H449" s="59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0">
        <v>45918.189918981479</v>
      </c>
      <c r="B450" s="61">
        <v>443970937</v>
      </c>
      <c r="C450" s="37" t="s">
        <v>36</v>
      </c>
      <c r="D450" s="37" t="s">
        <v>38</v>
      </c>
      <c r="E450" s="37" t="s">
        <v>45</v>
      </c>
      <c r="F450" s="37" t="s">
        <v>120</v>
      </c>
      <c r="G450" s="36">
        <v>3654.45</v>
      </c>
      <c r="H450" s="61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8">
        <v>45918.190104166664</v>
      </c>
      <c r="B451" s="59">
        <v>443971002</v>
      </c>
      <c r="C451" s="38" t="s">
        <v>36</v>
      </c>
      <c r="D451" s="38" t="s">
        <v>37</v>
      </c>
      <c r="E451" s="38" t="s">
        <v>46</v>
      </c>
      <c r="F451" s="38" t="s">
        <v>120</v>
      </c>
      <c r="G451" s="35">
        <v>3655</v>
      </c>
      <c r="H451" s="59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899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0">
        <v>45918.190266203703</v>
      </c>
      <c r="B452" s="61">
        <v>443971087</v>
      </c>
      <c r="C452" s="37" t="s">
        <v>36</v>
      </c>
      <c r="D452" s="37" t="s">
        <v>38</v>
      </c>
      <c r="E452" s="37" t="s">
        <v>45</v>
      </c>
      <c r="F452" s="37" t="s">
        <v>120</v>
      </c>
      <c r="G452" s="36">
        <v>3655.2</v>
      </c>
      <c r="H452" s="61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8">
        <v>45918.193182870367</v>
      </c>
      <c r="B453" s="59">
        <v>443971854</v>
      </c>
      <c r="C453" s="38" t="s">
        <v>36</v>
      </c>
      <c r="D453" s="38" t="s">
        <v>37</v>
      </c>
      <c r="E453" s="38" t="s">
        <v>46</v>
      </c>
      <c r="F453" s="38" t="s">
        <v>120</v>
      </c>
      <c r="G453" s="35">
        <v>3652.8</v>
      </c>
      <c r="H453" s="59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900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0">
        <v>45918.193391203706</v>
      </c>
      <c r="B454" s="61">
        <v>443971984</v>
      </c>
      <c r="C454" s="37" t="s">
        <v>36</v>
      </c>
      <c r="D454" s="37" t="s">
        <v>38</v>
      </c>
      <c r="E454" s="37" t="s">
        <v>45</v>
      </c>
      <c r="F454" s="37" t="s">
        <v>120</v>
      </c>
      <c r="G454" s="36">
        <v>3654.48</v>
      </c>
      <c r="H454" s="61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8">
        <v>45918.194421296299</v>
      </c>
      <c r="B455" s="59">
        <v>443972227</v>
      </c>
      <c r="C455" s="38" t="s">
        <v>36</v>
      </c>
      <c r="D455" s="38" t="s">
        <v>37</v>
      </c>
      <c r="E455" s="38" t="s">
        <v>46</v>
      </c>
      <c r="F455" s="38" t="s">
        <v>120</v>
      </c>
      <c r="G455" s="35">
        <v>3657.14</v>
      </c>
      <c r="H455" s="59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901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0">
        <v>45918.194444444445</v>
      </c>
      <c r="B456" s="61">
        <v>443972238</v>
      </c>
      <c r="C456" s="37" t="s">
        <v>36</v>
      </c>
      <c r="D456" s="37" t="s">
        <v>37</v>
      </c>
      <c r="E456" s="37" t="s">
        <v>46</v>
      </c>
      <c r="F456" s="37" t="s">
        <v>120</v>
      </c>
      <c r="G456" s="36">
        <v>3657.46</v>
      </c>
      <c r="H456" s="61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902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8">
        <v>45918.194444444445</v>
      </c>
      <c r="B457" s="59">
        <v>443972247</v>
      </c>
      <c r="C457" s="38" t="s">
        <v>36</v>
      </c>
      <c r="D457" s="38" t="s">
        <v>37</v>
      </c>
      <c r="E457" s="38" t="s">
        <v>46</v>
      </c>
      <c r="F457" s="38" t="s">
        <v>120</v>
      </c>
      <c r="G457" s="35">
        <v>3657.48</v>
      </c>
      <c r="H457" s="59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903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0">
        <v>45918.194444444445</v>
      </c>
      <c r="B458" s="61">
        <v>443972248</v>
      </c>
      <c r="C458" s="37" t="s">
        <v>36</v>
      </c>
      <c r="D458" s="37" t="s">
        <v>37</v>
      </c>
      <c r="E458" s="37" t="s">
        <v>46</v>
      </c>
      <c r="F458" s="37" t="s">
        <v>120</v>
      </c>
      <c r="G458" s="36">
        <v>3657.48</v>
      </c>
      <c r="H458" s="61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903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8">
        <v>45918.195057870369</v>
      </c>
      <c r="B459" s="59">
        <v>443972457</v>
      </c>
      <c r="C459" s="38" t="s">
        <v>36</v>
      </c>
      <c r="D459" s="38" t="s">
        <v>37</v>
      </c>
      <c r="E459" s="38" t="s">
        <v>46</v>
      </c>
      <c r="F459" s="38" t="s">
        <v>120</v>
      </c>
      <c r="G459" s="35">
        <v>3658.3</v>
      </c>
      <c r="H459" s="59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904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0">
        <v>45918.196168981478</v>
      </c>
      <c r="B460" s="61">
        <v>443973177</v>
      </c>
      <c r="C460" s="37" t="s">
        <v>36</v>
      </c>
      <c r="D460" s="37" t="s">
        <v>38</v>
      </c>
      <c r="E460" s="37" t="s">
        <v>45</v>
      </c>
      <c r="F460" s="37" t="s">
        <v>120</v>
      </c>
      <c r="G460" s="36">
        <v>3655.35</v>
      </c>
      <c r="H460" s="61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8">
        <v>45918.208784722221</v>
      </c>
      <c r="B461" s="59">
        <v>443975790</v>
      </c>
      <c r="C461" s="38" t="s">
        <v>36</v>
      </c>
      <c r="D461" s="38" t="s">
        <v>38</v>
      </c>
      <c r="E461" s="38" t="s">
        <v>45</v>
      </c>
      <c r="F461" s="38" t="s">
        <v>120</v>
      </c>
      <c r="G461" s="35">
        <v>3655.81</v>
      </c>
      <c r="H461" s="59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93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0">
        <v>45918.211215277777</v>
      </c>
      <c r="B462" s="61">
        <v>443976123</v>
      </c>
      <c r="C462" s="37" t="s">
        <v>36</v>
      </c>
      <c r="D462" s="37" t="s">
        <v>37</v>
      </c>
      <c r="E462" s="37" t="s">
        <v>45</v>
      </c>
      <c r="F462" s="37" t="s">
        <v>120</v>
      </c>
      <c r="G462" s="36">
        <v>3656.76</v>
      </c>
      <c r="H462" s="61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8">
        <v>45918.211215277777</v>
      </c>
      <c r="B463" s="59">
        <v>443976125</v>
      </c>
      <c r="C463" s="38" t="s">
        <v>36</v>
      </c>
      <c r="D463" s="38" t="s">
        <v>37</v>
      </c>
      <c r="E463" s="38" t="s">
        <v>45</v>
      </c>
      <c r="F463" s="38" t="s">
        <v>120</v>
      </c>
      <c r="G463" s="35">
        <v>3656.76</v>
      </c>
      <c r="H463" s="59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0">
        <v>45918.211215277777</v>
      </c>
      <c r="B464" s="61">
        <v>443976126</v>
      </c>
      <c r="C464" s="37" t="s">
        <v>36</v>
      </c>
      <c r="D464" s="37" t="s">
        <v>37</v>
      </c>
      <c r="E464" s="37" t="s">
        <v>45</v>
      </c>
      <c r="F464" s="37" t="s">
        <v>120</v>
      </c>
      <c r="G464" s="36">
        <v>3656.76</v>
      </c>
      <c r="H464" s="61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8">
        <v>45918.211215277777</v>
      </c>
      <c r="B465" s="59">
        <v>443976127</v>
      </c>
      <c r="C465" s="38" t="s">
        <v>36</v>
      </c>
      <c r="D465" s="38" t="s">
        <v>37</v>
      </c>
      <c r="E465" s="38" t="s">
        <v>45</v>
      </c>
      <c r="F465" s="38" t="s">
        <v>120</v>
      </c>
      <c r="G465" s="35">
        <v>3656.78</v>
      </c>
      <c r="H465" s="59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0">
        <v>45918.212418981479</v>
      </c>
      <c r="B466" s="61">
        <v>443976418</v>
      </c>
      <c r="C466" s="37" t="s">
        <v>36</v>
      </c>
      <c r="D466" s="37" t="s">
        <v>37</v>
      </c>
      <c r="E466" s="37" t="s">
        <v>46</v>
      </c>
      <c r="F466" s="37" t="s">
        <v>120</v>
      </c>
      <c r="G466" s="36">
        <v>3658.35</v>
      </c>
      <c r="H466" s="61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905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8">
        <v>45918.212523148148</v>
      </c>
      <c r="B467" s="59">
        <v>443976465</v>
      </c>
      <c r="C467" s="38" t="s">
        <v>36</v>
      </c>
      <c r="D467" s="38" t="s">
        <v>38</v>
      </c>
      <c r="E467" s="38" t="s">
        <v>46</v>
      </c>
      <c r="F467" s="38" t="s">
        <v>120</v>
      </c>
      <c r="G467" s="35">
        <v>3658.3</v>
      </c>
      <c r="H467" s="59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906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0">
        <v>45918.212685185186</v>
      </c>
      <c r="B468" s="61">
        <v>443976583</v>
      </c>
      <c r="C468" s="37" t="s">
        <v>36</v>
      </c>
      <c r="D468" s="37" t="s">
        <v>37</v>
      </c>
      <c r="E468" s="37" t="s">
        <v>46</v>
      </c>
      <c r="F468" s="37" t="s">
        <v>120</v>
      </c>
      <c r="G468" s="36">
        <v>3658.88</v>
      </c>
      <c r="H468" s="61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907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8">
        <v>45918.21297453704</v>
      </c>
      <c r="B469" s="59">
        <v>443976824</v>
      </c>
      <c r="C469" s="38" t="s">
        <v>36</v>
      </c>
      <c r="D469" s="38" t="s">
        <v>38</v>
      </c>
      <c r="E469" s="38" t="s">
        <v>46</v>
      </c>
      <c r="F469" s="38" t="s">
        <v>120</v>
      </c>
      <c r="G469" s="35">
        <v>3659.76</v>
      </c>
      <c r="H469" s="59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816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0">
        <v>45918.21297453704</v>
      </c>
      <c r="B470" s="61">
        <v>443976826</v>
      </c>
      <c r="C470" s="37" t="s">
        <v>36</v>
      </c>
      <c r="D470" s="37" t="s">
        <v>38</v>
      </c>
      <c r="E470" s="37" t="s">
        <v>46</v>
      </c>
      <c r="F470" s="37" t="s">
        <v>120</v>
      </c>
      <c r="G470" s="36">
        <v>3659.76</v>
      </c>
      <c r="H470" s="61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816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8">
        <v>45918.213310185187</v>
      </c>
      <c r="B471" s="59">
        <v>443976963</v>
      </c>
      <c r="C471" s="38" t="s">
        <v>36</v>
      </c>
      <c r="D471" s="38" t="s">
        <v>38</v>
      </c>
      <c r="E471" s="38" t="s">
        <v>46</v>
      </c>
      <c r="F471" s="38" t="s">
        <v>120</v>
      </c>
      <c r="G471" s="35">
        <v>3660.27</v>
      </c>
      <c r="H471" s="59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908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0">
        <v>45918.219884259262</v>
      </c>
      <c r="B472" s="61">
        <v>443978888</v>
      </c>
      <c r="C472" s="37" t="s">
        <v>36</v>
      </c>
      <c r="D472" s="37" t="s">
        <v>37</v>
      </c>
      <c r="E472" s="37" t="s">
        <v>45</v>
      </c>
      <c r="F472" s="37" t="s">
        <v>120</v>
      </c>
      <c r="G472" s="36">
        <v>3661.86</v>
      </c>
      <c r="H472" s="61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8">
        <v>45918.219895833332</v>
      </c>
      <c r="B473" s="59">
        <v>443978889</v>
      </c>
      <c r="C473" s="38" t="s">
        <v>36</v>
      </c>
      <c r="D473" s="38" t="s">
        <v>37</v>
      </c>
      <c r="E473" s="38" t="s">
        <v>45</v>
      </c>
      <c r="F473" s="38" t="s">
        <v>120</v>
      </c>
      <c r="G473" s="35">
        <v>3661.86</v>
      </c>
      <c r="H473" s="59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0">
        <v>45918.219895833332</v>
      </c>
      <c r="B474" s="61">
        <v>443978890</v>
      </c>
      <c r="C474" s="37" t="s">
        <v>36</v>
      </c>
      <c r="D474" s="37" t="s">
        <v>37</v>
      </c>
      <c r="E474" s="37" t="s">
        <v>45</v>
      </c>
      <c r="F474" s="37" t="s">
        <v>120</v>
      </c>
      <c r="G474" s="36">
        <v>3661.86</v>
      </c>
      <c r="H474" s="61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8">
        <v>45918.219895833332</v>
      </c>
      <c r="B475" s="59">
        <v>443978895</v>
      </c>
      <c r="C475" s="38" t="s">
        <v>36</v>
      </c>
      <c r="D475" s="38" t="s">
        <v>37</v>
      </c>
      <c r="E475" s="38" t="s">
        <v>45</v>
      </c>
      <c r="F475" s="38" t="s">
        <v>120</v>
      </c>
      <c r="G475" s="35">
        <v>3661.84</v>
      </c>
      <c r="H475" s="59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0">
        <v>45918.226724537039</v>
      </c>
      <c r="B476" s="61">
        <v>443979671</v>
      </c>
      <c r="C476" s="37" t="s">
        <v>36</v>
      </c>
      <c r="D476" s="37" t="s">
        <v>38</v>
      </c>
      <c r="E476" s="37" t="s">
        <v>46</v>
      </c>
      <c r="F476" s="37" t="s">
        <v>120</v>
      </c>
      <c r="G476" s="36">
        <v>3663.39</v>
      </c>
      <c r="H476" s="61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909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8">
        <v>45918.227986111109</v>
      </c>
      <c r="B477" s="59">
        <v>443979799</v>
      </c>
      <c r="C477" s="38" t="s">
        <v>36</v>
      </c>
      <c r="D477" s="38" t="s">
        <v>37</v>
      </c>
      <c r="E477" s="38" t="s">
        <v>45</v>
      </c>
      <c r="F477" s="38" t="s">
        <v>120</v>
      </c>
      <c r="G477" s="35">
        <v>3662.57</v>
      </c>
      <c r="H477" s="59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0">
        <v>45918.228009259263</v>
      </c>
      <c r="B478" s="61">
        <v>443979802</v>
      </c>
      <c r="C478" s="37" t="s">
        <v>36</v>
      </c>
      <c r="D478" s="37" t="s">
        <v>38</v>
      </c>
      <c r="E478" s="37" t="s">
        <v>46</v>
      </c>
      <c r="F478" s="37" t="s">
        <v>120</v>
      </c>
      <c r="G478" s="36">
        <v>3662.19</v>
      </c>
      <c r="H478" s="61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910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8">
        <v>45918.228009259263</v>
      </c>
      <c r="B479" s="59">
        <v>443979803</v>
      </c>
      <c r="C479" s="38" t="s">
        <v>36</v>
      </c>
      <c r="D479" s="38" t="s">
        <v>38</v>
      </c>
      <c r="E479" s="38" t="s">
        <v>46</v>
      </c>
      <c r="F479" s="38" t="s">
        <v>120</v>
      </c>
      <c r="G479" s="35">
        <v>3662.19</v>
      </c>
      <c r="H479" s="59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910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0">
        <v>45918.228009259263</v>
      </c>
      <c r="B480" s="61">
        <v>443979804</v>
      </c>
      <c r="C480" s="37" t="s">
        <v>36</v>
      </c>
      <c r="D480" s="37" t="s">
        <v>38</v>
      </c>
      <c r="E480" s="37" t="s">
        <v>46</v>
      </c>
      <c r="F480" s="37" t="s">
        <v>120</v>
      </c>
      <c r="G480" s="36">
        <v>3662.19</v>
      </c>
      <c r="H480" s="61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911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8">
        <v>45918.228564814817</v>
      </c>
      <c r="B481" s="59">
        <v>443979865</v>
      </c>
      <c r="C481" s="38" t="s">
        <v>36</v>
      </c>
      <c r="D481" s="38" t="s">
        <v>37</v>
      </c>
      <c r="E481" s="38" t="s">
        <v>45</v>
      </c>
      <c r="F481" s="38" t="s">
        <v>120</v>
      </c>
      <c r="G481" s="35">
        <v>3662.52</v>
      </c>
      <c r="H481" s="59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0">
        <v>45918.228576388887</v>
      </c>
      <c r="B482" s="61">
        <v>443979866</v>
      </c>
      <c r="C482" s="37" t="s">
        <v>36</v>
      </c>
      <c r="D482" s="37" t="s">
        <v>37</v>
      </c>
      <c r="E482" s="37" t="s">
        <v>45</v>
      </c>
      <c r="F482" s="37" t="s">
        <v>120</v>
      </c>
      <c r="G482" s="36">
        <v>3662.52</v>
      </c>
      <c r="H482" s="61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8">
        <v>45918.228576388887</v>
      </c>
      <c r="B483" s="59">
        <v>443979867</v>
      </c>
      <c r="C483" s="38" t="s">
        <v>36</v>
      </c>
      <c r="D483" s="38" t="s">
        <v>37</v>
      </c>
      <c r="E483" s="38" t="s">
        <v>45</v>
      </c>
      <c r="F483" s="38" t="s">
        <v>120</v>
      </c>
      <c r="G483" s="35">
        <v>3662.52</v>
      </c>
      <c r="H483" s="59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0">
        <v>45918.231342592589</v>
      </c>
      <c r="B484" s="61">
        <v>443980430</v>
      </c>
      <c r="C484" s="37" t="s">
        <v>36</v>
      </c>
      <c r="D484" s="37" t="s">
        <v>37</v>
      </c>
      <c r="E484" s="37" t="s">
        <v>45</v>
      </c>
      <c r="F484" s="37" t="s">
        <v>120</v>
      </c>
      <c r="G484" s="36">
        <v>3662.6</v>
      </c>
      <c r="H484" s="61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93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8">
        <v>45918.231354166666</v>
      </c>
      <c r="B485" s="59">
        <v>443980431</v>
      </c>
      <c r="C485" s="38" t="s">
        <v>36</v>
      </c>
      <c r="D485" s="38" t="s">
        <v>37</v>
      </c>
      <c r="E485" s="38" t="s">
        <v>45</v>
      </c>
      <c r="F485" s="38" t="s">
        <v>120</v>
      </c>
      <c r="G485" s="35">
        <v>3662.6</v>
      </c>
      <c r="H485" s="59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0">
        <v>45918.232546296298</v>
      </c>
      <c r="B486" s="61">
        <v>443980789</v>
      </c>
      <c r="C486" s="37" t="s">
        <v>36</v>
      </c>
      <c r="D486" s="37" t="s">
        <v>38</v>
      </c>
      <c r="E486" s="37" t="s">
        <v>46</v>
      </c>
      <c r="F486" s="37" t="s">
        <v>120</v>
      </c>
      <c r="G486" s="36">
        <v>3660.02</v>
      </c>
      <c r="H486" s="61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912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8">
        <v>45918.235914351855</v>
      </c>
      <c r="B487" s="59">
        <v>443981728</v>
      </c>
      <c r="C487" s="38" t="s">
        <v>36</v>
      </c>
      <c r="D487" s="38" t="s">
        <v>38</v>
      </c>
      <c r="E487" s="38" t="s">
        <v>46</v>
      </c>
      <c r="F487" s="38" t="s">
        <v>120</v>
      </c>
      <c r="G487" s="35">
        <v>3664.08</v>
      </c>
      <c r="H487" s="59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913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0">
        <v>45918.237141203703</v>
      </c>
      <c r="B488" s="61">
        <v>443982354</v>
      </c>
      <c r="C488" s="37" t="s">
        <v>36</v>
      </c>
      <c r="D488" s="37" t="s">
        <v>38</v>
      </c>
      <c r="E488" s="37" t="s">
        <v>46</v>
      </c>
      <c r="F488" s="37" t="s">
        <v>120</v>
      </c>
      <c r="G488" s="36">
        <v>3662.46</v>
      </c>
      <c r="H488" s="61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914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8">
        <v>45918.237141203703</v>
      </c>
      <c r="B489" s="59">
        <v>443982355</v>
      </c>
      <c r="C489" s="38" t="s">
        <v>36</v>
      </c>
      <c r="D489" s="38" t="s">
        <v>38</v>
      </c>
      <c r="E489" s="38" t="s">
        <v>46</v>
      </c>
      <c r="F489" s="38" t="s">
        <v>120</v>
      </c>
      <c r="G489" s="35">
        <v>3662.46</v>
      </c>
      <c r="H489" s="59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914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0">
        <v>45918.244537037041</v>
      </c>
      <c r="B490" s="61">
        <v>443983690</v>
      </c>
      <c r="C490" s="37" t="s">
        <v>36</v>
      </c>
      <c r="D490" s="37" t="s">
        <v>37</v>
      </c>
      <c r="E490" s="37" t="s">
        <v>45</v>
      </c>
      <c r="F490" s="37" t="s">
        <v>120</v>
      </c>
      <c r="G490" s="36">
        <v>3664.23</v>
      </c>
      <c r="H490" s="61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8">
        <v>45918.24454861111</v>
      </c>
      <c r="B491" s="59">
        <v>443983691</v>
      </c>
      <c r="C491" s="38" t="s">
        <v>36</v>
      </c>
      <c r="D491" s="38" t="s">
        <v>37</v>
      </c>
      <c r="E491" s="38" t="s">
        <v>45</v>
      </c>
      <c r="F491" s="38" t="s">
        <v>120</v>
      </c>
      <c r="G491" s="35">
        <v>3664.23</v>
      </c>
      <c r="H491" s="59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0">
        <v>45918.24454861111</v>
      </c>
      <c r="B492" s="61">
        <v>443983692</v>
      </c>
      <c r="C492" s="37" t="s">
        <v>36</v>
      </c>
      <c r="D492" s="37" t="s">
        <v>37</v>
      </c>
      <c r="E492" s="37" t="s">
        <v>45</v>
      </c>
      <c r="F492" s="37" t="s">
        <v>120</v>
      </c>
      <c r="G492" s="36">
        <v>3664.23</v>
      </c>
      <c r="H492" s="61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8">
        <v>45918.24454861111</v>
      </c>
      <c r="B493" s="59">
        <v>443983693</v>
      </c>
      <c r="C493" s="38" t="s">
        <v>36</v>
      </c>
      <c r="D493" s="38" t="s">
        <v>37</v>
      </c>
      <c r="E493" s="38" t="s">
        <v>45</v>
      </c>
      <c r="F493" s="38" t="s">
        <v>120</v>
      </c>
      <c r="G493" s="35">
        <v>3664.23</v>
      </c>
      <c r="H493" s="59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0">
        <v>45918.249456018515</v>
      </c>
      <c r="B494" s="61">
        <v>443984630</v>
      </c>
      <c r="C494" s="37" t="s">
        <v>36</v>
      </c>
      <c r="D494" s="37" t="s">
        <v>38</v>
      </c>
      <c r="E494" s="37" t="s">
        <v>46</v>
      </c>
      <c r="F494" s="37" t="s">
        <v>120</v>
      </c>
      <c r="G494" s="36">
        <v>3665.82</v>
      </c>
      <c r="H494" s="61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915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8">
        <v>45918.24962962963</v>
      </c>
      <c r="B495" s="59">
        <v>443984665</v>
      </c>
      <c r="C495" s="38" t="s">
        <v>36</v>
      </c>
      <c r="D495" s="38" t="s">
        <v>37</v>
      </c>
      <c r="E495" s="38" t="s">
        <v>45</v>
      </c>
      <c r="F495" s="38" t="s">
        <v>120</v>
      </c>
      <c r="G495" s="35">
        <v>3665.06</v>
      </c>
      <c r="H495" s="59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0">
        <v>45918.250833333332</v>
      </c>
      <c r="B496" s="61">
        <v>443984988</v>
      </c>
      <c r="C496" s="37" t="s">
        <v>36</v>
      </c>
      <c r="D496" s="37" t="s">
        <v>38</v>
      </c>
      <c r="E496" s="37" t="s">
        <v>46</v>
      </c>
      <c r="F496" s="37" t="s">
        <v>120</v>
      </c>
      <c r="G496" s="36">
        <v>3664.72</v>
      </c>
      <c r="H496" s="61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916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8">
        <v>45918.250833333332</v>
      </c>
      <c r="B497" s="59">
        <v>443984990</v>
      </c>
      <c r="C497" s="38" t="s">
        <v>36</v>
      </c>
      <c r="D497" s="38" t="s">
        <v>38</v>
      </c>
      <c r="E497" s="38" t="s">
        <v>46</v>
      </c>
      <c r="F497" s="38" t="s">
        <v>120</v>
      </c>
      <c r="G497" s="35">
        <v>3664.72</v>
      </c>
      <c r="H497" s="59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916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0">
        <v>45918.250833333332</v>
      </c>
      <c r="B498" s="61">
        <v>443984991</v>
      </c>
      <c r="C498" s="37" t="s">
        <v>36</v>
      </c>
      <c r="D498" s="37" t="s">
        <v>38</v>
      </c>
      <c r="E498" s="37" t="s">
        <v>46</v>
      </c>
      <c r="F498" s="37" t="s">
        <v>120</v>
      </c>
      <c r="G498" s="36">
        <v>3664.72</v>
      </c>
      <c r="H498" s="61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916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8">
        <v>45918.250902777778</v>
      </c>
      <c r="B499" s="59">
        <v>443985011</v>
      </c>
      <c r="C499" s="38" t="s">
        <v>36</v>
      </c>
      <c r="D499" s="38" t="s">
        <v>37</v>
      </c>
      <c r="E499" s="38" t="s">
        <v>45</v>
      </c>
      <c r="F499" s="38" t="s">
        <v>120</v>
      </c>
      <c r="G499" s="35">
        <v>3664.98</v>
      </c>
      <c r="H499" s="59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0">
        <v>45918.250914351855</v>
      </c>
      <c r="B500" s="61">
        <v>443985012</v>
      </c>
      <c r="C500" s="37" t="s">
        <v>36</v>
      </c>
      <c r="D500" s="37" t="s">
        <v>37</v>
      </c>
      <c r="E500" s="37" t="s">
        <v>45</v>
      </c>
      <c r="F500" s="37" t="s">
        <v>120</v>
      </c>
      <c r="G500" s="36">
        <v>3665.04</v>
      </c>
      <c r="H500" s="61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8">
        <v>45918.250914351855</v>
      </c>
      <c r="B501" s="59">
        <v>443985015</v>
      </c>
      <c r="C501" s="38" t="s">
        <v>36</v>
      </c>
      <c r="D501" s="38" t="s">
        <v>37</v>
      </c>
      <c r="E501" s="38" t="s">
        <v>45</v>
      </c>
      <c r="F501" s="38" t="s">
        <v>120</v>
      </c>
      <c r="G501" s="35">
        <v>3665.05</v>
      </c>
      <c r="H501" s="59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0">
        <v>45918.250949074078</v>
      </c>
      <c r="B502" s="61">
        <v>443985027</v>
      </c>
      <c r="C502" s="37" t="s">
        <v>36</v>
      </c>
      <c r="D502" s="37" t="s">
        <v>38</v>
      </c>
      <c r="E502" s="37" t="s">
        <v>46</v>
      </c>
      <c r="F502" s="37" t="s">
        <v>120</v>
      </c>
      <c r="G502" s="36">
        <v>3664.28</v>
      </c>
      <c r="H502" s="61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917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8">
        <v>45918.250949074078</v>
      </c>
      <c r="B503" s="59">
        <v>443985028</v>
      </c>
      <c r="C503" s="38" t="s">
        <v>36</v>
      </c>
      <c r="D503" s="38" t="s">
        <v>38</v>
      </c>
      <c r="E503" s="38" t="s">
        <v>46</v>
      </c>
      <c r="F503" s="38" t="s">
        <v>120</v>
      </c>
      <c r="G503" s="35">
        <v>3664.28</v>
      </c>
      <c r="H503" s="59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917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0">
        <v>45918.251018518517</v>
      </c>
      <c r="B504" s="61">
        <v>443985065</v>
      </c>
      <c r="C504" s="37" t="s">
        <v>36</v>
      </c>
      <c r="D504" s="37" t="s">
        <v>37</v>
      </c>
      <c r="E504" s="37" t="s">
        <v>45</v>
      </c>
      <c r="F504" s="37" t="s">
        <v>120</v>
      </c>
      <c r="G504" s="36">
        <v>3664.52</v>
      </c>
      <c r="H504" s="61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8">
        <v>45918.251030092593</v>
      </c>
      <c r="B505" s="59">
        <v>443985069</v>
      </c>
      <c r="C505" s="38" t="s">
        <v>36</v>
      </c>
      <c r="D505" s="38" t="s">
        <v>37</v>
      </c>
      <c r="E505" s="38" t="s">
        <v>45</v>
      </c>
      <c r="F505" s="38" t="s">
        <v>120</v>
      </c>
      <c r="G505" s="35">
        <v>3664.53</v>
      </c>
      <c r="H505" s="59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93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0">
        <v>45918.252835648149</v>
      </c>
      <c r="B506" s="61">
        <v>443985673</v>
      </c>
      <c r="C506" s="37" t="s">
        <v>36</v>
      </c>
      <c r="D506" s="37" t="s">
        <v>38</v>
      </c>
      <c r="E506" s="37" t="s">
        <v>46</v>
      </c>
      <c r="F506" s="37" t="s">
        <v>120</v>
      </c>
      <c r="G506" s="36">
        <v>3662.48</v>
      </c>
      <c r="H506" s="61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918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8">
        <v>45918.254432870373</v>
      </c>
      <c r="B507" s="59">
        <v>443986080</v>
      </c>
      <c r="C507" s="38" t="s">
        <v>36</v>
      </c>
      <c r="D507" s="38" t="s">
        <v>38</v>
      </c>
      <c r="E507" s="38" t="s">
        <v>46</v>
      </c>
      <c r="F507" s="38" t="s">
        <v>120</v>
      </c>
      <c r="G507" s="35">
        <v>3662.06</v>
      </c>
      <c r="H507" s="59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880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0">
        <v>45918.254872685182</v>
      </c>
      <c r="B508" s="61">
        <v>443986148</v>
      </c>
      <c r="C508" s="37" t="s">
        <v>36</v>
      </c>
      <c r="D508" s="37" t="s">
        <v>38</v>
      </c>
      <c r="E508" s="37" t="s">
        <v>46</v>
      </c>
      <c r="F508" s="37" t="s">
        <v>120</v>
      </c>
      <c r="G508" s="36">
        <v>3662.01</v>
      </c>
      <c r="H508" s="61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919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8">
        <v>45918.254872685182</v>
      </c>
      <c r="B509" s="59">
        <v>443986149</v>
      </c>
      <c r="C509" s="38" t="s">
        <v>36</v>
      </c>
      <c r="D509" s="38" t="s">
        <v>38</v>
      </c>
      <c r="E509" s="38" t="s">
        <v>46</v>
      </c>
      <c r="F509" s="38" t="s">
        <v>120</v>
      </c>
      <c r="G509" s="35">
        <v>3661.96</v>
      </c>
      <c r="H509" s="59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920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0">
        <v>45918.254988425928</v>
      </c>
      <c r="B510" s="61">
        <v>443986180</v>
      </c>
      <c r="C510" s="37" t="s">
        <v>36</v>
      </c>
      <c r="D510" s="37" t="s">
        <v>38</v>
      </c>
      <c r="E510" s="37" t="s">
        <v>46</v>
      </c>
      <c r="F510" s="37" t="s">
        <v>120</v>
      </c>
      <c r="G510" s="36">
        <v>3661.49</v>
      </c>
      <c r="H510" s="61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921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8">
        <v>45918.254988425928</v>
      </c>
      <c r="B511" s="59">
        <v>443986181</v>
      </c>
      <c r="C511" s="38" t="s">
        <v>36</v>
      </c>
      <c r="D511" s="38" t="s">
        <v>38</v>
      </c>
      <c r="E511" s="38" t="s">
        <v>46</v>
      </c>
      <c r="F511" s="38" t="s">
        <v>120</v>
      </c>
      <c r="G511" s="35">
        <v>3661.49</v>
      </c>
      <c r="H511" s="59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852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0">
        <v>45918.256805555553</v>
      </c>
      <c r="B512" s="61">
        <v>443986679</v>
      </c>
      <c r="C512" s="37" t="s">
        <v>36</v>
      </c>
      <c r="D512" s="37" t="s">
        <v>38</v>
      </c>
      <c r="E512" s="37" t="s">
        <v>45</v>
      </c>
      <c r="F512" s="37" t="s">
        <v>120</v>
      </c>
      <c r="G512" s="36">
        <v>3662.48</v>
      </c>
      <c r="H512" s="61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8">
        <v>45918.25681712963</v>
      </c>
      <c r="B513" s="59">
        <v>443986682</v>
      </c>
      <c r="C513" s="38" t="s">
        <v>36</v>
      </c>
      <c r="D513" s="38" t="s">
        <v>38</v>
      </c>
      <c r="E513" s="38" t="s">
        <v>45</v>
      </c>
      <c r="F513" s="38" t="s">
        <v>120</v>
      </c>
      <c r="G513" s="35">
        <v>3662.58</v>
      </c>
      <c r="H513" s="59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0">
        <v>45918.25681712963</v>
      </c>
      <c r="B514" s="61">
        <v>443986683</v>
      </c>
      <c r="C514" s="37" t="s">
        <v>36</v>
      </c>
      <c r="D514" s="37" t="s">
        <v>38</v>
      </c>
      <c r="E514" s="37" t="s">
        <v>45</v>
      </c>
      <c r="F514" s="37" t="s">
        <v>120</v>
      </c>
      <c r="G514" s="36">
        <v>3662.58</v>
      </c>
      <c r="H514" s="61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8">
        <v>45918.25681712963</v>
      </c>
      <c r="B515" s="59">
        <v>443986685</v>
      </c>
      <c r="C515" s="38" t="s">
        <v>36</v>
      </c>
      <c r="D515" s="38" t="s">
        <v>38</v>
      </c>
      <c r="E515" s="38" t="s">
        <v>45</v>
      </c>
      <c r="F515" s="38" t="s">
        <v>120</v>
      </c>
      <c r="G515" s="35">
        <v>3662.58</v>
      </c>
      <c r="H515" s="59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0">
        <v>45918.257384259261</v>
      </c>
      <c r="B516" s="61">
        <v>443986792</v>
      </c>
      <c r="C516" s="37" t="s">
        <v>36</v>
      </c>
      <c r="D516" s="37" t="s">
        <v>37</v>
      </c>
      <c r="E516" s="37" t="s">
        <v>45</v>
      </c>
      <c r="F516" s="37" t="s">
        <v>120</v>
      </c>
      <c r="G516" s="36">
        <v>3663.03</v>
      </c>
      <c r="H516" s="61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8">
        <v>45918.257395833331</v>
      </c>
      <c r="B517" s="59">
        <v>443986793</v>
      </c>
      <c r="C517" s="38" t="s">
        <v>36</v>
      </c>
      <c r="D517" s="38" t="s">
        <v>37</v>
      </c>
      <c r="E517" s="38" t="s">
        <v>45</v>
      </c>
      <c r="F517" s="38" t="s">
        <v>120</v>
      </c>
      <c r="G517" s="35">
        <v>3663.03</v>
      </c>
      <c r="H517" s="59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93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0">
        <v>45918.267361111109</v>
      </c>
      <c r="B518" s="61">
        <v>443988603</v>
      </c>
      <c r="C518" s="37" t="s">
        <v>36</v>
      </c>
      <c r="D518" s="37" t="s">
        <v>37</v>
      </c>
      <c r="E518" s="37" t="s">
        <v>46</v>
      </c>
      <c r="F518" s="37" t="s">
        <v>120</v>
      </c>
      <c r="G518" s="36">
        <v>3662.31</v>
      </c>
      <c r="H518" s="61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922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8">
        <v>45918.267361111109</v>
      </c>
      <c r="B519" s="59">
        <v>443988604</v>
      </c>
      <c r="C519" s="38" t="s">
        <v>36</v>
      </c>
      <c r="D519" s="38" t="s">
        <v>37</v>
      </c>
      <c r="E519" s="38" t="s">
        <v>46</v>
      </c>
      <c r="F519" s="38" t="s">
        <v>120</v>
      </c>
      <c r="G519" s="35">
        <v>3662.31</v>
      </c>
      <c r="H519" s="59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922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0">
        <v>45918.267361111109</v>
      </c>
      <c r="B520" s="61">
        <v>443988605</v>
      </c>
      <c r="C520" s="37" t="s">
        <v>36</v>
      </c>
      <c r="D520" s="37" t="s">
        <v>37</v>
      </c>
      <c r="E520" s="37" t="s">
        <v>46</v>
      </c>
      <c r="F520" s="37" t="s">
        <v>120</v>
      </c>
      <c r="G520" s="36">
        <v>3662.31</v>
      </c>
      <c r="H520" s="61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922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8">
        <v>45918.267361111109</v>
      </c>
      <c r="B521" s="59">
        <v>443988606</v>
      </c>
      <c r="C521" s="38" t="s">
        <v>36</v>
      </c>
      <c r="D521" s="38" t="s">
        <v>37</v>
      </c>
      <c r="E521" s="38" t="s">
        <v>46</v>
      </c>
      <c r="F521" s="38" t="s">
        <v>120</v>
      </c>
      <c r="G521" s="35">
        <v>3662.31</v>
      </c>
      <c r="H521" s="59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922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0">
        <v>45918.267685185187</v>
      </c>
      <c r="B522" s="61">
        <v>443988659</v>
      </c>
      <c r="C522" s="37" t="s">
        <v>36</v>
      </c>
      <c r="D522" s="37" t="s">
        <v>38</v>
      </c>
      <c r="E522" s="37" t="s">
        <v>45</v>
      </c>
      <c r="F522" s="37" t="s">
        <v>120</v>
      </c>
      <c r="G522" s="36">
        <v>3661.97</v>
      </c>
      <c r="H522" s="61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8">
        <v>45918.267696759256</v>
      </c>
      <c r="B523" s="59">
        <v>443988661</v>
      </c>
      <c r="C523" s="38" t="s">
        <v>36</v>
      </c>
      <c r="D523" s="38" t="s">
        <v>38</v>
      </c>
      <c r="E523" s="38" t="s">
        <v>45</v>
      </c>
      <c r="F523" s="38" t="s">
        <v>120</v>
      </c>
      <c r="G523" s="35">
        <v>3661.97</v>
      </c>
      <c r="H523" s="59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0">
        <v>45918.267696759256</v>
      </c>
      <c r="B524" s="61">
        <v>443988664</v>
      </c>
      <c r="C524" s="37" t="s">
        <v>36</v>
      </c>
      <c r="D524" s="37" t="s">
        <v>38</v>
      </c>
      <c r="E524" s="37" t="s">
        <v>45</v>
      </c>
      <c r="F524" s="37" t="s">
        <v>120</v>
      </c>
      <c r="G524" s="36">
        <v>3661.97</v>
      </c>
      <c r="H524" s="61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8">
        <v>45918.267696759256</v>
      </c>
      <c r="B525" s="59">
        <v>443988666</v>
      </c>
      <c r="C525" s="38" t="s">
        <v>36</v>
      </c>
      <c r="D525" s="38" t="s">
        <v>38</v>
      </c>
      <c r="E525" s="38" t="s">
        <v>45</v>
      </c>
      <c r="F525" s="38" t="s">
        <v>120</v>
      </c>
      <c r="G525" s="35">
        <v>3661.97</v>
      </c>
      <c r="H525" s="59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0">
        <v>45918.281712962962</v>
      </c>
      <c r="B526" s="61">
        <v>443991176</v>
      </c>
      <c r="C526" s="37" t="s">
        <v>36</v>
      </c>
      <c r="D526" s="37" t="s">
        <v>37</v>
      </c>
      <c r="E526" s="37" t="s">
        <v>46</v>
      </c>
      <c r="F526" s="37" t="s">
        <v>120</v>
      </c>
      <c r="G526" s="36">
        <v>3661.36</v>
      </c>
      <c r="H526" s="61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923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8">
        <v>45918.281712962962</v>
      </c>
      <c r="B527" s="59">
        <v>443991177</v>
      </c>
      <c r="C527" s="38" t="s">
        <v>36</v>
      </c>
      <c r="D527" s="38" t="s">
        <v>37</v>
      </c>
      <c r="E527" s="38" t="s">
        <v>46</v>
      </c>
      <c r="F527" s="38" t="s">
        <v>120</v>
      </c>
      <c r="G527" s="35">
        <v>3661.36</v>
      </c>
      <c r="H527" s="59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923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0">
        <v>45918.281712962962</v>
      </c>
      <c r="B528" s="61">
        <v>443991178</v>
      </c>
      <c r="C528" s="37" t="s">
        <v>36</v>
      </c>
      <c r="D528" s="37" t="s">
        <v>37</v>
      </c>
      <c r="E528" s="37" t="s">
        <v>46</v>
      </c>
      <c r="F528" s="37" t="s">
        <v>120</v>
      </c>
      <c r="G528" s="36">
        <v>3661.36</v>
      </c>
      <c r="H528" s="61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923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8">
        <v>45918.281712962962</v>
      </c>
      <c r="B529" s="59">
        <v>443991179</v>
      </c>
      <c r="C529" s="38" t="s">
        <v>36</v>
      </c>
      <c r="D529" s="38" t="s">
        <v>37</v>
      </c>
      <c r="E529" s="38" t="s">
        <v>46</v>
      </c>
      <c r="F529" s="38" t="s">
        <v>120</v>
      </c>
      <c r="G529" s="35">
        <v>3661.36</v>
      </c>
      <c r="H529" s="59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923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0">
        <v>45918.281921296293</v>
      </c>
      <c r="B530" s="61">
        <v>443991227</v>
      </c>
      <c r="C530" s="37" t="s">
        <v>36</v>
      </c>
      <c r="D530" s="37" t="s">
        <v>38</v>
      </c>
      <c r="E530" s="37" t="s">
        <v>45</v>
      </c>
      <c r="F530" s="37" t="s">
        <v>120</v>
      </c>
      <c r="G530" s="36">
        <v>3660.95</v>
      </c>
      <c r="H530" s="61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8">
        <v>45918.281921296293</v>
      </c>
      <c r="B531" s="59">
        <v>443991228</v>
      </c>
      <c r="C531" s="38" t="s">
        <v>36</v>
      </c>
      <c r="D531" s="38" t="s">
        <v>38</v>
      </c>
      <c r="E531" s="38" t="s">
        <v>45</v>
      </c>
      <c r="F531" s="38" t="s">
        <v>120</v>
      </c>
      <c r="G531" s="35">
        <v>3661.03</v>
      </c>
      <c r="H531" s="59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0">
        <v>45918.28193287037</v>
      </c>
      <c r="B532" s="61">
        <v>443991229</v>
      </c>
      <c r="C532" s="37" t="s">
        <v>36</v>
      </c>
      <c r="D532" s="37" t="s">
        <v>38</v>
      </c>
      <c r="E532" s="37" t="s">
        <v>45</v>
      </c>
      <c r="F532" s="37" t="s">
        <v>120</v>
      </c>
      <c r="G532" s="36">
        <v>3661.03</v>
      </c>
      <c r="H532" s="61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8">
        <v>45918.28193287037</v>
      </c>
      <c r="B533" s="59">
        <v>443991230</v>
      </c>
      <c r="C533" s="38" t="s">
        <v>36</v>
      </c>
      <c r="D533" s="38" t="s">
        <v>38</v>
      </c>
      <c r="E533" s="38" t="s">
        <v>45</v>
      </c>
      <c r="F533" s="38" t="s">
        <v>120</v>
      </c>
      <c r="G533" s="35">
        <v>3661.03</v>
      </c>
      <c r="H533" s="59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0">
        <v>45918.283009259256</v>
      </c>
      <c r="B534" s="61">
        <v>443991584</v>
      </c>
      <c r="C534" s="37" t="s">
        <v>36</v>
      </c>
      <c r="D534" s="37" t="s">
        <v>38</v>
      </c>
      <c r="E534" s="37" t="s">
        <v>46</v>
      </c>
      <c r="F534" s="37" t="s">
        <v>120</v>
      </c>
      <c r="G534" s="36">
        <v>3660.03</v>
      </c>
      <c r="H534" s="61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924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8">
        <v>45918.283229166664</v>
      </c>
      <c r="B535" s="59">
        <v>443991605</v>
      </c>
      <c r="C535" s="38" t="s">
        <v>36</v>
      </c>
      <c r="D535" s="38" t="s">
        <v>38</v>
      </c>
      <c r="E535" s="38" t="s">
        <v>46</v>
      </c>
      <c r="F535" s="38" t="s">
        <v>120</v>
      </c>
      <c r="G535" s="35">
        <v>3659.91</v>
      </c>
      <c r="H535" s="59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925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0">
        <v>45918.287106481483</v>
      </c>
      <c r="B536" s="61">
        <v>443992244</v>
      </c>
      <c r="C536" s="37" t="s">
        <v>36</v>
      </c>
      <c r="D536" s="37" t="s">
        <v>37</v>
      </c>
      <c r="E536" s="37" t="s">
        <v>46</v>
      </c>
      <c r="F536" s="37" t="s">
        <v>120</v>
      </c>
      <c r="G536" s="36">
        <v>3659.45</v>
      </c>
      <c r="H536" s="61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926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8">
        <v>45918.287824074076</v>
      </c>
      <c r="B537" s="59">
        <v>443992308</v>
      </c>
      <c r="C537" s="38" t="s">
        <v>36</v>
      </c>
      <c r="D537" s="38" t="s">
        <v>38</v>
      </c>
      <c r="E537" s="38" t="s">
        <v>45</v>
      </c>
      <c r="F537" s="38" t="s">
        <v>120</v>
      </c>
      <c r="G537" s="35">
        <v>3659.49</v>
      </c>
      <c r="H537" s="59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0">
        <v>45918.293275462966</v>
      </c>
      <c r="B538" s="61">
        <v>443993588</v>
      </c>
      <c r="C538" s="37" t="s">
        <v>36</v>
      </c>
      <c r="D538" s="37" t="s">
        <v>37</v>
      </c>
      <c r="E538" s="37" t="s">
        <v>46</v>
      </c>
      <c r="F538" s="37" t="s">
        <v>120</v>
      </c>
      <c r="G538" s="36">
        <v>3657.93</v>
      </c>
      <c r="H538" s="61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927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8">
        <v>45918.293275462966</v>
      </c>
      <c r="B539" s="59">
        <v>443993589</v>
      </c>
      <c r="C539" s="38" t="s">
        <v>36</v>
      </c>
      <c r="D539" s="38" t="s">
        <v>37</v>
      </c>
      <c r="E539" s="38" t="s">
        <v>46</v>
      </c>
      <c r="F539" s="38" t="s">
        <v>120</v>
      </c>
      <c r="G539" s="35">
        <v>3657.93</v>
      </c>
      <c r="H539" s="59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927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0">
        <v>45918.293275462966</v>
      </c>
      <c r="B540" s="61">
        <v>443993590</v>
      </c>
      <c r="C540" s="37" t="s">
        <v>36</v>
      </c>
      <c r="D540" s="37" t="s">
        <v>37</v>
      </c>
      <c r="E540" s="37" t="s">
        <v>46</v>
      </c>
      <c r="F540" s="37" t="s">
        <v>120</v>
      </c>
      <c r="G540" s="36">
        <v>3657.93</v>
      </c>
      <c r="H540" s="61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928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8">
        <v>45918.293796296297</v>
      </c>
      <c r="B541" s="59">
        <v>443993737</v>
      </c>
      <c r="C541" s="38" t="s">
        <v>36</v>
      </c>
      <c r="D541" s="38" t="s">
        <v>37</v>
      </c>
      <c r="E541" s="38" t="s">
        <v>46</v>
      </c>
      <c r="F541" s="38" t="s">
        <v>120</v>
      </c>
      <c r="G541" s="35">
        <v>3657.43</v>
      </c>
      <c r="H541" s="59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929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0">
        <v>45918.296157407407</v>
      </c>
      <c r="B542" s="61">
        <v>443994533</v>
      </c>
      <c r="C542" s="37" t="s">
        <v>36</v>
      </c>
      <c r="D542" s="37" t="s">
        <v>38</v>
      </c>
      <c r="E542" s="37" t="s">
        <v>45</v>
      </c>
      <c r="F542" s="37" t="s">
        <v>120</v>
      </c>
      <c r="G542" s="36">
        <v>3657.87</v>
      </c>
      <c r="H542" s="61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8">
        <v>45918.296157407407</v>
      </c>
      <c r="B543" s="59">
        <v>443994534</v>
      </c>
      <c r="C543" s="38" t="s">
        <v>36</v>
      </c>
      <c r="D543" s="38" t="s">
        <v>38</v>
      </c>
      <c r="E543" s="38" t="s">
        <v>45</v>
      </c>
      <c r="F543" s="38" t="s">
        <v>120</v>
      </c>
      <c r="G543" s="35">
        <v>3657.83</v>
      </c>
      <c r="H543" s="59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0">
        <v>45918.296168981484</v>
      </c>
      <c r="B544" s="61">
        <v>443994535</v>
      </c>
      <c r="C544" s="37" t="s">
        <v>36</v>
      </c>
      <c r="D544" s="37" t="s">
        <v>38</v>
      </c>
      <c r="E544" s="37" t="s">
        <v>45</v>
      </c>
      <c r="F544" s="37" t="s">
        <v>120</v>
      </c>
      <c r="G544" s="36">
        <v>3657.81</v>
      </c>
      <c r="H544" s="61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8">
        <v>45918.296168981484</v>
      </c>
      <c r="B545" s="59">
        <v>443994537</v>
      </c>
      <c r="C545" s="38" t="s">
        <v>36</v>
      </c>
      <c r="D545" s="38" t="s">
        <v>38</v>
      </c>
      <c r="E545" s="38" t="s">
        <v>45</v>
      </c>
      <c r="F545" s="38" t="s">
        <v>120</v>
      </c>
      <c r="G545" s="35">
        <v>3657.81</v>
      </c>
      <c r="H545" s="59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0">
        <v>45918.296620370369</v>
      </c>
      <c r="B546" s="61">
        <v>443994582</v>
      </c>
      <c r="C546" s="37" t="s">
        <v>36</v>
      </c>
      <c r="D546" s="37" t="s">
        <v>38</v>
      </c>
      <c r="E546" s="37" t="s">
        <v>45</v>
      </c>
      <c r="F546" s="37" t="s">
        <v>120</v>
      </c>
      <c r="G546" s="36">
        <v>3658</v>
      </c>
      <c r="H546" s="61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8">
        <v>45918.296620370369</v>
      </c>
      <c r="B547" s="59">
        <v>443994583</v>
      </c>
      <c r="C547" s="38" t="s">
        <v>36</v>
      </c>
      <c r="D547" s="38" t="s">
        <v>38</v>
      </c>
      <c r="E547" s="38" t="s">
        <v>45</v>
      </c>
      <c r="F547" s="38" t="s">
        <v>120</v>
      </c>
      <c r="G547" s="35">
        <v>3657.97</v>
      </c>
      <c r="H547" s="59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93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0">
        <v>45918.298587962963</v>
      </c>
      <c r="B548" s="61">
        <v>443994918</v>
      </c>
      <c r="C548" s="37" t="s">
        <v>36</v>
      </c>
      <c r="D548" s="37" t="s">
        <v>38</v>
      </c>
      <c r="E548" s="37" t="s">
        <v>45</v>
      </c>
      <c r="F548" s="37" t="s">
        <v>120</v>
      </c>
      <c r="G548" s="36">
        <v>3658.79</v>
      </c>
      <c r="H548" s="61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8">
        <v>45918.29859953704</v>
      </c>
      <c r="B549" s="59">
        <v>443994919</v>
      </c>
      <c r="C549" s="38" t="s">
        <v>36</v>
      </c>
      <c r="D549" s="38" t="s">
        <v>38</v>
      </c>
      <c r="E549" s="38" t="s">
        <v>45</v>
      </c>
      <c r="F549" s="38" t="s">
        <v>120</v>
      </c>
      <c r="G549" s="35">
        <v>3658.79</v>
      </c>
      <c r="H549" s="59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0">
        <v>45918.298622685186</v>
      </c>
      <c r="B550" s="61">
        <v>443994922</v>
      </c>
      <c r="C550" s="37" t="s">
        <v>36</v>
      </c>
      <c r="D550" s="37" t="s">
        <v>38</v>
      </c>
      <c r="E550" s="37" t="s">
        <v>45</v>
      </c>
      <c r="F550" s="37" t="s">
        <v>120</v>
      </c>
      <c r="G550" s="36">
        <v>3658.74</v>
      </c>
      <c r="H550" s="61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8">
        <v>45918.315613425926</v>
      </c>
      <c r="B551" s="59">
        <v>443997513</v>
      </c>
      <c r="C551" s="38" t="s">
        <v>36</v>
      </c>
      <c r="D551" s="38" t="s">
        <v>37</v>
      </c>
      <c r="E551" s="38" t="s">
        <v>46</v>
      </c>
      <c r="F551" s="38" t="s">
        <v>120</v>
      </c>
      <c r="G551" s="35">
        <v>3656.3</v>
      </c>
      <c r="H551" s="59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930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0">
        <v>45918.318611111114</v>
      </c>
      <c r="B552" s="61">
        <v>443998251</v>
      </c>
      <c r="C552" s="37" t="s">
        <v>36</v>
      </c>
      <c r="D552" s="37" t="s">
        <v>38</v>
      </c>
      <c r="E552" s="37" t="s">
        <v>45</v>
      </c>
      <c r="F552" s="37" t="s">
        <v>120</v>
      </c>
      <c r="G552" s="36">
        <v>3656.29</v>
      </c>
      <c r="H552" s="61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8">
        <v>45918.319976851853</v>
      </c>
      <c r="B553" s="59">
        <v>443998813</v>
      </c>
      <c r="C553" s="38" t="s">
        <v>36</v>
      </c>
      <c r="D553" s="38" t="s">
        <v>37</v>
      </c>
      <c r="E553" s="38" t="s">
        <v>46</v>
      </c>
      <c r="F553" s="38" t="s">
        <v>120</v>
      </c>
      <c r="G553" s="35">
        <v>3656.61</v>
      </c>
      <c r="H553" s="59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931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0">
        <v>45918.319976851853</v>
      </c>
      <c r="B554" s="61">
        <v>443998814</v>
      </c>
      <c r="C554" s="37" t="s">
        <v>36</v>
      </c>
      <c r="D554" s="37" t="s">
        <v>37</v>
      </c>
      <c r="E554" s="37" t="s">
        <v>46</v>
      </c>
      <c r="F554" s="37" t="s">
        <v>120</v>
      </c>
      <c r="G554" s="36">
        <v>3656.61</v>
      </c>
      <c r="H554" s="61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931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8">
        <v>45918.319976851853</v>
      </c>
      <c r="B555" s="59">
        <v>443998815</v>
      </c>
      <c r="C555" s="38" t="s">
        <v>36</v>
      </c>
      <c r="D555" s="38" t="s">
        <v>37</v>
      </c>
      <c r="E555" s="38" t="s">
        <v>46</v>
      </c>
      <c r="F555" s="38" t="s">
        <v>120</v>
      </c>
      <c r="G555" s="35">
        <v>3656.61</v>
      </c>
      <c r="H555" s="59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931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0">
        <v>45918.32</v>
      </c>
      <c r="B556" s="61">
        <v>443998819</v>
      </c>
      <c r="C556" s="37" t="s">
        <v>36</v>
      </c>
      <c r="D556" s="37" t="s">
        <v>38</v>
      </c>
      <c r="E556" s="37" t="s">
        <v>45</v>
      </c>
      <c r="F556" s="37" t="s">
        <v>120</v>
      </c>
      <c r="G556" s="36">
        <v>3656.23</v>
      </c>
      <c r="H556" s="61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8">
        <v>45918.32</v>
      </c>
      <c r="B557" s="59">
        <v>443998820</v>
      </c>
      <c r="C557" s="38" t="s">
        <v>36</v>
      </c>
      <c r="D557" s="38" t="s">
        <v>38</v>
      </c>
      <c r="E557" s="38" t="s">
        <v>45</v>
      </c>
      <c r="F557" s="38" t="s">
        <v>120</v>
      </c>
      <c r="G557" s="35">
        <v>3656.23</v>
      </c>
      <c r="H557" s="59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0">
        <v>45918.320011574076</v>
      </c>
      <c r="B558" s="61">
        <v>443998821</v>
      </c>
      <c r="C558" s="37" t="s">
        <v>36</v>
      </c>
      <c r="D558" s="37" t="s">
        <v>38</v>
      </c>
      <c r="E558" s="37" t="s">
        <v>45</v>
      </c>
      <c r="F558" s="37" t="s">
        <v>120</v>
      </c>
      <c r="G558" s="36">
        <v>3656.23</v>
      </c>
      <c r="H558" s="61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8">
        <v>45918.320798611108</v>
      </c>
      <c r="B559" s="59">
        <v>443999025</v>
      </c>
      <c r="C559" s="38" t="s">
        <v>36</v>
      </c>
      <c r="D559" s="38" t="s">
        <v>37</v>
      </c>
      <c r="E559" s="38" t="s">
        <v>46</v>
      </c>
      <c r="F559" s="38" t="s">
        <v>120</v>
      </c>
      <c r="G559" s="35">
        <v>3657.55</v>
      </c>
      <c r="H559" s="59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932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0">
        <v>45918.320798611108</v>
      </c>
      <c r="B560" s="61">
        <v>443999026</v>
      </c>
      <c r="C560" s="37" t="s">
        <v>36</v>
      </c>
      <c r="D560" s="37" t="s">
        <v>37</v>
      </c>
      <c r="E560" s="37" t="s">
        <v>46</v>
      </c>
      <c r="F560" s="37" t="s">
        <v>120</v>
      </c>
      <c r="G560" s="36">
        <v>3657.55</v>
      </c>
      <c r="H560" s="61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932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8">
        <v>45918.320821759262</v>
      </c>
      <c r="B561" s="59">
        <v>443999034</v>
      </c>
      <c r="C561" s="38" t="s">
        <v>36</v>
      </c>
      <c r="D561" s="38" t="s">
        <v>38</v>
      </c>
      <c r="E561" s="38" t="s">
        <v>45</v>
      </c>
      <c r="F561" s="38" t="s">
        <v>120</v>
      </c>
      <c r="G561" s="35">
        <v>3657.33</v>
      </c>
      <c r="H561" s="59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0">
        <v>45918.320821759262</v>
      </c>
      <c r="B562" s="61">
        <v>443999036</v>
      </c>
      <c r="C562" s="37" t="s">
        <v>36</v>
      </c>
      <c r="D562" s="37" t="s">
        <v>38</v>
      </c>
      <c r="E562" s="37" t="s">
        <v>45</v>
      </c>
      <c r="F562" s="37" t="s">
        <v>120</v>
      </c>
      <c r="G562" s="36">
        <v>3657.27</v>
      </c>
      <c r="H562" s="61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8">
        <v>45918.326666666668</v>
      </c>
      <c r="B563" s="59">
        <v>444000594</v>
      </c>
      <c r="C563" s="38" t="s">
        <v>36</v>
      </c>
      <c r="D563" s="38" t="s">
        <v>37</v>
      </c>
      <c r="E563" s="38" t="s">
        <v>46</v>
      </c>
      <c r="F563" s="38" t="s">
        <v>120</v>
      </c>
      <c r="G563" s="35">
        <v>3657.01</v>
      </c>
      <c r="H563" s="59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933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0">
        <v>45918.327060185184</v>
      </c>
      <c r="B564" s="61">
        <v>444000641</v>
      </c>
      <c r="C564" s="37" t="s">
        <v>36</v>
      </c>
      <c r="D564" s="37" t="s">
        <v>38</v>
      </c>
      <c r="E564" s="37" t="s">
        <v>45</v>
      </c>
      <c r="F564" s="37" t="s">
        <v>120</v>
      </c>
      <c r="G564" s="36">
        <v>3656.79</v>
      </c>
      <c r="H564" s="61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8">
        <v>45918.33153935185</v>
      </c>
      <c r="B565" s="59">
        <v>444002046</v>
      </c>
      <c r="C565" s="38" t="s">
        <v>36</v>
      </c>
      <c r="D565" s="38" t="s">
        <v>37</v>
      </c>
      <c r="E565" s="38" t="s">
        <v>46</v>
      </c>
      <c r="F565" s="38" t="s">
        <v>120</v>
      </c>
      <c r="G565" s="35">
        <v>3654.73</v>
      </c>
      <c r="H565" s="59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934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0">
        <v>45918.331608796296</v>
      </c>
      <c r="B566" s="61">
        <v>444002118</v>
      </c>
      <c r="C566" s="37" t="s">
        <v>36</v>
      </c>
      <c r="D566" s="37" t="s">
        <v>37</v>
      </c>
      <c r="E566" s="37" t="s">
        <v>46</v>
      </c>
      <c r="F566" s="37" t="s">
        <v>120</v>
      </c>
      <c r="G566" s="36">
        <v>3654.49</v>
      </c>
      <c r="H566" s="61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935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8">
        <v>45918.331608796296</v>
      </c>
      <c r="B567" s="59">
        <v>444002119</v>
      </c>
      <c r="C567" s="38" t="s">
        <v>36</v>
      </c>
      <c r="D567" s="38" t="s">
        <v>37</v>
      </c>
      <c r="E567" s="38" t="s">
        <v>46</v>
      </c>
      <c r="F567" s="38" t="s">
        <v>120</v>
      </c>
      <c r="G567" s="35">
        <v>3654.49</v>
      </c>
      <c r="H567" s="59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935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0">
        <v>45918.334675925929</v>
      </c>
      <c r="B568" s="61">
        <v>444003059</v>
      </c>
      <c r="C568" s="37" t="s">
        <v>36</v>
      </c>
      <c r="D568" s="37" t="s">
        <v>37</v>
      </c>
      <c r="E568" s="37" t="s">
        <v>46</v>
      </c>
      <c r="F568" s="37" t="s">
        <v>120</v>
      </c>
      <c r="G568" s="36">
        <v>3653.17</v>
      </c>
      <c r="H568" s="61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936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8">
        <v>45918.334675925929</v>
      </c>
      <c r="B569" s="59">
        <v>444003060</v>
      </c>
      <c r="C569" s="38" t="s">
        <v>36</v>
      </c>
      <c r="D569" s="38" t="s">
        <v>37</v>
      </c>
      <c r="E569" s="38" t="s">
        <v>46</v>
      </c>
      <c r="F569" s="38" t="s">
        <v>120</v>
      </c>
      <c r="G569" s="35">
        <v>3653.17</v>
      </c>
      <c r="H569" s="59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936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0">
        <v>45918.335509259261</v>
      </c>
      <c r="B570" s="61">
        <v>444003218</v>
      </c>
      <c r="C570" s="37" t="s">
        <v>36</v>
      </c>
      <c r="D570" s="37" t="s">
        <v>38</v>
      </c>
      <c r="E570" s="37" t="s">
        <v>45</v>
      </c>
      <c r="F570" s="37" t="s">
        <v>120</v>
      </c>
      <c r="G570" s="36">
        <v>3653.88</v>
      </c>
      <c r="H570" s="61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8">
        <v>45918.335509259261</v>
      </c>
      <c r="B571" s="59">
        <v>444003220</v>
      </c>
      <c r="C571" s="38" t="s">
        <v>36</v>
      </c>
      <c r="D571" s="38" t="s">
        <v>38</v>
      </c>
      <c r="E571" s="38" t="s">
        <v>45</v>
      </c>
      <c r="F571" s="38" t="s">
        <v>120</v>
      </c>
      <c r="G571" s="35">
        <v>3653.88</v>
      </c>
      <c r="H571" s="59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0">
        <v>45918.335509259261</v>
      </c>
      <c r="B572" s="61">
        <v>444003221</v>
      </c>
      <c r="C572" s="37" t="s">
        <v>36</v>
      </c>
      <c r="D572" s="37" t="s">
        <v>38</v>
      </c>
      <c r="E572" s="37" t="s">
        <v>45</v>
      </c>
      <c r="F572" s="37" t="s">
        <v>120</v>
      </c>
      <c r="G572" s="36">
        <v>3653.88</v>
      </c>
      <c r="H572" s="61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8">
        <v>45918.335555555554</v>
      </c>
      <c r="B573" s="59">
        <v>444003254</v>
      </c>
      <c r="C573" s="38" t="s">
        <v>36</v>
      </c>
      <c r="D573" s="38" t="s">
        <v>37</v>
      </c>
      <c r="E573" s="38" t="s">
        <v>46</v>
      </c>
      <c r="F573" s="38" t="s">
        <v>120</v>
      </c>
      <c r="G573" s="35">
        <v>3654.2</v>
      </c>
      <c r="H573" s="59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937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0">
        <v>45918.335625</v>
      </c>
      <c r="B574" s="61">
        <v>444003472</v>
      </c>
      <c r="C574" s="37" t="s">
        <v>36</v>
      </c>
      <c r="D574" s="37" t="s">
        <v>38</v>
      </c>
      <c r="E574" s="37" t="s">
        <v>45</v>
      </c>
      <c r="F574" s="37" t="s">
        <v>120</v>
      </c>
      <c r="G574" s="36">
        <v>3653.88</v>
      </c>
      <c r="H574" s="61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8">
        <v>45918.336782407408</v>
      </c>
      <c r="B575" s="59">
        <v>444003578</v>
      </c>
      <c r="C575" s="38" t="s">
        <v>36</v>
      </c>
      <c r="D575" s="38" t="s">
        <v>38</v>
      </c>
      <c r="E575" s="38" t="s">
        <v>45</v>
      </c>
      <c r="F575" s="38" t="s">
        <v>120</v>
      </c>
      <c r="G575" s="35">
        <v>3653.99</v>
      </c>
      <c r="H575" s="59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93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0">
        <v>45918.336782407408</v>
      </c>
      <c r="B576" s="61">
        <v>444003579</v>
      </c>
      <c r="C576" s="37" t="s">
        <v>36</v>
      </c>
      <c r="D576" s="37" t="s">
        <v>38</v>
      </c>
      <c r="E576" s="37" t="s">
        <v>45</v>
      </c>
      <c r="F576" s="37" t="s">
        <v>120</v>
      </c>
      <c r="G576" s="36">
        <v>3654</v>
      </c>
      <c r="H576" s="61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8">
        <v>45918.337013888886</v>
      </c>
      <c r="B577" s="59">
        <v>444003688</v>
      </c>
      <c r="C577" s="38" t="s">
        <v>36</v>
      </c>
      <c r="D577" s="38" t="s">
        <v>37</v>
      </c>
      <c r="E577" s="38" t="s">
        <v>46</v>
      </c>
      <c r="F577" s="38" t="s">
        <v>120</v>
      </c>
      <c r="G577" s="35">
        <v>3654.57</v>
      </c>
      <c r="H577" s="59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938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0">
        <v>45918.337013888886</v>
      </c>
      <c r="B578" s="61">
        <v>444003689</v>
      </c>
      <c r="C578" s="37" t="s">
        <v>36</v>
      </c>
      <c r="D578" s="37" t="s">
        <v>37</v>
      </c>
      <c r="E578" s="37" t="s">
        <v>46</v>
      </c>
      <c r="F578" s="37" t="s">
        <v>120</v>
      </c>
      <c r="G578" s="36">
        <v>3654.65</v>
      </c>
      <c r="H578" s="61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939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8">
        <v>45918.337013888886</v>
      </c>
      <c r="B579" s="59">
        <v>444003691</v>
      </c>
      <c r="C579" s="38" t="s">
        <v>36</v>
      </c>
      <c r="D579" s="38" t="s">
        <v>37</v>
      </c>
      <c r="E579" s="38" t="s">
        <v>46</v>
      </c>
      <c r="F579" s="38" t="s">
        <v>120</v>
      </c>
      <c r="G579" s="35">
        <v>3654.75</v>
      </c>
      <c r="H579" s="59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898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0">
        <v>45918.341666666667</v>
      </c>
      <c r="B580" s="61">
        <v>444004921</v>
      </c>
      <c r="C580" s="37" t="s">
        <v>36</v>
      </c>
      <c r="D580" s="37" t="s">
        <v>37</v>
      </c>
      <c r="E580" s="37" t="s">
        <v>46</v>
      </c>
      <c r="F580" s="37" t="s">
        <v>120</v>
      </c>
      <c r="G580" s="36">
        <v>3652.23</v>
      </c>
      <c r="H580" s="61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940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8">
        <v>45918.342650462961</v>
      </c>
      <c r="B581" s="59">
        <v>444005305</v>
      </c>
      <c r="C581" s="38" t="s">
        <v>36</v>
      </c>
      <c r="D581" s="38" t="s">
        <v>37</v>
      </c>
      <c r="E581" s="38" t="s">
        <v>46</v>
      </c>
      <c r="F581" s="38" t="s">
        <v>120</v>
      </c>
      <c r="G581" s="35">
        <v>3653.02</v>
      </c>
      <c r="H581" s="59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941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0">
        <v>45918.342650462961</v>
      </c>
      <c r="B582" s="61">
        <v>444005306</v>
      </c>
      <c r="C582" s="37" t="s">
        <v>36</v>
      </c>
      <c r="D582" s="37" t="s">
        <v>37</v>
      </c>
      <c r="E582" s="37" t="s">
        <v>46</v>
      </c>
      <c r="F582" s="37" t="s">
        <v>120</v>
      </c>
      <c r="G582" s="36">
        <v>3653.02</v>
      </c>
      <c r="H582" s="61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822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8">
        <v>45918.342650462961</v>
      </c>
      <c r="B583" s="59">
        <v>444005307</v>
      </c>
      <c r="C583" s="38" t="s">
        <v>36</v>
      </c>
      <c r="D583" s="38" t="s">
        <v>37</v>
      </c>
      <c r="E583" s="38" t="s">
        <v>46</v>
      </c>
      <c r="F583" s="38" t="s">
        <v>120</v>
      </c>
      <c r="G583" s="35">
        <v>3653.02</v>
      </c>
      <c r="H583" s="59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941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0">
        <v>45918.342685185184</v>
      </c>
      <c r="B584" s="61">
        <v>444005320</v>
      </c>
      <c r="C584" s="37" t="s">
        <v>36</v>
      </c>
      <c r="D584" s="37" t="s">
        <v>38</v>
      </c>
      <c r="E584" s="37" t="s">
        <v>45</v>
      </c>
      <c r="F584" s="37" t="s">
        <v>120</v>
      </c>
      <c r="G584" s="36">
        <v>3652.63</v>
      </c>
      <c r="H584" s="61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8">
        <v>45918.342685185184</v>
      </c>
      <c r="B585" s="59">
        <v>444005322</v>
      </c>
      <c r="C585" s="38" t="s">
        <v>36</v>
      </c>
      <c r="D585" s="38" t="s">
        <v>38</v>
      </c>
      <c r="E585" s="38" t="s">
        <v>45</v>
      </c>
      <c r="F585" s="38" t="s">
        <v>120</v>
      </c>
      <c r="G585" s="35">
        <v>3652.6</v>
      </c>
      <c r="H585" s="59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0">
        <v>45918.342685185184</v>
      </c>
      <c r="B586" s="61">
        <v>444005323</v>
      </c>
      <c r="C586" s="37" t="s">
        <v>36</v>
      </c>
      <c r="D586" s="37" t="s">
        <v>38</v>
      </c>
      <c r="E586" s="37" t="s">
        <v>45</v>
      </c>
      <c r="F586" s="37" t="s">
        <v>120</v>
      </c>
      <c r="G586" s="36">
        <v>3652.6</v>
      </c>
      <c r="H586" s="61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8">
        <v>45918.34269675926</v>
      </c>
      <c r="B587" s="59">
        <v>444005324</v>
      </c>
      <c r="C587" s="38" t="s">
        <v>36</v>
      </c>
      <c r="D587" s="38" t="s">
        <v>38</v>
      </c>
      <c r="E587" s="38" t="s">
        <v>45</v>
      </c>
      <c r="F587" s="38" t="s">
        <v>120</v>
      </c>
      <c r="G587" s="35">
        <v>3652.56</v>
      </c>
      <c r="H587" s="59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0">
        <v>45918.342916666668</v>
      </c>
      <c r="B588" s="61">
        <v>444005430</v>
      </c>
      <c r="C588" s="37" t="s">
        <v>36</v>
      </c>
      <c r="D588" s="37" t="s">
        <v>37</v>
      </c>
      <c r="E588" s="37" t="s">
        <v>46</v>
      </c>
      <c r="F588" s="37" t="s">
        <v>120</v>
      </c>
      <c r="G588" s="36">
        <v>3655.33</v>
      </c>
      <c r="H588" s="61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942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8">
        <v>45918.342928240738</v>
      </c>
      <c r="B589" s="59">
        <v>444005502</v>
      </c>
      <c r="C589" s="38" t="s">
        <v>36</v>
      </c>
      <c r="D589" s="38" t="s">
        <v>37</v>
      </c>
      <c r="E589" s="38" t="s">
        <v>46</v>
      </c>
      <c r="F589" s="38" t="s">
        <v>120</v>
      </c>
      <c r="G589" s="35">
        <v>3655.63</v>
      </c>
      <c r="H589" s="59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943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0">
        <v>45918.342928240738</v>
      </c>
      <c r="B590" s="61">
        <v>444005503</v>
      </c>
      <c r="C590" s="37" t="s">
        <v>36</v>
      </c>
      <c r="D590" s="37" t="s">
        <v>37</v>
      </c>
      <c r="E590" s="37" t="s">
        <v>46</v>
      </c>
      <c r="F590" s="37" t="s">
        <v>120</v>
      </c>
      <c r="G590" s="36">
        <v>3655.63</v>
      </c>
      <c r="H590" s="61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943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8">
        <v>45918.342928240738</v>
      </c>
      <c r="B591" s="59">
        <v>444005504</v>
      </c>
      <c r="C591" s="38" t="s">
        <v>36</v>
      </c>
      <c r="D591" s="38" t="s">
        <v>37</v>
      </c>
      <c r="E591" s="38" t="s">
        <v>46</v>
      </c>
      <c r="F591" s="38" t="s">
        <v>120</v>
      </c>
      <c r="G591" s="35">
        <v>3655.63</v>
      </c>
      <c r="H591" s="59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944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0">
        <v>45918.347407407404</v>
      </c>
      <c r="B592" s="61">
        <v>444007332</v>
      </c>
      <c r="C592" s="37" t="s">
        <v>36</v>
      </c>
      <c r="D592" s="37" t="s">
        <v>37</v>
      </c>
      <c r="E592" s="37" t="s">
        <v>46</v>
      </c>
      <c r="F592" s="37" t="s">
        <v>120</v>
      </c>
      <c r="G592" s="36">
        <v>3657</v>
      </c>
      <c r="H592" s="61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945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8">
        <v>45918.347407407404</v>
      </c>
      <c r="B593" s="59">
        <v>444007333</v>
      </c>
      <c r="C593" s="38" t="s">
        <v>36</v>
      </c>
      <c r="D593" s="38" t="s">
        <v>37</v>
      </c>
      <c r="E593" s="38" t="s">
        <v>46</v>
      </c>
      <c r="F593" s="38" t="s">
        <v>120</v>
      </c>
      <c r="G593" s="35">
        <v>3657</v>
      </c>
      <c r="H593" s="59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945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0">
        <v>45918.353564814817</v>
      </c>
      <c r="B594" s="61">
        <v>444009079</v>
      </c>
      <c r="C594" s="37" t="s">
        <v>36</v>
      </c>
      <c r="D594" s="37" t="s">
        <v>37</v>
      </c>
      <c r="E594" s="37" t="s">
        <v>45</v>
      </c>
      <c r="F594" s="37" t="s">
        <v>120</v>
      </c>
      <c r="G594" s="36">
        <v>3657.87</v>
      </c>
      <c r="H594" s="61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8">
        <v>45918.353564814817</v>
      </c>
      <c r="B595" s="59">
        <v>444009080</v>
      </c>
      <c r="C595" s="38" t="s">
        <v>36</v>
      </c>
      <c r="D595" s="38" t="s">
        <v>37</v>
      </c>
      <c r="E595" s="38" t="s">
        <v>45</v>
      </c>
      <c r="F595" s="38" t="s">
        <v>120</v>
      </c>
      <c r="G595" s="35">
        <v>3657.84</v>
      </c>
      <c r="H595" s="59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0">
        <v>45918.353564814817</v>
      </c>
      <c r="B596" s="61">
        <v>444009083</v>
      </c>
      <c r="C596" s="37" t="s">
        <v>36</v>
      </c>
      <c r="D596" s="37" t="s">
        <v>37</v>
      </c>
      <c r="E596" s="37" t="s">
        <v>45</v>
      </c>
      <c r="F596" s="37" t="s">
        <v>120</v>
      </c>
      <c r="G596" s="36">
        <v>3657.84</v>
      </c>
      <c r="H596" s="61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8">
        <v>45918.353576388887</v>
      </c>
      <c r="B597" s="59">
        <v>444009087</v>
      </c>
      <c r="C597" s="38" t="s">
        <v>36</v>
      </c>
      <c r="D597" s="38" t="s">
        <v>37</v>
      </c>
      <c r="E597" s="38" t="s">
        <v>45</v>
      </c>
      <c r="F597" s="38" t="s">
        <v>120</v>
      </c>
      <c r="G597" s="35">
        <v>3657.87</v>
      </c>
      <c r="H597" s="59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0">
        <v>45918.358495370368</v>
      </c>
      <c r="B598" s="61">
        <v>444010874</v>
      </c>
      <c r="C598" s="37" t="s">
        <v>36</v>
      </c>
      <c r="D598" s="37" t="s">
        <v>38</v>
      </c>
      <c r="E598" s="37" t="s">
        <v>46</v>
      </c>
      <c r="F598" s="37" t="s">
        <v>120</v>
      </c>
      <c r="G598" s="36">
        <v>3655.36</v>
      </c>
      <c r="H598" s="61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946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8">
        <v>45918.36010416667</v>
      </c>
      <c r="B599" s="59">
        <v>444011551</v>
      </c>
      <c r="C599" s="38" t="s">
        <v>36</v>
      </c>
      <c r="D599" s="38" t="s">
        <v>38</v>
      </c>
      <c r="E599" s="38" t="s">
        <v>46</v>
      </c>
      <c r="F599" s="38" t="s">
        <v>120</v>
      </c>
      <c r="G599" s="35">
        <v>3654.88</v>
      </c>
      <c r="H599" s="59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947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0">
        <v>45918.360115740739</v>
      </c>
      <c r="B600" s="61">
        <v>444011587</v>
      </c>
      <c r="C600" s="37" t="s">
        <v>36</v>
      </c>
      <c r="D600" s="37" t="s">
        <v>38</v>
      </c>
      <c r="E600" s="37" t="s">
        <v>46</v>
      </c>
      <c r="F600" s="37" t="s">
        <v>120</v>
      </c>
      <c r="G600" s="36">
        <v>3654.87</v>
      </c>
      <c r="H600" s="61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948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8">
        <v>45918.360115740739</v>
      </c>
      <c r="B601" s="59">
        <v>444011589</v>
      </c>
      <c r="C601" s="38" t="s">
        <v>36</v>
      </c>
      <c r="D601" s="38" t="s">
        <v>38</v>
      </c>
      <c r="E601" s="38" t="s">
        <v>46</v>
      </c>
      <c r="F601" s="38" t="s">
        <v>120</v>
      </c>
      <c r="G601" s="35">
        <v>3654.87</v>
      </c>
      <c r="H601" s="59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948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0">
        <v>45918.363981481481</v>
      </c>
      <c r="B602" s="61">
        <v>444014296</v>
      </c>
      <c r="C602" s="37" t="s">
        <v>36</v>
      </c>
      <c r="D602" s="37" t="s">
        <v>38</v>
      </c>
      <c r="E602" s="37" t="s">
        <v>45</v>
      </c>
      <c r="F602" s="37" t="s">
        <v>120</v>
      </c>
      <c r="G602" s="36">
        <v>3653.51</v>
      </c>
      <c r="H602" s="61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8">
        <v>45918.363981481481</v>
      </c>
      <c r="B603" s="59">
        <v>444014297</v>
      </c>
      <c r="C603" s="38" t="s">
        <v>36</v>
      </c>
      <c r="D603" s="38" t="s">
        <v>38</v>
      </c>
      <c r="E603" s="38" t="s">
        <v>45</v>
      </c>
      <c r="F603" s="38" t="s">
        <v>120</v>
      </c>
      <c r="G603" s="35">
        <v>3653.51</v>
      </c>
      <c r="H603" s="59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0">
        <v>45918.363981481481</v>
      </c>
      <c r="B604" s="61">
        <v>444014299</v>
      </c>
      <c r="C604" s="37" t="s">
        <v>36</v>
      </c>
      <c r="D604" s="37" t="s">
        <v>38</v>
      </c>
      <c r="E604" s="37" t="s">
        <v>45</v>
      </c>
      <c r="F604" s="37" t="s">
        <v>120</v>
      </c>
      <c r="G604" s="36">
        <v>3653.51</v>
      </c>
      <c r="H604" s="61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8">
        <v>45918.363993055558</v>
      </c>
      <c r="B605" s="59">
        <v>444014300</v>
      </c>
      <c r="C605" s="38" t="s">
        <v>36</v>
      </c>
      <c r="D605" s="38" t="s">
        <v>38</v>
      </c>
      <c r="E605" s="38" t="s">
        <v>45</v>
      </c>
      <c r="F605" s="38" t="s">
        <v>120</v>
      </c>
      <c r="G605" s="35">
        <v>3653.5</v>
      </c>
      <c r="H605" s="59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0">
        <v>45918.369293981479</v>
      </c>
      <c r="B606" s="61">
        <v>444016411</v>
      </c>
      <c r="C606" s="37" t="s">
        <v>36</v>
      </c>
      <c r="D606" s="37" t="s">
        <v>37</v>
      </c>
      <c r="E606" s="37" t="s">
        <v>46</v>
      </c>
      <c r="F606" s="37" t="s">
        <v>120</v>
      </c>
      <c r="G606" s="36">
        <v>3653.2</v>
      </c>
      <c r="H606" s="61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949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8">
        <v>45918.369293981479</v>
      </c>
      <c r="B607" s="59">
        <v>444016412</v>
      </c>
      <c r="C607" s="38" t="s">
        <v>36</v>
      </c>
      <c r="D607" s="38" t="s">
        <v>37</v>
      </c>
      <c r="E607" s="38" t="s">
        <v>46</v>
      </c>
      <c r="F607" s="38" t="s">
        <v>120</v>
      </c>
      <c r="G607" s="35">
        <v>3653.2</v>
      </c>
      <c r="H607" s="59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949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0">
        <v>45918.369293981479</v>
      </c>
      <c r="B608" s="61">
        <v>444016413</v>
      </c>
      <c r="C608" s="37" t="s">
        <v>36</v>
      </c>
      <c r="D608" s="37" t="s">
        <v>37</v>
      </c>
      <c r="E608" s="37" t="s">
        <v>46</v>
      </c>
      <c r="F608" s="37" t="s">
        <v>120</v>
      </c>
      <c r="G608" s="36">
        <v>3653.2</v>
      </c>
      <c r="H608" s="61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949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8">
        <v>45918.369293981479</v>
      </c>
      <c r="B609" s="59">
        <v>444016414</v>
      </c>
      <c r="C609" s="38" t="s">
        <v>36</v>
      </c>
      <c r="D609" s="38" t="s">
        <v>37</v>
      </c>
      <c r="E609" s="38" t="s">
        <v>46</v>
      </c>
      <c r="F609" s="38" t="s">
        <v>120</v>
      </c>
      <c r="G609" s="35">
        <v>3653.2</v>
      </c>
      <c r="H609" s="59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949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0">
        <v>45918.369305555556</v>
      </c>
      <c r="B610" s="61">
        <v>444016419</v>
      </c>
      <c r="C610" s="37" t="s">
        <v>36</v>
      </c>
      <c r="D610" s="37" t="s">
        <v>38</v>
      </c>
      <c r="E610" s="37" t="s">
        <v>45</v>
      </c>
      <c r="F610" s="37" t="s">
        <v>120</v>
      </c>
      <c r="G610" s="36">
        <v>3653.2</v>
      </c>
      <c r="H610" s="61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8">
        <v>45918.369305555556</v>
      </c>
      <c r="B611" s="59">
        <v>444016421</v>
      </c>
      <c r="C611" s="38" t="s">
        <v>36</v>
      </c>
      <c r="D611" s="38" t="s">
        <v>38</v>
      </c>
      <c r="E611" s="38" t="s">
        <v>45</v>
      </c>
      <c r="F611" s="38" t="s">
        <v>120</v>
      </c>
      <c r="G611" s="35">
        <v>3652.86</v>
      </c>
      <c r="H611" s="59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0">
        <v>45918.369305555556</v>
      </c>
      <c r="B612" s="61">
        <v>444016422</v>
      </c>
      <c r="C612" s="37" t="s">
        <v>36</v>
      </c>
      <c r="D612" s="37" t="s">
        <v>38</v>
      </c>
      <c r="E612" s="37" t="s">
        <v>45</v>
      </c>
      <c r="F612" s="37" t="s">
        <v>120</v>
      </c>
      <c r="G612" s="36">
        <v>3652.96</v>
      </c>
      <c r="H612" s="61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8">
        <v>45918.369317129633</v>
      </c>
      <c r="B613" s="59">
        <v>444016423</v>
      </c>
      <c r="C613" s="38" t="s">
        <v>36</v>
      </c>
      <c r="D613" s="38" t="s">
        <v>38</v>
      </c>
      <c r="E613" s="38" t="s">
        <v>45</v>
      </c>
      <c r="F613" s="38" t="s">
        <v>120</v>
      </c>
      <c r="G613" s="35">
        <v>3652.95</v>
      </c>
      <c r="H613" s="59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0">
        <v>45918.371180555558</v>
      </c>
      <c r="B614" s="61">
        <v>444018045</v>
      </c>
      <c r="C614" s="37" t="s">
        <v>36</v>
      </c>
      <c r="D614" s="37" t="s">
        <v>37</v>
      </c>
      <c r="E614" s="37" t="s">
        <v>46</v>
      </c>
      <c r="F614" s="37" t="s">
        <v>120</v>
      </c>
      <c r="G614" s="36">
        <v>3651.21</v>
      </c>
      <c r="H614" s="61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950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8">
        <v>45918.37127314815</v>
      </c>
      <c r="B615" s="59">
        <v>444018645</v>
      </c>
      <c r="C615" s="38" t="s">
        <v>36</v>
      </c>
      <c r="D615" s="38" t="s">
        <v>37</v>
      </c>
      <c r="E615" s="38" t="s">
        <v>46</v>
      </c>
      <c r="F615" s="38" t="s">
        <v>120</v>
      </c>
      <c r="G615" s="35">
        <v>3649.86</v>
      </c>
      <c r="H615" s="59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951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0">
        <v>45918.37127314815</v>
      </c>
      <c r="B616" s="61">
        <v>444018648</v>
      </c>
      <c r="C616" s="37" t="s">
        <v>36</v>
      </c>
      <c r="D616" s="37" t="s">
        <v>37</v>
      </c>
      <c r="E616" s="37" t="s">
        <v>46</v>
      </c>
      <c r="F616" s="37" t="s">
        <v>120</v>
      </c>
      <c r="G616" s="36">
        <v>3649.86</v>
      </c>
      <c r="H616" s="61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951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8">
        <v>45918.372106481482</v>
      </c>
      <c r="B617" s="59">
        <v>444019631</v>
      </c>
      <c r="C617" s="38" t="s">
        <v>36</v>
      </c>
      <c r="D617" s="38" t="s">
        <v>37</v>
      </c>
      <c r="E617" s="38" t="s">
        <v>46</v>
      </c>
      <c r="F617" s="38" t="s">
        <v>120</v>
      </c>
      <c r="G617" s="35">
        <v>3652.04</v>
      </c>
      <c r="H617" s="59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952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0">
        <v>45918.372314814813</v>
      </c>
      <c r="B618" s="61">
        <v>444019674</v>
      </c>
      <c r="C618" s="37" t="s">
        <v>36</v>
      </c>
      <c r="D618" s="37" t="s">
        <v>38</v>
      </c>
      <c r="E618" s="37" t="s">
        <v>45</v>
      </c>
      <c r="F618" s="37" t="s">
        <v>120</v>
      </c>
      <c r="G618" s="36">
        <v>3651.79</v>
      </c>
      <c r="H618" s="61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8">
        <v>45918.372314814813</v>
      </c>
      <c r="B619" s="59">
        <v>444019675</v>
      </c>
      <c r="C619" s="38" t="s">
        <v>36</v>
      </c>
      <c r="D619" s="38" t="s">
        <v>38</v>
      </c>
      <c r="E619" s="38" t="s">
        <v>45</v>
      </c>
      <c r="F619" s="38" t="s">
        <v>120</v>
      </c>
      <c r="G619" s="35">
        <v>3651.79</v>
      </c>
      <c r="H619" s="59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0">
        <v>45918.372314814813</v>
      </c>
      <c r="B620" s="61">
        <v>444019676</v>
      </c>
      <c r="C620" s="37" t="s">
        <v>36</v>
      </c>
      <c r="D620" s="37" t="s">
        <v>38</v>
      </c>
      <c r="E620" s="37" t="s">
        <v>45</v>
      </c>
      <c r="F620" s="37" t="s">
        <v>120</v>
      </c>
      <c r="G620" s="36">
        <v>3651.79</v>
      </c>
      <c r="H620" s="61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8">
        <v>45918.37232638889</v>
      </c>
      <c r="B621" s="59">
        <v>444019677</v>
      </c>
      <c r="C621" s="38" t="s">
        <v>36</v>
      </c>
      <c r="D621" s="38" t="s">
        <v>38</v>
      </c>
      <c r="E621" s="38" t="s">
        <v>45</v>
      </c>
      <c r="F621" s="38" t="s">
        <v>120</v>
      </c>
      <c r="G621" s="35">
        <v>3651.71</v>
      </c>
      <c r="H621" s="59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0">
        <v>45918.375949074078</v>
      </c>
      <c r="B622" s="61">
        <v>444022098</v>
      </c>
      <c r="C622" s="37" t="s">
        <v>36</v>
      </c>
      <c r="D622" s="37" t="s">
        <v>37</v>
      </c>
      <c r="E622" s="37" t="s">
        <v>46</v>
      </c>
      <c r="F622" s="37" t="s">
        <v>120</v>
      </c>
      <c r="G622" s="36">
        <v>3650.27</v>
      </c>
      <c r="H622" s="61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953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8">
        <v>45918.377372685187</v>
      </c>
      <c r="B623" s="59">
        <v>444023463</v>
      </c>
      <c r="C623" s="38" t="s">
        <v>36</v>
      </c>
      <c r="D623" s="38" t="s">
        <v>37</v>
      </c>
      <c r="E623" s="38" t="s">
        <v>46</v>
      </c>
      <c r="F623" s="38" t="s">
        <v>120</v>
      </c>
      <c r="G623" s="35">
        <v>3648.78</v>
      </c>
      <c r="H623" s="59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954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0">
        <v>45918.377372685187</v>
      </c>
      <c r="B624" s="61">
        <v>444023465</v>
      </c>
      <c r="C624" s="37" t="s">
        <v>36</v>
      </c>
      <c r="D624" s="37" t="s">
        <v>37</v>
      </c>
      <c r="E624" s="37" t="s">
        <v>46</v>
      </c>
      <c r="F624" s="37" t="s">
        <v>120</v>
      </c>
      <c r="G624" s="36">
        <v>3648.78</v>
      </c>
      <c r="H624" s="61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954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8">
        <v>45918.377395833333</v>
      </c>
      <c r="B625" s="59">
        <v>444023648</v>
      </c>
      <c r="C625" s="38" t="s">
        <v>36</v>
      </c>
      <c r="D625" s="38" t="s">
        <v>37</v>
      </c>
      <c r="E625" s="38" t="s">
        <v>46</v>
      </c>
      <c r="F625" s="38" t="s">
        <v>120</v>
      </c>
      <c r="G625" s="35">
        <v>3648.23</v>
      </c>
      <c r="H625" s="59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955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0">
        <v>45918.386203703703</v>
      </c>
      <c r="B626" s="61">
        <v>444036283</v>
      </c>
      <c r="C626" s="37" t="s">
        <v>36</v>
      </c>
      <c r="D626" s="37" t="s">
        <v>38</v>
      </c>
      <c r="E626" s="37" t="s">
        <v>45</v>
      </c>
      <c r="F626" s="37" t="s">
        <v>120</v>
      </c>
      <c r="G626" s="36">
        <v>3637.97</v>
      </c>
      <c r="H626" s="61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8">
        <v>45918.386203703703</v>
      </c>
      <c r="B627" s="59">
        <v>444036287</v>
      </c>
      <c r="C627" s="38" t="s">
        <v>36</v>
      </c>
      <c r="D627" s="38" t="s">
        <v>38</v>
      </c>
      <c r="E627" s="38" t="s">
        <v>45</v>
      </c>
      <c r="F627" s="38" t="s">
        <v>120</v>
      </c>
      <c r="G627" s="35">
        <v>3638.03</v>
      </c>
      <c r="H627" s="59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0">
        <v>45918.386203703703</v>
      </c>
      <c r="B628" s="61">
        <v>444036289</v>
      </c>
      <c r="C628" s="37" t="s">
        <v>36</v>
      </c>
      <c r="D628" s="37" t="s">
        <v>38</v>
      </c>
      <c r="E628" s="37" t="s">
        <v>45</v>
      </c>
      <c r="F628" s="37" t="s">
        <v>120</v>
      </c>
      <c r="G628" s="36">
        <v>3638.01</v>
      </c>
      <c r="H628" s="61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8">
        <v>45918.38621527778</v>
      </c>
      <c r="B629" s="59">
        <v>444036291</v>
      </c>
      <c r="C629" s="38" t="s">
        <v>36</v>
      </c>
      <c r="D629" s="38" t="s">
        <v>38</v>
      </c>
      <c r="E629" s="38" t="s">
        <v>45</v>
      </c>
      <c r="F629" s="38" t="s">
        <v>120</v>
      </c>
      <c r="G629" s="35">
        <v>3638.03</v>
      </c>
      <c r="H629" s="59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0">
        <v>45918.387233796297</v>
      </c>
      <c r="B630" s="61">
        <v>444036971</v>
      </c>
      <c r="C630" s="37" t="s">
        <v>36</v>
      </c>
      <c r="D630" s="37" t="s">
        <v>37</v>
      </c>
      <c r="E630" s="37" t="s">
        <v>46</v>
      </c>
      <c r="F630" s="37" t="s">
        <v>120</v>
      </c>
      <c r="G630" s="36">
        <v>3636.4</v>
      </c>
      <c r="H630" s="61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956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8">
        <v>45918.38789351852</v>
      </c>
      <c r="B631" s="59">
        <v>444037485</v>
      </c>
      <c r="C631" s="38" t="s">
        <v>36</v>
      </c>
      <c r="D631" s="38" t="s">
        <v>37</v>
      </c>
      <c r="E631" s="38" t="s">
        <v>46</v>
      </c>
      <c r="F631" s="38" t="s">
        <v>120</v>
      </c>
      <c r="G631" s="35">
        <v>3637.33</v>
      </c>
      <c r="H631" s="59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957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0">
        <v>45918.38789351852</v>
      </c>
      <c r="B632" s="61">
        <v>444037488</v>
      </c>
      <c r="C632" s="37" t="s">
        <v>36</v>
      </c>
      <c r="D632" s="37" t="s">
        <v>37</v>
      </c>
      <c r="E632" s="37" t="s">
        <v>46</v>
      </c>
      <c r="F632" s="37" t="s">
        <v>120</v>
      </c>
      <c r="G632" s="36">
        <v>3637.34</v>
      </c>
      <c r="H632" s="61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958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8">
        <v>45918.38789351852</v>
      </c>
      <c r="B633" s="59">
        <v>444037491</v>
      </c>
      <c r="C633" s="38" t="s">
        <v>36</v>
      </c>
      <c r="D633" s="38" t="s">
        <v>37</v>
      </c>
      <c r="E633" s="38" t="s">
        <v>46</v>
      </c>
      <c r="F633" s="38" t="s">
        <v>120</v>
      </c>
      <c r="G633" s="35">
        <v>3637.63</v>
      </c>
      <c r="H633" s="59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959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0">
        <v>45918.387939814813</v>
      </c>
      <c r="B634" s="61">
        <v>444037529</v>
      </c>
      <c r="C634" s="37" t="s">
        <v>36</v>
      </c>
      <c r="D634" s="37" t="s">
        <v>38</v>
      </c>
      <c r="E634" s="37" t="s">
        <v>45</v>
      </c>
      <c r="F634" s="37" t="s">
        <v>120</v>
      </c>
      <c r="G634" s="36">
        <v>3637.71</v>
      </c>
      <c r="H634" s="61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8">
        <v>45918.387939814813</v>
      </c>
      <c r="B635" s="59">
        <v>444037530</v>
      </c>
      <c r="C635" s="38" t="s">
        <v>36</v>
      </c>
      <c r="D635" s="38" t="s">
        <v>38</v>
      </c>
      <c r="E635" s="38" t="s">
        <v>45</v>
      </c>
      <c r="F635" s="38" t="s">
        <v>120</v>
      </c>
      <c r="G635" s="35">
        <v>3637.72</v>
      </c>
      <c r="H635" s="59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0">
        <v>45918.387939814813</v>
      </c>
      <c r="B636" s="61">
        <v>444037531</v>
      </c>
      <c r="C636" s="37" t="s">
        <v>36</v>
      </c>
      <c r="D636" s="37" t="s">
        <v>38</v>
      </c>
      <c r="E636" s="37" t="s">
        <v>45</v>
      </c>
      <c r="F636" s="37" t="s">
        <v>120</v>
      </c>
      <c r="G636" s="36">
        <v>3637.73</v>
      </c>
      <c r="H636" s="61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8">
        <v>45918.38795138889</v>
      </c>
      <c r="B637" s="59">
        <v>444037532</v>
      </c>
      <c r="C637" s="38" t="s">
        <v>36</v>
      </c>
      <c r="D637" s="38" t="s">
        <v>38</v>
      </c>
      <c r="E637" s="38" t="s">
        <v>45</v>
      </c>
      <c r="F637" s="38" t="s">
        <v>120</v>
      </c>
      <c r="G637" s="35">
        <v>3637.67</v>
      </c>
      <c r="H637" s="59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0">
        <v>45918.38826388889</v>
      </c>
      <c r="B638" s="61">
        <v>444037610</v>
      </c>
      <c r="C638" s="37" t="s">
        <v>36</v>
      </c>
      <c r="D638" s="37" t="s">
        <v>37</v>
      </c>
      <c r="E638" s="37" t="s">
        <v>46</v>
      </c>
      <c r="F638" s="37" t="s">
        <v>120</v>
      </c>
      <c r="G638" s="36">
        <v>3636.21</v>
      </c>
      <c r="H638" s="61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960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8">
        <v>45918.388749999998</v>
      </c>
      <c r="B639" s="59">
        <v>444037742</v>
      </c>
      <c r="C639" s="38" t="s">
        <v>36</v>
      </c>
      <c r="D639" s="38" t="s">
        <v>38</v>
      </c>
      <c r="E639" s="38" t="s">
        <v>45</v>
      </c>
      <c r="F639" s="38" t="s">
        <v>120</v>
      </c>
      <c r="G639" s="35">
        <v>3637.52</v>
      </c>
      <c r="H639" s="59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0">
        <v>45918.389097222222</v>
      </c>
      <c r="B640" s="61">
        <v>444037860</v>
      </c>
      <c r="C640" s="37" t="s">
        <v>36</v>
      </c>
      <c r="D640" s="37" t="s">
        <v>38</v>
      </c>
      <c r="E640" s="37" t="s">
        <v>45</v>
      </c>
      <c r="F640" s="37" t="s">
        <v>120</v>
      </c>
      <c r="G640" s="36">
        <v>3638.61</v>
      </c>
      <c r="H640" s="61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107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8">
        <v>45918.389097222222</v>
      </c>
      <c r="B641" s="59">
        <v>444037862</v>
      </c>
      <c r="C641" s="38" t="s">
        <v>36</v>
      </c>
      <c r="D641" s="38" t="s">
        <v>38</v>
      </c>
      <c r="E641" s="38" t="s">
        <v>45</v>
      </c>
      <c r="F641" s="38" t="s">
        <v>120</v>
      </c>
      <c r="G641" s="35">
        <v>3638.54</v>
      </c>
      <c r="H641" s="59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0">
        <v>45918.390625</v>
      </c>
      <c r="B642" s="61">
        <v>444038703</v>
      </c>
      <c r="C642" s="37" t="s">
        <v>36</v>
      </c>
      <c r="D642" s="37" t="s">
        <v>37</v>
      </c>
      <c r="E642" s="37" t="s">
        <v>46</v>
      </c>
      <c r="F642" s="37" t="s">
        <v>120</v>
      </c>
      <c r="G642" s="36">
        <v>3635.79</v>
      </c>
      <c r="H642" s="61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961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8">
        <v>45918.390914351854</v>
      </c>
      <c r="B643" s="59">
        <v>444039006</v>
      </c>
      <c r="C643" s="38" t="s">
        <v>36</v>
      </c>
      <c r="D643" s="38" t="s">
        <v>37</v>
      </c>
      <c r="E643" s="38" t="s">
        <v>46</v>
      </c>
      <c r="F643" s="38" t="s">
        <v>120</v>
      </c>
      <c r="G643" s="35">
        <v>3635.13</v>
      </c>
      <c r="H643" s="59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962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0">
        <v>45918.391006944446</v>
      </c>
      <c r="B644" s="61">
        <v>444039161</v>
      </c>
      <c r="C644" s="37" t="s">
        <v>36</v>
      </c>
      <c r="D644" s="37" t="s">
        <v>37</v>
      </c>
      <c r="E644" s="37" t="s">
        <v>46</v>
      </c>
      <c r="F644" s="37" t="s">
        <v>120</v>
      </c>
      <c r="G644" s="36">
        <v>3635.08</v>
      </c>
      <c r="H644" s="61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963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8">
        <v>45918.391041666669</v>
      </c>
      <c r="B645" s="59">
        <v>444039228</v>
      </c>
      <c r="C645" s="38" t="s">
        <v>36</v>
      </c>
      <c r="D645" s="38" t="s">
        <v>37</v>
      </c>
      <c r="E645" s="38" t="s">
        <v>46</v>
      </c>
      <c r="F645" s="38" t="s">
        <v>120</v>
      </c>
      <c r="G645" s="35">
        <v>3634.66</v>
      </c>
      <c r="H645" s="59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964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0">
        <v>45918.391041666669</v>
      </c>
      <c r="B646" s="61">
        <v>444039230</v>
      </c>
      <c r="C646" s="37" t="s">
        <v>36</v>
      </c>
      <c r="D646" s="37" t="s">
        <v>37</v>
      </c>
      <c r="E646" s="37" t="s">
        <v>46</v>
      </c>
      <c r="F646" s="37" t="s">
        <v>120</v>
      </c>
      <c r="G646" s="36">
        <v>3634.66</v>
      </c>
      <c r="H646" s="61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964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8">
        <v>45918.391377314816</v>
      </c>
      <c r="B647" s="59">
        <v>444039376</v>
      </c>
      <c r="C647" s="38" t="s">
        <v>36</v>
      </c>
      <c r="D647" s="38" t="s">
        <v>37</v>
      </c>
      <c r="E647" s="38" t="s">
        <v>46</v>
      </c>
      <c r="F647" s="38" t="s">
        <v>120</v>
      </c>
      <c r="G647" s="35">
        <v>3636.79</v>
      </c>
      <c r="H647" s="59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965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0">
        <v>45918.391412037039</v>
      </c>
      <c r="B648" s="61">
        <v>444039380</v>
      </c>
      <c r="C648" s="37" t="s">
        <v>36</v>
      </c>
      <c r="D648" s="37" t="s">
        <v>38</v>
      </c>
      <c r="E648" s="37" t="s">
        <v>45</v>
      </c>
      <c r="F648" s="37" t="s">
        <v>120</v>
      </c>
      <c r="G648" s="36">
        <v>3636.49</v>
      </c>
      <c r="H648" s="61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8">
        <v>45918.391412037039</v>
      </c>
      <c r="B649" s="59">
        <v>444039398</v>
      </c>
      <c r="C649" s="38" t="s">
        <v>36</v>
      </c>
      <c r="D649" s="38" t="s">
        <v>38</v>
      </c>
      <c r="E649" s="38" t="s">
        <v>45</v>
      </c>
      <c r="F649" s="38" t="s">
        <v>120</v>
      </c>
      <c r="G649" s="35">
        <v>3636.27</v>
      </c>
      <c r="H649" s="59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0">
        <v>45918.391412037039</v>
      </c>
      <c r="B650" s="61">
        <v>444039406</v>
      </c>
      <c r="C650" s="37" t="s">
        <v>36</v>
      </c>
      <c r="D650" s="37" t="s">
        <v>38</v>
      </c>
      <c r="E650" s="37" t="s">
        <v>45</v>
      </c>
      <c r="F650" s="37" t="s">
        <v>120</v>
      </c>
      <c r="G650" s="36">
        <v>3636.26</v>
      </c>
      <c r="H650" s="61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8">
        <v>45918.391423611109</v>
      </c>
      <c r="B651" s="59">
        <v>444039409</v>
      </c>
      <c r="C651" s="38" t="s">
        <v>36</v>
      </c>
      <c r="D651" s="38" t="s">
        <v>38</v>
      </c>
      <c r="E651" s="38" t="s">
        <v>45</v>
      </c>
      <c r="F651" s="38" t="s">
        <v>120</v>
      </c>
      <c r="G651" s="35">
        <v>3636.18</v>
      </c>
      <c r="H651" s="59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0">
        <v>45918.391736111109</v>
      </c>
      <c r="B652" s="61">
        <v>444039625</v>
      </c>
      <c r="C652" s="37" t="s">
        <v>36</v>
      </c>
      <c r="D652" s="37" t="s">
        <v>37</v>
      </c>
      <c r="E652" s="37" t="s">
        <v>46</v>
      </c>
      <c r="F652" s="37" t="s">
        <v>120</v>
      </c>
      <c r="G652" s="36">
        <v>3634.99</v>
      </c>
      <c r="H652" s="61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966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8">
        <v>45918.392245370371</v>
      </c>
      <c r="B653" s="59">
        <v>444039772</v>
      </c>
      <c r="C653" s="38" t="s">
        <v>36</v>
      </c>
      <c r="D653" s="38" t="s">
        <v>37</v>
      </c>
      <c r="E653" s="38" t="s">
        <v>46</v>
      </c>
      <c r="F653" s="38" t="s">
        <v>120</v>
      </c>
      <c r="G653" s="35">
        <v>3636.3</v>
      </c>
      <c r="H653" s="59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967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0">
        <v>45918.392245370371</v>
      </c>
      <c r="B654" s="61">
        <v>444039773</v>
      </c>
      <c r="C654" s="37" t="s">
        <v>36</v>
      </c>
      <c r="D654" s="37" t="s">
        <v>37</v>
      </c>
      <c r="E654" s="37" t="s">
        <v>46</v>
      </c>
      <c r="F654" s="37" t="s">
        <v>120</v>
      </c>
      <c r="G654" s="36">
        <v>3636.3</v>
      </c>
      <c r="H654" s="61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968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8">
        <v>45918.392245370371</v>
      </c>
      <c r="B655" s="59">
        <v>444039774</v>
      </c>
      <c r="C655" s="38" t="s">
        <v>36</v>
      </c>
      <c r="D655" s="38" t="s">
        <v>37</v>
      </c>
      <c r="E655" s="38" t="s">
        <v>46</v>
      </c>
      <c r="F655" s="38" t="s">
        <v>120</v>
      </c>
      <c r="G655" s="35">
        <v>3636.3</v>
      </c>
      <c r="H655" s="59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967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0">
        <v>45918.392685185187</v>
      </c>
      <c r="B656" s="61">
        <v>444039966</v>
      </c>
      <c r="C656" s="37" t="s">
        <v>36</v>
      </c>
      <c r="D656" s="37" t="s">
        <v>38</v>
      </c>
      <c r="E656" s="37" t="s">
        <v>45</v>
      </c>
      <c r="F656" s="37" t="s">
        <v>120</v>
      </c>
      <c r="G656" s="36">
        <v>3636.78</v>
      </c>
      <c r="H656" s="61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8">
        <v>45918.392685185187</v>
      </c>
      <c r="B657" s="59">
        <v>444039968</v>
      </c>
      <c r="C657" s="38" t="s">
        <v>36</v>
      </c>
      <c r="D657" s="38" t="s">
        <v>38</v>
      </c>
      <c r="E657" s="38" t="s">
        <v>45</v>
      </c>
      <c r="F657" s="38" t="s">
        <v>120</v>
      </c>
      <c r="G657" s="35">
        <v>3636.78</v>
      </c>
      <c r="H657" s="59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0">
        <v>45918.392685185187</v>
      </c>
      <c r="B658" s="61">
        <v>444039970</v>
      </c>
      <c r="C658" s="37" t="s">
        <v>36</v>
      </c>
      <c r="D658" s="37" t="s">
        <v>38</v>
      </c>
      <c r="E658" s="37" t="s">
        <v>45</v>
      </c>
      <c r="F658" s="37" t="s">
        <v>120</v>
      </c>
      <c r="G658" s="36">
        <v>3636.78</v>
      </c>
      <c r="H658" s="61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8">
        <v>45918.392696759256</v>
      </c>
      <c r="B659" s="59">
        <v>444039971</v>
      </c>
      <c r="C659" s="38" t="s">
        <v>36</v>
      </c>
      <c r="D659" s="38" t="s">
        <v>38</v>
      </c>
      <c r="E659" s="38" t="s">
        <v>45</v>
      </c>
      <c r="F659" s="38" t="s">
        <v>120</v>
      </c>
      <c r="G659" s="35">
        <v>3636.77</v>
      </c>
      <c r="H659" s="59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0">
        <v>45918.394305555557</v>
      </c>
      <c r="B660" s="61">
        <v>444040953</v>
      </c>
      <c r="C660" s="37" t="s">
        <v>36</v>
      </c>
      <c r="D660" s="37" t="s">
        <v>38</v>
      </c>
      <c r="E660" s="37" t="s">
        <v>45</v>
      </c>
      <c r="F660" s="37" t="s">
        <v>120</v>
      </c>
      <c r="G660" s="36">
        <v>3636.91</v>
      </c>
      <c r="H660" s="61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107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8">
        <v>45918.394305555557</v>
      </c>
      <c r="B661" s="59">
        <v>444040957</v>
      </c>
      <c r="C661" s="38" t="s">
        <v>36</v>
      </c>
      <c r="D661" s="38" t="s">
        <v>38</v>
      </c>
      <c r="E661" s="38" t="s">
        <v>45</v>
      </c>
      <c r="F661" s="38" t="s">
        <v>120</v>
      </c>
      <c r="G661" s="35">
        <v>3636.87</v>
      </c>
      <c r="H661" s="59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0">
        <v>45918.395011574074</v>
      </c>
      <c r="B662" s="61">
        <v>444041405</v>
      </c>
      <c r="C662" s="37" t="s">
        <v>36</v>
      </c>
      <c r="D662" s="37" t="s">
        <v>37</v>
      </c>
      <c r="E662" s="37" t="s">
        <v>46</v>
      </c>
      <c r="F662" s="37" t="s">
        <v>120</v>
      </c>
      <c r="G662" s="36">
        <v>3639.28</v>
      </c>
      <c r="H662" s="61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969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8">
        <v>45918.395416666666</v>
      </c>
      <c r="B663" s="59">
        <v>444041601</v>
      </c>
      <c r="C663" s="38" t="s">
        <v>36</v>
      </c>
      <c r="D663" s="38" t="s">
        <v>37</v>
      </c>
      <c r="E663" s="38" t="s">
        <v>46</v>
      </c>
      <c r="F663" s="38" t="s">
        <v>120</v>
      </c>
      <c r="G663" s="35">
        <v>3639.82</v>
      </c>
      <c r="H663" s="59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970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0">
        <v>45918.395416666666</v>
      </c>
      <c r="B664" s="61">
        <v>444041603</v>
      </c>
      <c r="C664" s="37" t="s">
        <v>36</v>
      </c>
      <c r="D664" s="37" t="s">
        <v>37</v>
      </c>
      <c r="E664" s="37" t="s">
        <v>46</v>
      </c>
      <c r="F664" s="37" t="s">
        <v>120</v>
      </c>
      <c r="G664" s="36">
        <v>3639.82</v>
      </c>
      <c r="H664" s="61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970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8">
        <v>45918.395416666666</v>
      </c>
      <c r="B665" s="59">
        <v>444041604</v>
      </c>
      <c r="C665" s="38" t="s">
        <v>36</v>
      </c>
      <c r="D665" s="38" t="s">
        <v>37</v>
      </c>
      <c r="E665" s="38" t="s">
        <v>46</v>
      </c>
      <c r="F665" s="38" t="s">
        <v>120</v>
      </c>
      <c r="G665" s="35">
        <v>3639.82</v>
      </c>
      <c r="H665" s="59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970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0">
        <v>45918.399108796293</v>
      </c>
      <c r="B666" s="61">
        <v>444042889</v>
      </c>
      <c r="C666" s="37" t="s">
        <v>36</v>
      </c>
      <c r="D666" s="37" t="s">
        <v>37</v>
      </c>
      <c r="E666" s="37" t="s">
        <v>46</v>
      </c>
      <c r="F666" s="37" t="s">
        <v>120</v>
      </c>
      <c r="G666" s="36">
        <v>3640.01</v>
      </c>
      <c r="H666" s="61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971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8">
        <v>45918.399108796293</v>
      </c>
      <c r="B667" s="59">
        <v>444042891</v>
      </c>
      <c r="C667" s="38" t="s">
        <v>36</v>
      </c>
      <c r="D667" s="38" t="s">
        <v>37</v>
      </c>
      <c r="E667" s="38" t="s">
        <v>46</v>
      </c>
      <c r="F667" s="38" t="s">
        <v>120</v>
      </c>
      <c r="G667" s="35">
        <v>3640.01</v>
      </c>
      <c r="H667" s="59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972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0">
        <v>45918.400092592594</v>
      </c>
      <c r="B668" s="61">
        <v>444043662</v>
      </c>
      <c r="C668" s="37" t="s">
        <v>36</v>
      </c>
      <c r="D668" s="37" t="s">
        <v>38</v>
      </c>
      <c r="E668" s="37" t="s">
        <v>45</v>
      </c>
      <c r="F668" s="37" t="s">
        <v>120</v>
      </c>
      <c r="G668" s="36">
        <v>3637.76</v>
      </c>
      <c r="H668" s="61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8">
        <v>45918.400092592594</v>
      </c>
      <c r="B669" s="59">
        <v>444043663</v>
      </c>
      <c r="C669" s="38" t="s">
        <v>36</v>
      </c>
      <c r="D669" s="38" t="s">
        <v>38</v>
      </c>
      <c r="E669" s="38" t="s">
        <v>45</v>
      </c>
      <c r="F669" s="38" t="s">
        <v>120</v>
      </c>
      <c r="G669" s="35">
        <v>3637.81</v>
      </c>
      <c r="H669" s="59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107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0">
        <v>45918.404953703706</v>
      </c>
      <c r="B670" s="61">
        <v>444045780</v>
      </c>
      <c r="C670" s="37" t="s">
        <v>36</v>
      </c>
      <c r="D670" s="37" t="s">
        <v>38</v>
      </c>
      <c r="E670" s="37" t="s">
        <v>45</v>
      </c>
      <c r="F670" s="37" t="s">
        <v>120</v>
      </c>
      <c r="G670" s="36">
        <v>3636.65</v>
      </c>
      <c r="H670" s="61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8">
        <v>45918.404953703706</v>
      </c>
      <c r="B671" s="59">
        <v>444045782</v>
      </c>
      <c r="C671" s="38" t="s">
        <v>36</v>
      </c>
      <c r="D671" s="38" t="s">
        <v>38</v>
      </c>
      <c r="E671" s="38" t="s">
        <v>45</v>
      </c>
      <c r="F671" s="38" t="s">
        <v>120</v>
      </c>
      <c r="G671" s="35">
        <v>3636.65</v>
      </c>
      <c r="H671" s="59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0">
        <v>45918.404953703706</v>
      </c>
      <c r="B672" s="61">
        <v>444045783</v>
      </c>
      <c r="C672" s="37" t="s">
        <v>36</v>
      </c>
      <c r="D672" s="37" t="s">
        <v>38</v>
      </c>
      <c r="E672" s="37" t="s">
        <v>45</v>
      </c>
      <c r="F672" s="37" t="s">
        <v>120</v>
      </c>
      <c r="G672" s="36">
        <v>3636.65</v>
      </c>
      <c r="H672" s="61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8">
        <v>45918.404953703706</v>
      </c>
      <c r="B673" s="59">
        <v>444045785</v>
      </c>
      <c r="C673" s="38" t="s">
        <v>36</v>
      </c>
      <c r="D673" s="38" t="s">
        <v>38</v>
      </c>
      <c r="E673" s="38" t="s">
        <v>45</v>
      </c>
      <c r="F673" s="38" t="s">
        <v>120</v>
      </c>
      <c r="G673" s="35">
        <v>3636.65</v>
      </c>
      <c r="H673" s="59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0">
        <v>45918.40766203704</v>
      </c>
      <c r="B674" s="61">
        <v>444046705</v>
      </c>
      <c r="C674" s="37" t="s">
        <v>36</v>
      </c>
      <c r="D674" s="37" t="s">
        <v>37</v>
      </c>
      <c r="E674" s="37" t="s">
        <v>46</v>
      </c>
      <c r="F674" s="37" t="s">
        <v>120</v>
      </c>
      <c r="G674" s="36">
        <v>3639.24</v>
      </c>
      <c r="H674" s="61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973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8">
        <v>45918.411435185182</v>
      </c>
      <c r="B675" s="59">
        <v>444048186</v>
      </c>
      <c r="C675" s="38" t="s">
        <v>36</v>
      </c>
      <c r="D675" s="38" t="s">
        <v>37</v>
      </c>
      <c r="E675" s="38" t="s">
        <v>46</v>
      </c>
      <c r="F675" s="38" t="s">
        <v>120</v>
      </c>
      <c r="G675" s="35">
        <v>3639.7</v>
      </c>
      <c r="H675" s="59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974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0">
        <v>45918.411435185182</v>
      </c>
      <c r="B676" s="61">
        <v>444048187</v>
      </c>
      <c r="C676" s="37" t="s">
        <v>36</v>
      </c>
      <c r="D676" s="37" t="s">
        <v>37</v>
      </c>
      <c r="E676" s="37" t="s">
        <v>46</v>
      </c>
      <c r="F676" s="37" t="s">
        <v>120</v>
      </c>
      <c r="G676" s="36">
        <v>3639.7</v>
      </c>
      <c r="H676" s="61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975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8">
        <v>45918.411435185182</v>
      </c>
      <c r="B677" s="59">
        <v>444048188</v>
      </c>
      <c r="C677" s="38" t="s">
        <v>36</v>
      </c>
      <c r="D677" s="38" t="s">
        <v>37</v>
      </c>
      <c r="E677" s="38" t="s">
        <v>46</v>
      </c>
      <c r="F677" s="38" t="s">
        <v>120</v>
      </c>
      <c r="G677" s="35">
        <v>3639.7</v>
      </c>
      <c r="H677" s="59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975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0">
        <v>45918.420902777776</v>
      </c>
      <c r="B678" s="61">
        <v>444053441</v>
      </c>
      <c r="C678" s="37" t="s">
        <v>36</v>
      </c>
      <c r="D678" s="37" t="s">
        <v>37</v>
      </c>
      <c r="E678" s="37" t="s">
        <v>46</v>
      </c>
      <c r="F678" s="37" t="s">
        <v>120</v>
      </c>
      <c r="G678" s="36">
        <v>3640.79</v>
      </c>
      <c r="H678" s="61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976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8">
        <v>45918.420902777776</v>
      </c>
      <c r="B679" s="59">
        <v>444053445</v>
      </c>
      <c r="C679" s="38" t="s">
        <v>36</v>
      </c>
      <c r="D679" s="38" t="s">
        <v>37</v>
      </c>
      <c r="E679" s="38" t="s">
        <v>46</v>
      </c>
      <c r="F679" s="38" t="s">
        <v>120</v>
      </c>
      <c r="G679" s="35">
        <v>3640.79</v>
      </c>
      <c r="H679" s="59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976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0">
        <v>45918.43273148148</v>
      </c>
      <c r="B680" s="61">
        <v>444064796</v>
      </c>
      <c r="C680" s="37" t="s">
        <v>36</v>
      </c>
      <c r="D680" s="37" t="s">
        <v>37</v>
      </c>
      <c r="E680" s="37" t="s">
        <v>45</v>
      </c>
      <c r="F680" s="37" t="s">
        <v>120</v>
      </c>
      <c r="G680" s="36">
        <v>3647.42</v>
      </c>
      <c r="H680" s="61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8">
        <v>45918.43273148148</v>
      </c>
      <c r="B681" s="59">
        <v>444064797</v>
      </c>
      <c r="C681" s="38" t="s">
        <v>36</v>
      </c>
      <c r="D681" s="38" t="s">
        <v>37</v>
      </c>
      <c r="E681" s="38" t="s">
        <v>45</v>
      </c>
      <c r="F681" s="38" t="s">
        <v>120</v>
      </c>
      <c r="G681" s="35">
        <v>3647.45</v>
      </c>
      <c r="H681" s="59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0">
        <v>45918.43273148148</v>
      </c>
      <c r="B682" s="61">
        <v>444064799</v>
      </c>
      <c r="C682" s="37" t="s">
        <v>36</v>
      </c>
      <c r="D682" s="37" t="s">
        <v>37</v>
      </c>
      <c r="E682" s="37" t="s">
        <v>45</v>
      </c>
      <c r="F682" s="37" t="s">
        <v>120</v>
      </c>
      <c r="G682" s="36">
        <v>3647.53</v>
      </c>
      <c r="H682" s="61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8">
        <v>45918.43273148148</v>
      </c>
      <c r="B683" s="59">
        <v>444064800</v>
      </c>
      <c r="C683" s="38" t="s">
        <v>36</v>
      </c>
      <c r="D683" s="38" t="s">
        <v>37</v>
      </c>
      <c r="E683" s="38" t="s">
        <v>45</v>
      </c>
      <c r="F683" s="38" t="s">
        <v>120</v>
      </c>
      <c r="G683" s="35">
        <v>3647.76</v>
      </c>
      <c r="H683" s="59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0">
        <v>45918.435613425929</v>
      </c>
      <c r="B684" s="61">
        <v>444067159</v>
      </c>
      <c r="C684" s="37" t="s">
        <v>36</v>
      </c>
      <c r="D684" s="37" t="s">
        <v>38</v>
      </c>
      <c r="E684" s="37" t="s">
        <v>46</v>
      </c>
      <c r="F684" s="37" t="s">
        <v>120</v>
      </c>
      <c r="G684" s="36">
        <v>3648.95</v>
      </c>
      <c r="H684" s="61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977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8">
        <v>45918.438773148147</v>
      </c>
      <c r="B685" s="59">
        <v>444069249</v>
      </c>
      <c r="C685" s="38" t="s">
        <v>36</v>
      </c>
      <c r="D685" s="38" t="s">
        <v>38</v>
      </c>
      <c r="E685" s="38" t="s">
        <v>46</v>
      </c>
      <c r="F685" s="38" t="s">
        <v>120</v>
      </c>
      <c r="G685" s="35">
        <v>3650.54</v>
      </c>
      <c r="H685" s="59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978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0">
        <v>45918.438773148147</v>
      </c>
      <c r="B686" s="61">
        <v>444069250</v>
      </c>
      <c r="C686" s="37" t="s">
        <v>36</v>
      </c>
      <c r="D686" s="37" t="s">
        <v>38</v>
      </c>
      <c r="E686" s="37" t="s">
        <v>46</v>
      </c>
      <c r="F686" s="37" t="s">
        <v>120</v>
      </c>
      <c r="G686" s="36">
        <v>3650.54</v>
      </c>
      <c r="H686" s="61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979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8">
        <v>45918.439270833333</v>
      </c>
      <c r="B687" s="59">
        <v>444069595</v>
      </c>
      <c r="C687" s="38" t="s">
        <v>36</v>
      </c>
      <c r="D687" s="38" t="s">
        <v>38</v>
      </c>
      <c r="E687" s="38" t="s">
        <v>46</v>
      </c>
      <c r="F687" s="38" t="s">
        <v>120</v>
      </c>
      <c r="G687" s="35">
        <v>3651.04</v>
      </c>
      <c r="H687" s="59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980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0">
        <v>45918.441296296296</v>
      </c>
      <c r="B688" s="61">
        <v>444070767</v>
      </c>
      <c r="C688" s="37" t="s">
        <v>36</v>
      </c>
      <c r="D688" s="37" t="s">
        <v>37</v>
      </c>
      <c r="E688" s="37" t="s">
        <v>45</v>
      </c>
      <c r="F688" s="37" t="s">
        <v>120</v>
      </c>
      <c r="G688" s="36">
        <v>3650.68</v>
      </c>
      <c r="H688" s="61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8">
        <v>45918.441296296296</v>
      </c>
      <c r="B689" s="59">
        <v>444070769</v>
      </c>
      <c r="C689" s="38" t="s">
        <v>36</v>
      </c>
      <c r="D689" s="38" t="s">
        <v>37</v>
      </c>
      <c r="E689" s="38" t="s">
        <v>45</v>
      </c>
      <c r="F689" s="38" t="s">
        <v>120</v>
      </c>
      <c r="G689" s="35">
        <v>3650.68</v>
      </c>
      <c r="H689" s="59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0">
        <v>45918.441296296296</v>
      </c>
      <c r="B690" s="61">
        <v>444070772</v>
      </c>
      <c r="C690" s="37" t="s">
        <v>36</v>
      </c>
      <c r="D690" s="37" t="s">
        <v>37</v>
      </c>
      <c r="E690" s="37" t="s">
        <v>45</v>
      </c>
      <c r="F690" s="37" t="s">
        <v>120</v>
      </c>
      <c r="G690" s="36">
        <v>3650.68</v>
      </c>
      <c r="H690" s="61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8">
        <v>45918.441296296296</v>
      </c>
      <c r="B691" s="59">
        <v>444070781</v>
      </c>
      <c r="C691" s="38" t="s">
        <v>36</v>
      </c>
      <c r="D691" s="38" t="s">
        <v>37</v>
      </c>
      <c r="E691" s="38" t="s">
        <v>45</v>
      </c>
      <c r="F691" s="38" t="s">
        <v>120</v>
      </c>
      <c r="G691" s="35">
        <v>3650.68</v>
      </c>
      <c r="H691" s="59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0">
        <v>45918.44363425926</v>
      </c>
      <c r="B692" s="61">
        <v>444071937</v>
      </c>
      <c r="C692" s="37" t="s">
        <v>36</v>
      </c>
      <c r="D692" s="37" t="s">
        <v>38</v>
      </c>
      <c r="E692" s="37" t="s">
        <v>46</v>
      </c>
      <c r="F692" s="37" t="s">
        <v>120</v>
      </c>
      <c r="G692" s="36">
        <v>3652.21</v>
      </c>
      <c r="H692" s="61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981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8">
        <v>45918.44494212963</v>
      </c>
      <c r="B693" s="59">
        <v>444072968</v>
      </c>
      <c r="C693" s="38" t="s">
        <v>36</v>
      </c>
      <c r="D693" s="38" t="s">
        <v>38</v>
      </c>
      <c r="E693" s="38" t="s">
        <v>46</v>
      </c>
      <c r="F693" s="38" t="s">
        <v>120</v>
      </c>
      <c r="G693" s="35">
        <v>3653.8</v>
      </c>
      <c r="H693" s="59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982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0">
        <v>45918.44494212963</v>
      </c>
      <c r="B694" s="61">
        <v>444072971</v>
      </c>
      <c r="C694" s="37" t="s">
        <v>36</v>
      </c>
      <c r="D694" s="37" t="s">
        <v>38</v>
      </c>
      <c r="E694" s="37" t="s">
        <v>46</v>
      </c>
      <c r="F694" s="37" t="s">
        <v>120</v>
      </c>
      <c r="G694" s="36">
        <v>3653.8</v>
      </c>
      <c r="H694" s="61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982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8">
        <v>45918.444976851853</v>
      </c>
      <c r="B695" s="59">
        <v>444073089</v>
      </c>
      <c r="C695" s="38" t="s">
        <v>36</v>
      </c>
      <c r="D695" s="38" t="s">
        <v>38</v>
      </c>
      <c r="E695" s="38" t="s">
        <v>46</v>
      </c>
      <c r="F695" s="38" t="s">
        <v>120</v>
      </c>
      <c r="G695" s="35">
        <v>3654.21</v>
      </c>
      <c r="H695" s="59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983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0">
        <v>45918.450208333335</v>
      </c>
      <c r="B696" s="61">
        <v>444077235</v>
      </c>
      <c r="C696" s="37" t="s">
        <v>36</v>
      </c>
      <c r="D696" s="37" t="s">
        <v>37</v>
      </c>
      <c r="E696" s="37" t="s">
        <v>45</v>
      </c>
      <c r="F696" s="37" t="s">
        <v>120</v>
      </c>
      <c r="G696" s="36">
        <v>3657.89</v>
      </c>
      <c r="H696" s="61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8">
        <v>45918.450208333335</v>
      </c>
      <c r="B697" s="59">
        <v>444077238</v>
      </c>
      <c r="C697" s="38" t="s">
        <v>36</v>
      </c>
      <c r="D697" s="38" t="s">
        <v>37</v>
      </c>
      <c r="E697" s="38" t="s">
        <v>45</v>
      </c>
      <c r="F697" s="38" t="s">
        <v>120</v>
      </c>
      <c r="G697" s="35">
        <v>3657.81</v>
      </c>
      <c r="H697" s="59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0">
        <v>45918.450208333335</v>
      </c>
      <c r="B698" s="61">
        <v>444077240</v>
      </c>
      <c r="C698" s="37" t="s">
        <v>36</v>
      </c>
      <c r="D698" s="37" t="s">
        <v>37</v>
      </c>
      <c r="E698" s="37" t="s">
        <v>45</v>
      </c>
      <c r="F698" s="37" t="s">
        <v>120</v>
      </c>
      <c r="G698" s="36">
        <v>3657.86</v>
      </c>
      <c r="H698" s="61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8">
        <v>45918.450208333335</v>
      </c>
      <c r="B699" s="59">
        <v>444077243</v>
      </c>
      <c r="C699" s="38" t="s">
        <v>36</v>
      </c>
      <c r="D699" s="38" t="s">
        <v>37</v>
      </c>
      <c r="E699" s="38" t="s">
        <v>45</v>
      </c>
      <c r="F699" s="38" t="s">
        <v>120</v>
      </c>
      <c r="G699" s="35">
        <v>3657.84</v>
      </c>
      <c r="H699" s="59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0">
        <v>45918.451157407406</v>
      </c>
      <c r="B700" s="61">
        <v>444077679</v>
      </c>
      <c r="C700" s="37" t="s">
        <v>36</v>
      </c>
      <c r="D700" s="37" t="s">
        <v>38</v>
      </c>
      <c r="E700" s="37" t="s">
        <v>46</v>
      </c>
      <c r="F700" s="37" t="s">
        <v>120</v>
      </c>
      <c r="G700" s="36">
        <v>3659.49</v>
      </c>
      <c r="H700" s="61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984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8">
        <v>45918.451828703706</v>
      </c>
      <c r="B701" s="59">
        <v>444077912</v>
      </c>
      <c r="C701" s="38" t="s">
        <v>36</v>
      </c>
      <c r="D701" s="38" t="s">
        <v>37</v>
      </c>
      <c r="E701" s="38" t="s">
        <v>45</v>
      </c>
      <c r="F701" s="38" t="s">
        <v>120</v>
      </c>
      <c r="G701" s="35">
        <v>3658.58</v>
      </c>
      <c r="H701" s="59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0">
        <v>45918.452291666668</v>
      </c>
      <c r="B702" s="61">
        <v>444078044</v>
      </c>
      <c r="C702" s="37" t="s">
        <v>36</v>
      </c>
      <c r="D702" s="37" t="s">
        <v>38</v>
      </c>
      <c r="E702" s="37" t="s">
        <v>46</v>
      </c>
      <c r="F702" s="37" t="s">
        <v>120</v>
      </c>
      <c r="G702" s="36">
        <v>3657.66</v>
      </c>
      <c r="H702" s="61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985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8">
        <v>45918.452291666668</v>
      </c>
      <c r="B703" s="59">
        <v>444078045</v>
      </c>
      <c r="C703" s="38" t="s">
        <v>36</v>
      </c>
      <c r="D703" s="38" t="s">
        <v>38</v>
      </c>
      <c r="E703" s="38" t="s">
        <v>46</v>
      </c>
      <c r="F703" s="38" t="s">
        <v>120</v>
      </c>
      <c r="G703" s="35">
        <v>3657.66</v>
      </c>
      <c r="H703" s="59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985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0">
        <v>45918.452291666668</v>
      </c>
      <c r="B704" s="61">
        <v>444078046</v>
      </c>
      <c r="C704" s="37" t="s">
        <v>36</v>
      </c>
      <c r="D704" s="37" t="s">
        <v>38</v>
      </c>
      <c r="E704" s="37" t="s">
        <v>46</v>
      </c>
      <c r="F704" s="37" t="s">
        <v>120</v>
      </c>
      <c r="G704" s="36">
        <v>3657.66</v>
      </c>
      <c r="H704" s="61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985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8">
        <v>45918.452523148146</v>
      </c>
      <c r="B705" s="59">
        <v>444078131</v>
      </c>
      <c r="C705" s="38" t="s">
        <v>36</v>
      </c>
      <c r="D705" s="38" t="s">
        <v>37</v>
      </c>
      <c r="E705" s="38" t="s">
        <v>45</v>
      </c>
      <c r="F705" s="38" t="s">
        <v>120</v>
      </c>
      <c r="G705" s="35">
        <v>3658.41</v>
      </c>
      <c r="H705" s="59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0">
        <v>45918.452523148146</v>
      </c>
      <c r="B706" s="61">
        <v>444078135</v>
      </c>
      <c r="C706" s="37" t="s">
        <v>36</v>
      </c>
      <c r="D706" s="37" t="s">
        <v>37</v>
      </c>
      <c r="E706" s="37" t="s">
        <v>45</v>
      </c>
      <c r="F706" s="37" t="s">
        <v>120</v>
      </c>
      <c r="G706" s="36">
        <v>3658.41</v>
      </c>
      <c r="H706" s="61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8">
        <v>45918.452523148146</v>
      </c>
      <c r="B707" s="59">
        <v>444078137</v>
      </c>
      <c r="C707" s="38" t="s">
        <v>36</v>
      </c>
      <c r="D707" s="38" t="s">
        <v>37</v>
      </c>
      <c r="E707" s="38" t="s">
        <v>45</v>
      </c>
      <c r="F707" s="38" t="s">
        <v>120</v>
      </c>
      <c r="G707" s="35">
        <v>3658.15</v>
      </c>
      <c r="H707" s="59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0">
        <v>45918.455231481479</v>
      </c>
      <c r="B708" s="61">
        <v>444079066</v>
      </c>
      <c r="C708" s="37" t="s">
        <v>36</v>
      </c>
      <c r="D708" s="37" t="s">
        <v>38</v>
      </c>
      <c r="E708" s="37" t="s">
        <v>46</v>
      </c>
      <c r="F708" s="37" t="s">
        <v>120</v>
      </c>
      <c r="G708" s="36">
        <v>3658.14</v>
      </c>
      <c r="H708" s="61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835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8">
        <v>45918.455416666664</v>
      </c>
      <c r="B709" s="59">
        <v>444079176</v>
      </c>
      <c r="C709" s="38" t="s">
        <v>36</v>
      </c>
      <c r="D709" s="38" t="s">
        <v>37</v>
      </c>
      <c r="E709" s="38" t="s">
        <v>45</v>
      </c>
      <c r="F709" s="38" t="s">
        <v>120</v>
      </c>
      <c r="G709" s="35">
        <v>3658.5</v>
      </c>
      <c r="H709" s="59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0">
        <v>45918.456689814811</v>
      </c>
      <c r="B710" s="61">
        <v>444079879</v>
      </c>
      <c r="C710" s="37" t="s">
        <v>36</v>
      </c>
      <c r="D710" s="37" t="s">
        <v>37</v>
      </c>
      <c r="E710" s="37" t="s">
        <v>45</v>
      </c>
      <c r="F710" s="37" t="s">
        <v>120</v>
      </c>
      <c r="G710" s="36">
        <v>3658.04</v>
      </c>
      <c r="H710" s="61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8">
        <v>45918.462962962964</v>
      </c>
      <c r="B711" s="59">
        <v>444083012</v>
      </c>
      <c r="C711" s="38" t="s">
        <v>36</v>
      </c>
      <c r="D711" s="38" t="s">
        <v>38</v>
      </c>
      <c r="E711" s="38" t="s">
        <v>46</v>
      </c>
      <c r="F711" s="38" t="s">
        <v>120</v>
      </c>
      <c r="G711" s="35">
        <v>3655.84</v>
      </c>
      <c r="H711" s="59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986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0">
        <v>45918.463009259256</v>
      </c>
      <c r="B712" s="61">
        <v>444083072</v>
      </c>
      <c r="C712" s="37" t="s">
        <v>36</v>
      </c>
      <c r="D712" s="37" t="s">
        <v>38</v>
      </c>
      <c r="E712" s="37" t="s">
        <v>46</v>
      </c>
      <c r="F712" s="37" t="s">
        <v>120</v>
      </c>
      <c r="G712" s="36">
        <v>3655.48</v>
      </c>
      <c r="H712" s="61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987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8">
        <v>45918.463263888887</v>
      </c>
      <c r="B713" s="59">
        <v>444083399</v>
      </c>
      <c r="C713" s="38" t="s">
        <v>36</v>
      </c>
      <c r="D713" s="38" t="s">
        <v>38</v>
      </c>
      <c r="E713" s="38" t="s">
        <v>46</v>
      </c>
      <c r="F713" s="38" t="s">
        <v>120</v>
      </c>
      <c r="G713" s="35">
        <v>3655.4</v>
      </c>
      <c r="H713" s="59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988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0">
        <v>45918.463287037041</v>
      </c>
      <c r="B714" s="61">
        <v>444083408</v>
      </c>
      <c r="C714" s="37" t="s">
        <v>36</v>
      </c>
      <c r="D714" s="37" t="s">
        <v>38</v>
      </c>
      <c r="E714" s="37" t="s">
        <v>46</v>
      </c>
      <c r="F714" s="37" t="s">
        <v>120</v>
      </c>
      <c r="G714" s="36">
        <v>3655.34</v>
      </c>
      <c r="H714" s="61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989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8">
        <v>45918.463530092595</v>
      </c>
      <c r="B715" s="59">
        <v>444083686</v>
      </c>
      <c r="C715" s="38" t="s">
        <v>36</v>
      </c>
      <c r="D715" s="38" t="s">
        <v>38</v>
      </c>
      <c r="E715" s="38" t="s">
        <v>46</v>
      </c>
      <c r="F715" s="38" t="s">
        <v>120</v>
      </c>
      <c r="G715" s="35">
        <v>3655</v>
      </c>
      <c r="H715" s="59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990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0">
        <v>45918.467453703706</v>
      </c>
      <c r="B716" s="61">
        <v>444085505</v>
      </c>
      <c r="C716" s="37" t="s">
        <v>36</v>
      </c>
      <c r="D716" s="37" t="s">
        <v>38</v>
      </c>
      <c r="E716" s="37" t="s">
        <v>45</v>
      </c>
      <c r="F716" s="37" t="s">
        <v>120</v>
      </c>
      <c r="G716" s="36">
        <v>3655.01</v>
      </c>
      <c r="H716" s="61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8">
        <v>45918.467453703706</v>
      </c>
      <c r="B717" s="59">
        <v>444085506</v>
      </c>
      <c r="C717" s="38" t="s">
        <v>36</v>
      </c>
      <c r="D717" s="38" t="s">
        <v>38</v>
      </c>
      <c r="E717" s="38" t="s">
        <v>45</v>
      </c>
      <c r="F717" s="38" t="s">
        <v>120</v>
      </c>
      <c r="G717" s="35">
        <v>3655.01</v>
      </c>
      <c r="H717" s="59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108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0">
        <v>45918.467453703706</v>
      </c>
      <c r="B718" s="61">
        <v>444085507</v>
      </c>
      <c r="C718" s="37" t="s">
        <v>36</v>
      </c>
      <c r="D718" s="37" t="s">
        <v>38</v>
      </c>
      <c r="E718" s="37" t="s">
        <v>45</v>
      </c>
      <c r="F718" s="37" t="s">
        <v>120</v>
      </c>
      <c r="G718" s="36">
        <v>3655.01</v>
      </c>
      <c r="H718" s="61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8">
        <v>45918.467453703706</v>
      </c>
      <c r="B719" s="59">
        <v>444085509</v>
      </c>
      <c r="C719" s="38" t="s">
        <v>36</v>
      </c>
      <c r="D719" s="38" t="s">
        <v>38</v>
      </c>
      <c r="E719" s="38" t="s">
        <v>45</v>
      </c>
      <c r="F719" s="38" t="s">
        <v>120</v>
      </c>
      <c r="G719" s="35">
        <v>3655.01</v>
      </c>
      <c r="H719" s="59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0">
        <v>45918.467465277776</v>
      </c>
      <c r="B720" s="61">
        <v>444085511</v>
      </c>
      <c r="C720" s="37" t="s">
        <v>36</v>
      </c>
      <c r="D720" s="37" t="s">
        <v>38</v>
      </c>
      <c r="E720" s="37" t="s">
        <v>45</v>
      </c>
      <c r="F720" s="37" t="s">
        <v>120</v>
      </c>
      <c r="G720" s="36">
        <v>3655</v>
      </c>
      <c r="H720" s="61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8">
        <v>45918.468831018516</v>
      </c>
      <c r="B721" s="59">
        <v>444085948</v>
      </c>
      <c r="C721" s="38" t="s">
        <v>36</v>
      </c>
      <c r="D721" s="38" t="s">
        <v>37</v>
      </c>
      <c r="E721" s="38" t="s">
        <v>45</v>
      </c>
      <c r="F721" s="38" t="s">
        <v>120</v>
      </c>
      <c r="G721" s="35">
        <v>3655.99</v>
      </c>
      <c r="H721" s="59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0">
        <v>45918.479247685187</v>
      </c>
      <c r="B722" s="61">
        <v>444089787</v>
      </c>
      <c r="C722" s="37" t="s">
        <v>36</v>
      </c>
      <c r="D722" s="37" t="s">
        <v>37</v>
      </c>
      <c r="E722" s="37" t="s">
        <v>45</v>
      </c>
      <c r="F722" s="37" t="s">
        <v>120</v>
      </c>
      <c r="G722" s="36">
        <v>3655.99</v>
      </c>
      <c r="H722" s="61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107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8">
        <v>45918.482708333337</v>
      </c>
      <c r="B723" s="59">
        <v>444090952</v>
      </c>
      <c r="C723" s="38" t="s">
        <v>36</v>
      </c>
      <c r="D723" s="38" t="s">
        <v>37</v>
      </c>
      <c r="E723" s="38" t="s">
        <v>46</v>
      </c>
      <c r="F723" s="38" t="s">
        <v>120</v>
      </c>
      <c r="G723" s="35">
        <v>3657.52</v>
      </c>
      <c r="H723" s="59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991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0">
        <v>45918.482986111114</v>
      </c>
      <c r="B724" s="61">
        <v>444091545</v>
      </c>
      <c r="C724" s="37" t="s">
        <v>36</v>
      </c>
      <c r="D724" s="37" t="s">
        <v>37</v>
      </c>
      <c r="E724" s="37" t="s">
        <v>46</v>
      </c>
      <c r="F724" s="37" t="s">
        <v>120</v>
      </c>
      <c r="G724" s="36">
        <v>3658.01</v>
      </c>
      <c r="H724" s="61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992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8">
        <v>45918.482986111114</v>
      </c>
      <c r="B725" s="59">
        <v>444091546</v>
      </c>
      <c r="C725" s="38" t="s">
        <v>36</v>
      </c>
      <c r="D725" s="38" t="s">
        <v>37</v>
      </c>
      <c r="E725" s="38" t="s">
        <v>46</v>
      </c>
      <c r="F725" s="38" t="s">
        <v>120</v>
      </c>
      <c r="G725" s="35">
        <v>3658.01</v>
      </c>
      <c r="H725" s="59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992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0">
        <v>45918.482986111114</v>
      </c>
      <c r="B726" s="61">
        <v>444091547</v>
      </c>
      <c r="C726" s="37" t="s">
        <v>36</v>
      </c>
      <c r="D726" s="37" t="s">
        <v>37</v>
      </c>
      <c r="E726" s="37" t="s">
        <v>46</v>
      </c>
      <c r="F726" s="37" t="s">
        <v>120</v>
      </c>
      <c r="G726" s="36">
        <v>3658.01</v>
      </c>
      <c r="H726" s="61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992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8">
        <v>45918.483043981483</v>
      </c>
      <c r="B727" s="59">
        <v>444091563</v>
      </c>
      <c r="C727" s="38" t="s">
        <v>36</v>
      </c>
      <c r="D727" s="38" t="s">
        <v>37</v>
      </c>
      <c r="E727" s="38" t="s">
        <v>46</v>
      </c>
      <c r="F727" s="38" t="s">
        <v>120</v>
      </c>
      <c r="G727" s="35">
        <v>3658.09</v>
      </c>
      <c r="H727" s="59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993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0">
        <v>45918.484282407408</v>
      </c>
      <c r="B728" s="61">
        <v>444092324</v>
      </c>
      <c r="C728" s="37" t="s">
        <v>36</v>
      </c>
      <c r="D728" s="37" t="s">
        <v>38</v>
      </c>
      <c r="E728" s="37" t="s">
        <v>46</v>
      </c>
      <c r="F728" s="37" t="s">
        <v>120</v>
      </c>
      <c r="G728" s="36">
        <v>3659.6</v>
      </c>
      <c r="H728" s="61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994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8">
        <v>45918.484293981484</v>
      </c>
      <c r="B729" s="59">
        <v>444092343</v>
      </c>
      <c r="C729" s="38" t="s">
        <v>36</v>
      </c>
      <c r="D729" s="38" t="s">
        <v>38</v>
      </c>
      <c r="E729" s="38" t="s">
        <v>46</v>
      </c>
      <c r="F729" s="38" t="s">
        <v>120</v>
      </c>
      <c r="G729" s="35">
        <v>3659.64</v>
      </c>
      <c r="H729" s="59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995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0">
        <v>45918.491168981483</v>
      </c>
      <c r="B730" s="61">
        <v>444096216</v>
      </c>
      <c r="C730" s="37" t="s">
        <v>36</v>
      </c>
      <c r="D730" s="37" t="s">
        <v>37</v>
      </c>
      <c r="E730" s="37" t="s">
        <v>45</v>
      </c>
      <c r="F730" s="37" t="s">
        <v>120</v>
      </c>
      <c r="G730" s="36">
        <v>3661.71</v>
      </c>
      <c r="H730" s="61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109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8">
        <v>45918.491180555553</v>
      </c>
      <c r="B731" s="59">
        <v>444096217</v>
      </c>
      <c r="C731" s="38" t="s">
        <v>36</v>
      </c>
      <c r="D731" s="38" t="s">
        <v>37</v>
      </c>
      <c r="E731" s="38" t="s">
        <v>45</v>
      </c>
      <c r="F731" s="38" t="s">
        <v>120</v>
      </c>
      <c r="G731" s="35">
        <v>3661.67</v>
      </c>
      <c r="H731" s="59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108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0">
        <v>45918.491180555553</v>
      </c>
      <c r="B732" s="61">
        <v>444096219</v>
      </c>
      <c r="C732" s="37" t="s">
        <v>36</v>
      </c>
      <c r="D732" s="37" t="s">
        <v>37</v>
      </c>
      <c r="E732" s="37" t="s">
        <v>45</v>
      </c>
      <c r="F732" s="37" t="s">
        <v>120</v>
      </c>
      <c r="G732" s="36">
        <v>3661.67</v>
      </c>
      <c r="H732" s="61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8">
        <v>45918.491180555553</v>
      </c>
      <c r="B733" s="59">
        <v>444096220</v>
      </c>
      <c r="C733" s="38" t="s">
        <v>36</v>
      </c>
      <c r="D733" s="38" t="s">
        <v>37</v>
      </c>
      <c r="E733" s="38" t="s">
        <v>45</v>
      </c>
      <c r="F733" s="38" t="s">
        <v>120</v>
      </c>
      <c r="G733" s="35">
        <v>3661.67</v>
      </c>
      <c r="H733" s="59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0">
        <v>45918.491180555553</v>
      </c>
      <c r="B734" s="61">
        <v>444096221</v>
      </c>
      <c r="C734" s="37" t="s">
        <v>36</v>
      </c>
      <c r="D734" s="37" t="s">
        <v>37</v>
      </c>
      <c r="E734" s="37" t="s">
        <v>45</v>
      </c>
      <c r="F734" s="37" t="s">
        <v>120</v>
      </c>
      <c r="G734" s="36">
        <v>3661.67</v>
      </c>
      <c r="H734" s="61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8">
        <v>45918.49119212963</v>
      </c>
      <c r="B735" s="59">
        <v>444096222</v>
      </c>
      <c r="C735" s="38" t="s">
        <v>36</v>
      </c>
      <c r="D735" s="38" t="s">
        <v>37</v>
      </c>
      <c r="E735" s="38" t="s">
        <v>45</v>
      </c>
      <c r="F735" s="38" t="s">
        <v>120</v>
      </c>
      <c r="G735" s="35">
        <v>3661.82</v>
      </c>
      <c r="H735" s="59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0">
        <v>45918.495138888888</v>
      </c>
      <c r="B736" s="61">
        <v>444097681</v>
      </c>
      <c r="C736" s="37" t="s">
        <v>36</v>
      </c>
      <c r="D736" s="37" t="s">
        <v>38</v>
      </c>
      <c r="E736" s="37" t="s">
        <v>46</v>
      </c>
      <c r="F736" s="37" t="s">
        <v>120</v>
      </c>
      <c r="G736" s="36">
        <v>3663.36</v>
      </c>
      <c r="H736" s="61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996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8">
        <v>45918.495138888888</v>
      </c>
      <c r="B737" s="59">
        <v>444097682</v>
      </c>
      <c r="C737" s="38" t="s">
        <v>36</v>
      </c>
      <c r="D737" s="38" t="s">
        <v>38</v>
      </c>
      <c r="E737" s="38" t="s">
        <v>46</v>
      </c>
      <c r="F737" s="38" t="s">
        <v>120</v>
      </c>
      <c r="G737" s="35">
        <v>3663.36</v>
      </c>
      <c r="H737" s="59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996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0">
        <v>45918.495138888888</v>
      </c>
      <c r="B738" s="61">
        <v>444097683</v>
      </c>
      <c r="C738" s="37" t="s">
        <v>36</v>
      </c>
      <c r="D738" s="37" t="s">
        <v>38</v>
      </c>
      <c r="E738" s="37" t="s">
        <v>46</v>
      </c>
      <c r="F738" s="37" t="s">
        <v>120</v>
      </c>
      <c r="G738" s="36">
        <v>3663.36</v>
      </c>
      <c r="H738" s="61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996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8">
        <v>45918.496493055558</v>
      </c>
      <c r="B739" s="59">
        <v>444098239</v>
      </c>
      <c r="C739" s="38" t="s">
        <v>36</v>
      </c>
      <c r="D739" s="38" t="s">
        <v>37</v>
      </c>
      <c r="E739" s="38" t="s">
        <v>45</v>
      </c>
      <c r="F739" s="38" t="s">
        <v>120</v>
      </c>
      <c r="G739" s="35">
        <v>3662.97</v>
      </c>
      <c r="H739" s="59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108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0">
        <v>45918.496504629627</v>
      </c>
      <c r="B740" s="61">
        <v>444098240</v>
      </c>
      <c r="C740" s="37" t="s">
        <v>36</v>
      </c>
      <c r="D740" s="37" t="s">
        <v>37</v>
      </c>
      <c r="E740" s="37" t="s">
        <v>45</v>
      </c>
      <c r="F740" s="37" t="s">
        <v>120</v>
      </c>
      <c r="G740" s="36">
        <v>3662.97</v>
      </c>
      <c r="H740" s="61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8">
        <v>45918.496504629627</v>
      </c>
      <c r="B741" s="59">
        <v>444098242</v>
      </c>
      <c r="C741" s="38" t="s">
        <v>36</v>
      </c>
      <c r="D741" s="38" t="s">
        <v>37</v>
      </c>
      <c r="E741" s="38" t="s">
        <v>45</v>
      </c>
      <c r="F741" s="38" t="s">
        <v>120</v>
      </c>
      <c r="G741" s="35">
        <v>3662.97</v>
      </c>
      <c r="H741" s="59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109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0">
        <v>45918.496550925927</v>
      </c>
      <c r="B742" s="61">
        <v>444098269</v>
      </c>
      <c r="C742" s="37" t="s">
        <v>36</v>
      </c>
      <c r="D742" s="37" t="s">
        <v>38</v>
      </c>
      <c r="E742" s="37" t="s">
        <v>46</v>
      </c>
      <c r="F742" s="37" t="s">
        <v>120</v>
      </c>
      <c r="G742" s="36">
        <v>3662.69</v>
      </c>
      <c r="H742" s="61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997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8">
        <v>45918.496550925927</v>
      </c>
      <c r="B743" s="59">
        <v>444098270</v>
      </c>
      <c r="C743" s="38" t="s">
        <v>36</v>
      </c>
      <c r="D743" s="38" t="s">
        <v>38</v>
      </c>
      <c r="E743" s="38" t="s">
        <v>46</v>
      </c>
      <c r="F743" s="38" t="s">
        <v>120</v>
      </c>
      <c r="G743" s="35">
        <v>3662.67</v>
      </c>
      <c r="H743" s="59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998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0">
        <v>45918.496562499997</v>
      </c>
      <c r="B744" s="61">
        <v>444098272</v>
      </c>
      <c r="C744" s="37" t="s">
        <v>36</v>
      </c>
      <c r="D744" s="37" t="s">
        <v>38</v>
      </c>
      <c r="E744" s="37" t="s">
        <v>46</v>
      </c>
      <c r="F744" s="37" t="s">
        <v>120</v>
      </c>
      <c r="G744" s="36">
        <v>3662.6</v>
      </c>
      <c r="H744" s="61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999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8">
        <v>45918.496724537035</v>
      </c>
      <c r="B745" s="59">
        <v>444098346</v>
      </c>
      <c r="C745" s="38" t="s">
        <v>36</v>
      </c>
      <c r="D745" s="38" t="s">
        <v>37</v>
      </c>
      <c r="E745" s="38" t="s">
        <v>45</v>
      </c>
      <c r="F745" s="38" t="s">
        <v>120</v>
      </c>
      <c r="G745" s="35">
        <v>3663.17</v>
      </c>
      <c r="H745" s="59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0">
        <v>45918.496736111112</v>
      </c>
      <c r="B746" s="61">
        <v>444098351</v>
      </c>
      <c r="C746" s="37" t="s">
        <v>36</v>
      </c>
      <c r="D746" s="37" t="s">
        <v>37</v>
      </c>
      <c r="E746" s="37" t="s">
        <v>45</v>
      </c>
      <c r="F746" s="37" t="s">
        <v>120</v>
      </c>
      <c r="G746" s="36">
        <v>3663.18</v>
      </c>
      <c r="H746" s="61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8">
        <v>45918.496736111112</v>
      </c>
      <c r="B747" s="59">
        <v>444098354</v>
      </c>
      <c r="C747" s="38" t="s">
        <v>36</v>
      </c>
      <c r="D747" s="38" t="s">
        <v>37</v>
      </c>
      <c r="E747" s="38" t="s">
        <v>45</v>
      </c>
      <c r="F747" s="38" t="s">
        <v>120</v>
      </c>
      <c r="G747" s="35">
        <v>3663.18</v>
      </c>
      <c r="H747" s="59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0">
        <v>45918.497488425928</v>
      </c>
      <c r="B748" s="61">
        <v>444098558</v>
      </c>
      <c r="C748" s="37" t="s">
        <v>36</v>
      </c>
      <c r="D748" s="37" t="s">
        <v>38</v>
      </c>
      <c r="E748" s="37" t="s">
        <v>46</v>
      </c>
      <c r="F748" s="37" t="s">
        <v>120</v>
      </c>
      <c r="G748" s="36">
        <v>3664.58</v>
      </c>
      <c r="H748" s="61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1000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8">
        <v>45918.497488425928</v>
      </c>
      <c r="B749" s="59">
        <v>444098560</v>
      </c>
      <c r="C749" s="38" t="s">
        <v>36</v>
      </c>
      <c r="D749" s="38" t="s">
        <v>38</v>
      </c>
      <c r="E749" s="38" t="s">
        <v>46</v>
      </c>
      <c r="F749" s="38" t="s">
        <v>120</v>
      </c>
      <c r="G749" s="35">
        <v>3664.58</v>
      </c>
      <c r="H749" s="59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1001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0">
        <v>45918.497488425928</v>
      </c>
      <c r="B750" s="61">
        <v>444098561</v>
      </c>
      <c r="C750" s="37" t="s">
        <v>36</v>
      </c>
      <c r="D750" s="37" t="s">
        <v>38</v>
      </c>
      <c r="E750" s="37" t="s">
        <v>46</v>
      </c>
      <c r="F750" s="37" t="s">
        <v>120</v>
      </c>
      <c r="G750" s="36">
        <v>3664.58</v>
      </c>
      <c r="H750" s="61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1001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8">
        <v>45918.5003125</v>
      </c>
      <c r="B751" s="59">
        <v>444100252</v>
      </c>
      <c r="C751" s="38" t="s">
        <v>36</v>
      </c>
      <c r="D751" s="38" t="s">
        <v>37</v>
      </c>
      <c r="E751" s="38" t="s">
        <v>45</v>
      </c>
      <c r="F751" s="38" t="s">
        <v>120</v>
      </c>
      <c r="G751" s="35">
        <v>3665.17</v>
      </c>
      <c r="H751" s="59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0">
        <v>45918.500324074077</v>
      </c>
      <c r="B752" s="61">
        <v>444100254</v>
      </c>
      <c r="C752" s="37" t="s">
        <v>36</v>
      </c>
      <c r="D752" s="37" t="s">
        <v>37</v>
      </c>
      <c r="E752" s="37" t="s">
        <v>45</v>
      </c>
      <c r="F752" s="37" t="s">
        <v>120</v>
      </c>
      <c r="G752" s="36">
        <v>3665.1</v>
      </c>
      <c r="H752" s="61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108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8">
        <v>45918.500324074077</v>
      </c>
      <c r="B753" s="59">
        <v>444100258</v>
      </c>
      <c r="C753" s="38" t="s">
        <v>36</v>
      </c>
      <c r="D753" s="38" t="s">
        <v>37</v>
      </c>
      <c r="E753" s="38" t="s">
        <v>45</v>
      </c>
      <c r="F753" s="38" t="s">
        <v>120</v>
      </c>
      <c r="G753" s="35">
        <v>3665.11</v>
      </c>
      <c r="H753" s="59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109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0">
        <v>45918.502789351849</v>
      </c>
      <c r="B754" s="61">
        <v>444101101</v>
      </c>
      <c r="C754" s="37" t="s">
        <v>36</v>
      </c>
      <c r="D754" s="37" t="s">
        <v>38</v>
      </c>
      <c r="E754" s="37" t="s">
        <v>46</v>
      </c>
      <c r="F754" s="37" t="s">
        <v>120</v>
      </c>
      <c r="G754" s="36">
        <v>3666.2</v>
      </c>
      <c r="H754" s="61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1002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8">
        <v>45918.502789351849</v>
      </c>
      <c r="B755" s="59">
        <v>444101102</v>
      </c>
      <c r="C755" s="38" t="s">
        <v>36</v>
      </c>
      <c r="D755" s="38" t="s">
        <v>38</v>
      </c>
      <c r="E755" s="38" t="s">
        <v>46</v>
      </c>
      <c r="F755" s="38" t="s">
        <v>120</v>
      </c>
      <c r="G755" s="35">
        <v>3666.2</v>
      </c>
      <c r="H755" s="59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1002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0">
        <v>45918.502858796295</v>
      </c>
      <c r="B756" s="61">
        <v>444101148</v>
      </c>
      <c r="C756" s="37" t="s">
        <v>36</v>
      </c>
      <c r="D756" s="37" t="s">
        <v>38</v>
      </c>
      <c r="E756" s="37" t="s">
        <v>46</v>
      </c>
      <c r="F756" s="37" t="s">
        <v>120</v>
      </c>
      <c r="G756" s="36">
        <v>3666.57</v>
      </c>
      <c r="H756" s="61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1003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8">
        <v>45918.503668981481</v>
      </c>
      <c r="B757" s="59">
        <v>444101802</v>
      </c>
      <c r="C757" s="38" t="s">
        <v>36</v>
      </c>
      <c r="D757" s="38" t="s">
        <v>37</v>
      </c>
      <c r="E757" s="38" t="s">
        <v>45</v>
      </c>
      <c r="F757" s="38" t="s">
        <v>120</v>
      </c>
      <c r="G757" s="35">
        <v>3665.54</v>
      </c>
      <c r="H757" s="59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0">
        <v>45918.503680555557</v>
      </c>
      <c r="B758" s="61">
        <v>444101805</v>
      </c>
      <c r="C758" s="37" t="s">
        <v>36</v>
      </c>
      <c r="D758" s="37" t="s">
        <v>37</v>
      </c>
      <c r="E758" s="37" t="s">
        <v>45</v>
      </c>
      <c r="F758" s="37" t="s">
        <v>120</v>
      </c>
      <c r="G758" s="36">
        <v>3665.54</v>
      </c>
      <c r="H758" s="61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8">
        <v>45918.503680555557</v>
      </c>
      <c r="B759" s="59">
        <v>444101807</v>
      </c>
      <c r="C759" s="38" t="s">
        <v>36</v>
      </c>
      <c r="D759" s="38" t="s">
        <v>37</v>
      </c>
      <c r="E759" s="38" t="s">
        <v>45</v>
      </c>
      <c r="F759" s="38" t="s">
        <v>120</v>
      </c>
      <c r="G759" s="35">
        <v>3665.51</v>
      </c>
      <c r="H759" s="59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0">
        <v>45918.50403935185</v>
      </c>
      <c r="B760" s="61">
        <v>444101960</v>
      </c>
      <c r="C760" s="37" t="s">
        <v>36</v>
      </c>
      <c r="D760" s="37" t="s">
        <v>38</v>
      </c>
      <c r="E760" s="37" t="s">
        <v>46</v>
      </c>
      <c r="F760" s="37" t="s">
        <v>120</v>
      </c>
      <c r="G760" s="36">
        <v>3666.67</v>
      </c>
      <c r="H760" s="61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1004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8">
        <v>45918.50403935185</v>
      </c>
      <c r="B761" s="59">
        <v>444101961</v>
      </c>
      <c r="C761" s="38" t="s">
        <v>36</v>
      </c>
      <c r="D761" s="38" t="s">
        <v>38</v>
      </c>
      <c r="E761" s="38" t="s">
        <v>46</v>
      </c>
      <c r="F761" s="38" t="s">
        <v>120</v>
      </c>
      <c r="G761" s="35">
        <v>3666.67</v>
      </c>
      <c r="H761" s="59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1004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0">
        <v>45918.50403935185</v>
      </c>
      <c r="B762" s="61">
        <v>444101962</v>
      </c>
      <c r="C762" s="37" t="s">
        <v>36</v>
      </c>
      <c r="D762" s="37" t="s">
        <v>38</v>
      </c>
      <c r="E762" s="37" t="s">
        <v>46</v>
      </c>
      <c r="F762" s="37" t="s">
        <v>120</v>
      </c>
      <c r="G762" s="36">
        <v>3666.67</v>
      </c>
      <c r="H762" s="61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1004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8">
        <v>45918.504062499997</v>
      </c>
      <c r="B763" s="59">
        <v>444102057</v>
      </c>
      <c r="C763" s="38" t="s">
        <v>36</v>
      </c>
      <c r="D763" s="38" t="s">
        <v>38</v>
      </c>
      <c r="E763" s="38" t="s">
        <v>46</v>
      </c>
      <c r="F763" s="38" t="s">
        <v>120</v>
      </c>
      <c r="G763" s="35">
        <v>3667.07</v>
      </c>
      <c r="H763" s="59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1005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0">
        <v>45918.504942129628</v>
      </c>
      <c r="B764" s="61">
        <v>444102833</v>
      </c>
      <c r="C764" s="37" t="s">
        <v>36</v>
      </c>
      <c r="D764" s="37" t="s">
        <v>37</v>
      </c>
      <c r="E764" s="37" t="s">
        <v>45</v>
      </c>
      <c r="F764" s="37" t="s">
        <v>120</v>
      </c>
      <c r="G764" s="36">
        <v>3666.45</v>
      </c>
      <c r="H764" s="61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108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8">
        <v>45918.504953703705</v>
      </c>
      <c r="B765" s="59">
        <v>444102834</v>
      </c>
      <c r="C765" s="38" t="s">
        <v>36</v>
      </c>
      <c r="D765" s="38" t="s">
        <v>37</v>
      </c>
      <c r="E765" s="38" t="s">
        <v>45</v>
      </c>
      <c r="F765" s="38" t="s">
        <v>120</v>
      </c>
      <c r="G765" s="35">
        <v>3666.44</v>
      </c>
      <c r="H765" s="59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109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0">
        <v>45918.504953703705</v>
      </c>
      <c r="B766" s="61">
        <v>444102835</v>
      </c>
      <c r="C766" s="37" t="s">
        <v>36</v>
      </c>
      <c r="D766" s="37" t="s">
        <v>37</v>
      </c>
      <c r="E766" s="37" t="s">
        <v>45</v>
      </c>
      <c r="F766" s="37" t="s">
        <v>120</v>
      </c>
      <c r="G766" s="36">
        <v>3666.56</v>
      </c>
      <c r="H766" s="61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8">
        <v>45918.504953703705</v>
      </c>
      <c r="B767" s="59">
        <v>444102836</v>
      </c>
      <c r="C767" s="38" t="s">
        <v>36</v>
      </c>
      <c r="D767" s="38" t="s">
        <v>37</v>
      </c>
      <c r="E767" s="38" t="s">
        <v>45</v>
      </c>
      <c r="F767" s="38" t="s">
        <v>120</v>
      </c>
      <c r="G767" s="35">
        <v>3666.54</v>
      </c>
      <c r="H767" s="59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0">
        <v>45918.505023148151</v>
      </c>
      <c r="B768" s="61">
        <v>444102872</v>
      </c>
      <c r="C768" s="37" t="s">
        <v>36</v>
      </c>
      <c r="D768" s="37" t="s">
        <v>38</v>
      </c>
      <c r="E768" s="37" t="s">
        <v>46</v>
      </c>
      <c r="F768" s="37" t="s">
        <v>120</v>
      </c>
      <c r="G768" s="36">
        <v>3665.92</v>
      </c>
      <c r="H768" s="61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1006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8">
        <v>45918.505023148151</v>
      </c>
      <c r="B769" s="59">
        <v>444102873</v>
      </c>
      <c r="C769" s="38" t="s">
        <v>36</v>
      </c>
      <c r="D769" s="38" t="s">
        <v>38</v>
      </c>
      <c r="E769" s="38" t="s">
        <v>46</v>
      </c>
      <c r="F769" s="38" t="s">
        <v>120</v>
      </c>
      <c r="G769" s="35">
        <v>3665.92</v>
      </c>
      <c r="H769" s="59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1007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0">
        <v>45918.505173611113</v>
      </c>
      <c r="B770" s="61">
        <v>444102913</v>
      </c>
      <c r="C770" s="37" t="s">
        <v>36</v>
      </c>
      <c r="D770" s="37" t="s">
        <v>37</v>
      </c>
      <c r="E770" s="37" t="s">
        <v>45</v>
      </c>
      <c r="F770" s="37" t="s">
        <v>120</v>
      </c>
      <c r="G770" s="36">
        <v>3666.2</v>
      </c>
      <c r="H770" s="61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8">
        <v>45918.505185185182</v>
      </c>
      <c r="B771" s="59">
        <v>444102914</v>
      </c>
      <c r="C771" s="38" t="s">
        <v>36</v>
      </c>
      <c r="D771" s="38" t="s">
        <v>37</v>
      </c>
      <c r="E771" s="38" t="s">
        <v>45</v>
      </c>
      <c r="F771" s="38" t="s">
        <v>120</v>
      </c>
      <c r="G771" s="35">
        <v>3666.21</v>
      </c>
      <c r="H771" s="59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0">
        <v>45918.506574074076</v>
      </c>
      <c r="B772" s="61">
        <v>444103531</v>
      </c>
      <c r="C772" s="37" t="s">
        <v>36</v>
      </c>
      <c r="D772" s="37" t="s">
        <v>38</v>
      </c>
      <c r="E772" s="37" t="s">
        <v>46</v>
      </c>
      <c r="F772" s="37" t="s">
        <v>120</v>
      </c>
      <c r="G772" s="36">
        <v>3667.99</v>
      </c>
      <c r="H772" s="61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1008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8">
        <v>45918.506574074076</v>
      </c>
      <c r="B773" s="59">
        <v>444103532</v>
      </c>
      <c r="C773" s="38" t="s">
        <v>36</v>
      </c>
      <c r="D773" s="38" t="s">
        <v>38</v>
      </c>
      <c r="E773" s="38" t="s">
        <v>46</v>
      </c>
      <c r="F773" s="38" t="s">
        <v>120</v>
      </c>
      <c r="G773" s="35">
        <v>3667.99</v>
      </c>
      <c r="H773" s="59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1008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0">
        <v>45918.506585648145</v>
      </c>
      <c r="B774" s="61">
        <v>444103536</v>
      </c>
      <c r="C774" s="37" t="s">
        <v>36</v>
      </c>
      <c r="D774" s="37" t="s">
        <v>38</v>
      </c>
      <c r="E774" s="37" t="s">
        <v>46</v>
      </c>
      <c r="F774" s="37" t="s">
        <v>120</v>
      </c>
      <c r="G774" s="36">
        <v>3668.04</v>
      </c>
      <c r="H774" s="61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1009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8">
        <v>45918.508414351854</v>
      </c>
      <c r="B775" s="59">
        <v>444104576</v>
      </c>
      <c r="C775" s="38" t="s">
        <v>36</v>
      </c>
      <c r="D775" s="38" t="s">
        <v>38</v>
      </c>
      <c r="E775" s="38" t="s">
        <v>46</v>
      </c>
      <c r="F775" s="38" t="s">
        <v>120</v>
      </c>
      <c r="G775" s="35">
        <v>3669.14</v>
      </c>
      <c r="H775" s="59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1010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0">
        <v>45918.508425925924</v>
      </c>
      <c r="B776" s="61">
        <v>444104592</v>
      </c>
      <c r="C776" s="37" t="s">
        <v>36</v>
      </c>
      <c r="D776" s="37" t="s">
        <v>38</v>
      </c>
      <c r="E776" s="37" t="s">
        <v>46</v>
      </c>
      <c r="F776" s="37" t="s">
        <v>120</v>
      </c>
      <c r="G776" s="36">
        <v>3669.21</v>
      </c>
      <c r="H776" s="61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1011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8">
        <v>45918.509687500002</v>
      </c>
      <c r="B777" s="59">
        <v>444105081</v>
      </c>
      <c r="C777" s="38" t="s">
        <v>36</v>
      </c>
      <c r="D777" s="38" t="s">
        <v>37</v>
      </c>
      <c r="E777" s="38" t="s">
        <v>45</v>
      </c>
      <c r="F777" s="38" t="s">
        <v>120</v>
      </c>
      <c r="G777" s="35">
        <v>3668.14</v>
      </c>
      <c r="H777" s="59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108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0">
        <v>45918.509699074071</v>
      </c>
      <c r="B778" s="61">
        <v>444105082</v>
      </c>
      <c r="C778" s="37" t="s">
        <v>36</v>
      </c>
      <c r="D778" s="37" t="s">
        <v>37</v>
      </c>
      <c r="E778" s="37" t="s">
        <v>45</v>
      </c>
      <c r="F778" s="37" t="s">
        <v>120</v>
      </c>
      <c r="G778" s="36">
        <v>3668.14</v>
      </c>
      <c r="H778" s="61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8">
        <v>45918.509699074071</v>
      </c>
      <c r="B779" s="59">
        <v>444105083</v>
      </c>
      <c r="C779" s="38" t="s">
        <v>36</v>
      </c>
      <c r="D779" s="38" t="s">
        <v>37</v>
      </c>
      <c r="E779" s="38" t="s">
        <v>45</v>
      </c>
      <c r="F779" s="38" t="s">
        <v>120</v>
      </c>
      <c r="G779" s="35">
        <v>3668.14</v>
      </c>
      <c r="H779" s="59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109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0">
        <v>45918.509699074071</v>
      </c>
      <c r="B780" s="61">
        <v>444105085</v>
      </c>
      <c r="C780" s="37" t="s">
        <v>36</v>
      </c>
      <c r="D780" s="37" t="s">
        <v>37</v>
      </c>
      <c r="E780" s="37" t="s">
        <v>45</v>
      </c>
      <c r="F780" s="37" t="s">
        <v>120</v>
      </c>
      <c r="G780" s="36">
        <v>3668.14</v>
      </c>
      <c r="H780" s="61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8">
        <v>45918.509699074071</v>
      </c>
      <c r="B781" s="59">
        <v>444105086</v>
      </c>
      <c r="C781" s="38" t="s">
        <v>36</v>
      </c>
      <c r="D781" s="38" t="s">
        <v>37</v>
      </c>
      <c r="E781" s="38" t="s">
        <v>45</v>
      </c>
      <c r="F781" s="38" t="s">
        <v>120</v>
      </c>
      <c r="G781" s="35">
        <v>3668.14</v>
      </c>
      <c r="H781" s="59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0">
        <v>45918.510196759256</v>
      </c>
      <c r="B782" s="61">
        <v>444105557</v>
      </c>
      <c r="C782" s="37" t="s">
        <v>36</v>
      </c>
      <c r="D782" s="37" t="s">
        <v>38</v>
      </c>
      <c r="E782" s="37" t="s">
        <v>46</v>
      </c>
      <c r="F782" s="37" t="s">
        <v>120</v>
      </c>
      <c r="G782" s="36">
        <v>3667.29</v>
      </c>
      <c r="H782" s="61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1012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8">
        <v>45918.510266203702</v>
      </c>
      <c r="B783" s="59">
        <v>444105610</v>
      </c>
      <c r="C783" s="38" t="s">
        <v>36</v>
      </c>
      <c r="D783" s="38" t="s">
        <v>37</v>
      </c>
      <c r="E783" s="38" t="s">
        <v>45</v>
      </c>
      <c r="F783" s="38" t="s">
        <v>120</v>
      </c>
      <c r="G783" s="35">
        <v>3667.23</v>
      </c>
      <c r="H783" s="59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93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0">
        <v>45918.510277777779</v>
      </c>
      <c r="B784" s="61">
        <v>444105613</v>
      </c>
      <c r="C784" s="37" t="s">
        <v>36</v>
      </c>
      <c r="D784" s="37" t="s">
        <v>37</v>
      </c>
      <c r="E784" s="37" t="s">
        <v>45</v>
      </c>
      <c r="F784" s="37" t="s">
        <v>120</v>
      </c>
      <c r="G784" s="36">
        <v>3667.21</v>
      </c>
      <c r="H784" s="61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107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8">
        <v>45918.510277777779</v>
      </c>
      <c r="B785" s="59">
        <v>444105616</v>
      </c>
      <c r="C785" s="38" t="s">
        <v>36</v>
      </c>
      <c r="D785" s="38" t="s">
        <v>37</v>
      </c>
      <c r="E785" s="38" t="s">
        <v>45</v>
      </c>
      <c r="F785" s="38" t="s">
        <v>120</v>
      </c>
      <c r="G785" s="35">
        <v>3667.21</v>
      </c>
      <c r="H785" s="59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0">
        <v>45918.510381944441</v>
      </c>
      <c r="B786" s="61">
        <v>444105737</v>
      </c>
      <c r="C786" s="37" t="s">
        <v>36</v>
      </c>
      <c r="D786" s="37" t="s">
        <v>37</v>
      </c>
      <c r="E786" s="37" t="s">
        <v>45</v>
      </c>
      <c r="F786" s="37" t="s">
        <v>120</v>
      </c>
      <c r="G786" s="36">
        <v>3667.73</v>
      </c>
      <c r="H786" s="61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8">
        <v>45918.511238425926</v>
      </c>
      <c r="B787" s="59">
        <v>444105986</v>
      </c>
      <c r="C787" s="38" t="s">
        <v>36</v>
      </c>
      <c r="D787" s="38" t="s">
        <v>38</v>
      </c>
      <c r="E787" s="38" t="s">
        <v>46</v>
      </c>
      <c r="F787" s="38" t="s">
        <v>120</v>
      </c>
      <c r="G787" s="35">
        <v>3666.61</v>
      </c>
      <c r="H787" s="59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1013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0">
        <v>45918.515370370369</v>
      </c>
      <c r="B788" s="61">
        <v>444107846</v>
      </c>
      <c r="C788" s="37" t="s">
        <v>36</v>
      </c>
      <c r="D788" s="37" t="s">
        <v>38</v>
      </c>
      <c r="E788" s="37" t="s">
        <v>46</v>
      </c>
      <c r="F788" s="37" t="s">
        <v>120</v>
      </c>
      <c r="G788" s="36">
        <v>3669.65</v>
      </c>
      <c r="H788" s="61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1014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8">
        <v>45918.515370370369</v>
      </c>
      <c r="B789" s="59">
        <v>444107847</v>
      </c>
      <c r="C789" s="38" t="s">
        <v>36</v>
      </c>
      <c r="D789" s="38" t="s">
        <v>38</v>
      </c>
      <c r="E789" s="38" t="s">
        <v>46</v>
      </c>
      <c r="F789" s="38" t="s">
        <v>120</v>
      </c>
      <c r="G789" s="35">
        <v>3669.65</v>
      </c>
      <c r="H789" s="59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1014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0">
        <v>45918.515590277777</v>
      </c>
      <c r="B790" s="61">
        <v>444108311</v>
      </c>
      <c r="C790" s="37" t="s">
        <v>36</v>
      </c>
      <c r="D790" s="37" t="s">
        <v>38</v>
      </c>
      <c r="E790" s="37" t="s">
        <v>46</v>
      </c>
      <c r="F790" s="37" t="s">
        <v>120</v>
      </c>
      <c r="G790" s="36">
        <v>3670.67</v>
      </c>
      <c r="H790" s="61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1015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8">
        <v>45918.515590277777</v>
      </c>
      <c r="B791" s="59">
        <v>444108365</v>
      </c>
      <c r="C791" s="38" t="s">
        <v>36</v>
      </c>
      <c r="D791" s="38" t="s">
        <v>38</v>
      </c>
      <c r="E791" s="38" t="s">
        <v>46</v>
      </c>
      <c r="F791" s="38" t="s">
        <v>120</v>
      </c>
      <c r="G791" s="35">
        <v>3670.76</v>
      </c>
      <c r="H791" s="59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1016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0">
        <v>45918.515590277777</v>
      </c>
      <c r="B792" s="61">
        <v>444108366</v>
      </c>
      <c r="C792" s="37" t="s">
        <v>36</v>
      </c>
      <c r="D792" s="37" t="s">
        <v>38</v>
      </c>
      <c r="E792" s="37" t="s">
        <v>46</v>
      </c>
      <c r="F792" s="37" t="s">
        <v>120</v>
      </c>
      <c r="G792" s="36">
        <v>3670.76</v>
      </c>
      <c r="H792" s="61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1016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8">
        <v>45918.516018518516</v>
      </c>
      <c r="B793" s="59">
        <v>444108700</v>
      </c>
      <c r="C793" s="38" t="s">
        <v>36</v>
      </c>
      <c r="D793" s="38" t="s">
        <v>38</v>
      </c>
      <c r="E793" s="38" t="s">
        <v>46</v>
      </c>
      <c r="F793" s="38" t="s">
        <v>120</v>
      </c>
      <c r="G793" s="35">
        <v>3671.14</v>
      </c>
      <c r="H793" s="59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1017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0">
        <v>45918.516018518516</v>
      </c>
      <c r="B794" s="61">
        <v>444108701</v>
      </c>
      <c r="C794" s="37" t="s">
        <v>36</v>
      </c>
      <c r="D794" s="37" t="s">
        <v>38</v>
      </c>
      <c r="E794" s="37" t="s">
        <v>46</v>
      </c>
      <c r="F794" s="37" t="s">
        <v>120</v>
      </c>
      <c r="G794" s="36">
        <v>3671.14</v>
      </c>
      <c r="H794" s="61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1017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8">
        <v>45918.516053240739</v>
      </c>
      <c r="B795" s="59">
        <v>444108732</v>
      </c>
      <c r="C795" s="38" t="s">
        <v>36</v>
      </c>
      <c r="D795" s="38" t="s">
        <v>38</v>
      </c>
      <c r="E795" s="38" t="s">
        <v>46</v>
      </c>
      <c r="F795" s="38" t="s">
        <v>120</v>
      </c>
      <c r="G795" s="35">
        <v>3671.26</v>
      </c>
      <c r="H795" s="59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1018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0">
        <v>45918.520451388889</v>
      </c>
      <c r="B796" s="61">
        <v>444110613</v>
      </c>
      <c r="C796" s="37" t="s">
        <v>36</v>
      </c>
      <c r="D796" s="37" t="s">
        <v>37</v>
      </c>
      <c r="E796" s="37" t="s">
        <v>45</v>
      </c>
      <c r="F796" s="37" t="s">
        <v>120</v>
      </c>
      <c r="G796" s="36">
        <v>3671.48</v>
      </c>
      <c r="H796" s="61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8">
        <v>45918.520462962966</v>
      </c>
      <c r="B797" s="59">
        <v>444110614</v>
      </c>
      <c r="C797" s="38" t="s">
        <v>36</v>
      </c>
      <c r="D797" s="38" t="s">
        <v>37</v>
      </c>
      <c r="E797" s="38" t="s">
        <v>45</v>
      </c>
      <c r="F797" s="38" t="s">
        <v>120</v>
      </c>
      <c r="G797" s="35">
        <v>3671.48</v>
      </c>
      <c r="H797" s="59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0">
        <v>45918.520462962966</v>
      </c>
      <c r="B798" s="61">
        <v>444110616</v>
      </c>
      <c r="C798" s="37" t="s">
        <v>36</v>
      </c>
      <c r="D798" s="37" t="s">
        <v>37</v>
      </c>
      <c r="E798" s="37" t="s">
        <v>45</v>
      </c>
      <c r="F798" s="37" t="s">
        <v>120</v>
      </c>
      <c r="G798" s="36">
        <v>3671.48</v>
      </c>
      <c r="H798" s="61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108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8">
        <v>45918.520462962966</v>
      </c>
      <c r="B799" s="59">
        <v>444110617</v>
      </c>
      <c r="C799" s="38" t="s">
        <v>36</v>
      </c>
      <c r="D799" s="38" t="s">
        <v>37</v>
      </c>
      <c r="E799" s="38" t="s">
        <v>45</v>
      </c>
      <c r="F799" s="38" t="s">
        <v>120</v>
      </c>
      <c r="G799" s="35">
        <v>3671.48</v>
      </c>
      <c r="H799" s="59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109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0">
        <v>45918.520462962966</v>
      </c>
      <c r="B800" s="61">
        <v>444110618</v>
      </c>
      <c r="C800" s="37" t="s">
        <v>36</v>
      </c>
      <c r="D800" s="37" t="s">
        <v>37</v>
      </c>
      <c r="E800" s="37" t="s">
        <v>45</v>
      </c>
      <c r="F800" s="37" t="s">
        <v>120</v>
      </c>
      <c r="G800" s="36">
        <v>3671.48</v>
      </c>
      <c r="H800" s="61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8">
        <v>45918.520474537036</v>
      </c>
      <c r="B801" s="59">
        <v>444110620</v>
      </c>
      <c r="C801" s="38" t="s">
        <v>36</v>
      </c>
      <c r="D801" s="38" t="s">
        <v>37</v>
      </c>
      <c r="E801" s="38" t="s">
        <v>45</v>
      </c>
      <c r="F801" s="38" t="s">
        <v>120</v>
      </c>
      <c r="G801" s="35">
        <v>3671.48</v>
      </c>
      <c r="H801" s="59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0">
        <v>45918.522858796299</v>
      </c>
      <c r="B802" s="61">
        <v>444111620</v>
      </c>
      <c r="C802" s="37" t="s">
        <v>36</v>
      </c>
      <c r="D802" s="37" t="s">
        <v>38</v>
      </c>
      <c r="E802" s="37" t="s">
        <v>46</v>
      </c>
      <c r="F802" s="37" t="s">
        <v>120</v>
      </c>
      <c r="G802" s="36">
        <v>3671.25</v>
      </c>
      <c r="H802" s="61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1019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8">
        <v>45918.522858796299</v>
      </c>
      <c r="B803" s="59">
        <v>444111621</v>
      </c>
      <c r="C803" s="38" t="s">
        <v>36</v>
      </c>
      <c r="D803" s="38" t="s">
        <v>38</v>
      </c>
      <c r="E803" s="38" t="s">
        <v>46</v>
      </c>
      <c r="F803" s="38" t="s">
        <v>120</v>
      </c>
      <c r="G803" s="35">
        <v>3671.25</v>
      </c>
      <c r="H803" s="59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1019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0">
        <v>45918.523113425923</v>
      </c>
      <c r="B804" s="61">
        <v>444111740</v>
      </c>
      <c r="C804" s="37" t="s">
        <v>36</v>
      </c>
      <c r="D804" s="37" t="s">
        <v>37</v>
      </c>
      <c r="E804" s="37" t="s">
        <v>45</v>
      </c>
      <c r="F804" s="37" t="s">
        <v>120</v>
      </c>
      <c r="G804" s="36">
        <v>3671.11</v>
      </c>
      <c r="H804" s="61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8">
        <v>45918.523125</v>
      </c>
      <c r="B805" s="59">
        <v>444111741</v>
      </c>
      <c r="C805" s="38" t="s">
        <v>36</v>
      </c>
      <c r="D805" s="38" t="s">
        <v>37</v>
      </c>
      <c r="E805" s="38" t="s">
        <v>45</v>
      </c>
      <c r="F805" s="38" t="s">
        <v>120</v>
      </c>
      <c r="G805" s="35">
        <v>3671.11</v>
      </c>
      <c r="H805" s="59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93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0">
        <v>45918.523125</v>
      </c>
      <c r="B806" s="61">
        <v>444111743</v>
      </c>
      <c r="C806" s="37" t="s">
        <v>36</v>
      </c>
      <c r="D806" s="37" t="s">
        <v>37</v>
      </c>
      <c r="E806" s="37" t="s">
        <v>45</v>
      </c>
      <c r="F806" s="37" t="s">
        <v>120</v>
      </c>
      <c r="G806" s="36">
        <v>3671.11</v>
      </c>
      <c r="H806" s="61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107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8">
        <v>45918.523692129631</v>
      </c>
      <c r="B807" s="59">
        <v>444111947</v>
      </c>
      <c r="C807" s="38" t="s">
        <v>36</v>
      </c>
      <c r="D807" s="38" t="s">
        <v>37</v>
      </c>
      <c r="E807" s="38" t="s">
        <v>45</v>
      </c>
      <c r="F807" s="38" t="s">
        <v>120</v>
      </c>
      <c r="G807" s="35">
        <v>3671.52</v>
      </c>
      <c r="H807" s="59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0">
        <v>45918.5237037037</v>
      </c>
      <c r="B808" s="61">
        <v>444111949</v>
      </c>
      <c r="C808" s="37" t="s">
        <v>36</v>
      </c>
      <c r="D808" s="37" t="s">
        <v>37</v>
      </c>
      <c r="E808" s="37" t="s">
        <v>45</v>
      </c>
      <c r="F808" s="37" t="s">
        <v>120</v>
      </c>
      <c r="G808" s="36">
        <v>3671.52</v>
      </c>
      <c r="H808" s="61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8">
        <v>45918.52888888889</v>
      </c>
      <c r="B809" s="59">
        <v>444113661</v>
      </c>
      <c r="C809" s="38" t="s">
        <v>36</v>
      </c>
      <c r="D809" s="38" t="s">
        <v>38</v>
      </c>
      <c r="E809" s="38" t="s">
        <v>46</v>
      </c>
      <c r="F809" s="38" t="s">
        <v>120</v>
      </c>
      <c r="G809" s="35">
        <v>3669.95</v>
      </c>
      <c r="H809" s="59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1020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0">
        <v>45918.544641203705</v>
      </c>
      <c r="B810" s="61">
        <v>444119546</v>
      </c>
      <c r="C810" s="37" t="s">
        <v>36</v>
      </c>
      <c r="D810" s="37" t="s">
        <v>37</v>
      </c>
      <c r="E810" s="37" t="s">
        <v>45</v>
      </c>
      <c r="F810" s="37" t="s">
        <v>120</v>
      </c>
      <c r="G810" s="36">
        <v>3672.19</v>
      </c>
      <c r="H810" s="61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109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8">
        <v>45918.546631944446</v>
      </c>
      <c r="B811" s="59">
        <v>444119899</v>
      </c>
      <c r="C811" s="38" t="s">
        <v>36</v>
      </c>
      <c r="D811" s="38" t="s">
        <v>38</v>
      </c>
      <c r="E811" s="38" t="s">
        <v>46</v>
      </c>
      <c r="F811" s="38" t="s">
        <v>120</v>
      </c>
      <c r="G811" s="35">
        <v>3670.63</v>
      </c>
      <c r="H811" s="59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1021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0">
        <v>45918.547893518517</v>
      </c>
      <c r="B812" s="61">
        <v>444120602</v>
      </c>
      <c r="C812" s="37" t="s">
        <v>36</v>
      </c>
      <c r="D812" s="37" t="s">
        <v>38</v>
      </c>
      <c r="E812" s="37" t="s">
        <v>46</v>
      </c>
      <c r="F812" s="37" t="s">
        <v>120</v>
      </c>
      <c r="G812" s="36">
        <v>3668.84</v>
      </c>
      <c r="H812" s="61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1022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8">
        <v>45918.547974537039</v>
      </c>
      <c r="B813" s="59">
        <v>444120718</v>
      </c>
      <c r="C813" s="38" t="s">
        <v>36</v>
      </c>
      <c r="D813" s="38" t="s">
        <v>38</v>
      </c>
      <c r="E813" s="38" t="s">
        <v>46</v>
      </c>
      <c r="F813" s="38" t="s">
        <v>120</v>
      </c>
      <c r="G813" s="35">
        <v>3668.52</v>
      </c>
      <c r="H813" s="59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1023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0">
        <v>45918.547974537039</v>
      </c>
      <c r="B814" s="61">
        <v>444120719</v>
      </c>
      <c r="C814" s="37" t="s">
        <v>36</v>
      </c>
      <c r="D814" s="37" t="s">
        <v>38</v>
      </c>
      <c r="E814" s="37" t="s">
        <v>46</v>
      </c>
      <c r="F814" s="37" t="s">
        <v>120</v>
      </c>
      <c r="G814" s="36">
        <v>3668.52</v>
      </c>
      <c r="H814" s="61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1023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8">
        <v>45918.547997685186</v>
      </c>
      <c r="B815" s="59">
        <v>444120748</v>
      </c>
      <c r="C815" s="38" t="s">
        <v>36</v>
      </c>
      <c r="D815" s="38" t="s">
        <v>38</v>
      </c>
      <c r="E815" s="38" t="s">
        <v>46</v>
      </c>
      <c r="F815" s="38" t="s">
        <v>120</v>
      </c>
      <c r="G815" s="35">
        <v>3668.46</v>
      </c>
      <c r="H815" s="59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1024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0">
        <v>45918.547997685186</v>
      </c>
      <c r="B816" s="61">
        <v>444120749</v>
      </c>
      <c r="C816" s="37" t="s">
        <v>36</v>
      </c>
      <c r="D816" s="37" t="s">
        <v>38</v>
      </c>
      <c r="E816" s="37" t="s">
        <v>46</v>
      </c>
      <c r="F816" s="37" t="s">
        <v>120</v>
      </c>
      <c r="G816" s="36">
        <v>3668.46</v>
      </c>
      <c r="H816" s="61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1024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8">
        <v>45918.548032407409</v>
      </c>
      <c r="B817" s="59">
        <v>444120791</v>
      </c>
      <c r="C817" s="38" t="s">
        <v>36</v>
      </c>
      <c r="D817" s="38" t="s">
        <v>38</v>
      </c>
      <c r="E817" s="38" t="s">
        <v>46</v>
      </c>
      <c r="F817" s="38" t="s">
        <v>120</v>
      </c>
      <c r="G817" s="35">
        <v>3668.05</v>
      </c>
      <c r="H817" s="59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1025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0">
        <v>45918.548032407409</v>
      </c>
      <c r="B818" s="61">
        <v>444120792</v>
      </c>
      <c r="C818" s="37" t="s">
        <v>36</v>
      </c>
      <c r="D818" s="37" t="s">
        <v>38</v>
      </c>
      <c r="E818" s="37" t="s">
        <v>46</v>
      </c>
      <c r="F818" s="37" t="s">
        <v>120</v>
      </c>
      <c r="G818" s="36">
        <v>3668.05</v>
      </c>
      <c r="H818" s="61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1026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8">
        <v>45918.548032407409</v>
      </c>
      <c r="B819" s="59">
        <v>444120793</v>
      </c>
      <c r="C819" s="38" t="s">
        <v>36</v>
      </c>
      <c r="D819" s="38" t="s">
        <v>38</v>
      </c>
      <c r="E819" s="38" t="s">
        <v>46</v>
      </c>
      <c r="F819" s="38" t="s">
        <v>120</v>
      </c>
      <c r="G819" s="35">
        <v>3668.05</v>
      </c>
      <c r="H819" s="59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1026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0">
        <v>45918.550081018519</v>
      </c>
      <c r="B820" s="61">
        <v>444121786</v>
      </c>
      <c r="C820" s="37" t="s">
        <v>36</v>
      </c>
      <c r="D820" s="37" t="s">
        <v>38</v>
      </c>
      <c r="E820" s="37" t="s">
        <v>45</v>
      </c>
      <c r="F820" s="37" t="s">
        <v>120</v>
      </c>
      <c r="G820" s="36">
        <v>3669.89</v>
      </c>
      <c r="H820" s="61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108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8">
        <v>45918.550081018519</v>
      </c>
      <c r="B821" s="59">
        <v>444121788</v>
      </c>
      <c r="C821" s="38" t="s">
        <v>36</v>
      </c>
      <c r="D821" s="38" t="s">
        <v>38</v>
      </c>
      <c r="E821" s="38" t="s">
        <v>45</v>
      </c>
      <c r="F821" s="38" t="s">
        <v>120</v>
      </c>
      <c r="G821" s="35">
        <v>3669.89</v>
      </c>
      <c r="H821" s="59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0">
        <v>45918.550092592595</v>
      </c>
      <c r="B822" s="61">
        <v>444121790</v>
      </c>
      <c r="C822" s="37" t="s">
        <v>36</v>
      </c>
      <c r="D822" s="37" t="s">
        <v>38</v>
      </c>
      <c r="E822" s="37" t="s">
        <v>45</v>
      </c>
      <c r="F822" s="37" t="s">
        <v>120</v>
      </c>
      <c r="G822" s="36">
        <v>3669.88</v>
      </c>
      <c r="H822" s="61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8">
        <v>45918.550092592595</v>
      </c>
      <c r="B823" s="59">
        <v>444121792</v>
      </c>
      <c r="C823" s="38" t="s">
        <v>36</v>
      </c>
      <c r="D823" s="38" t="s">
        <v>38</v>
      </c>
      <c r="E823" s="38" t="s">
        <v>45</v>
      </c>
      <c r="F823" s="38" t="s">
        <v>120</v>
      </c>
      <c r="G823" s="35">
        <v>3669.85</v>
      </c>
      <c r="H823" s="59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0">
        <v>45918.550092592595</v>
      </c>
      <c r="B824" s="61">
        <v>444121793</v>
      </c>
      <c r="C824" s="37" t="s">
        <v>36</v>
      </c>
      <c r="D824" s="37" t="s">
        <v>38</v>
      </c>
      <c r="E824" s="37" t="s">
        <v>45</v>
      </c>
      <c r="F824" s="37" t="s">
        <v>120</v>
      </c>
      <c r="G824" s="36">
        <v>3669.85</v>
      </c>
      <c r="H824" s="61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8">
        <v>45918.550092592595</v>
      </c>
      <c r="B825" s="59">
        <v>444121796</v>
      </c>
      <c r="C825" s="38" t="s">
        <v>36</v>
      </c>
      <c r="D825" s="38" t="s">
        <v>38</v>
      </c>
      <c r="E825" s="38" t="s">
        <v>45</v>
      </c>
      <c r="F825" s="38" t="s">
        <v>120</v>
      </c>
      <c r="G825" s="35">
        <v>3669.85</v>
      </c>
      <c r="H825" s="59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109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0">
        <v>45918.551168981481</v>
      </c>
      <c r="B826" s="61">
        <v>444122173</v>
      </c>
      <c r="C826" s="37" t="s">
        <v>36</v>
      </c>
      <c r="D826" s="37" t="s">
        <v>37</v>
      </c>
      <c r="E826" s="37" t="s">
        <v>46</v>
      </c>
      <c r="F826" s="37" t="s">
        <v>120</v>
      </c>
      <c r="G826" s="36">
        <v>3668.37</v>
      </c>
      <c r="H826" s="61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1027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8">
        <v>45918.551168981481</v>
      </c>
      <c r="B827" s="59">
        <v>444122174</v>
      </c>
      <c r="C827" s="38" t="s">
        <v>36</v>
      </c>
      <c r="D827" s="38" t="s">
        <v>37</v>
      </c>
      <c r="E827" s="38" t="s">
        <v>46</v>
      </c>
      <c r="F827" s="38" t="s">
        <v>120</v>
      </c>
      <c r="G827" s="35">
        <v>3668.37</v>
      </c>
      <c r="H827" s="59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1027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0">
        <v>45918.551168981481</v>
      </c>
      <c r="B828" s="61">
        <v>444122175</v>
      </c>
      <c r="C828" s="37" t="s">
        <v>36</v>
      </c>
      <c r="D828" s="37" t="s">
        <v>37</v>
      </c>
      <c r="E828" s="37" t="s">
        <v>46</v>
      </c>
      <c r="F828" s="37" t="s">
        <v>120</v>
      </c>
      <c r="G828" s="36">
        <v>3668.37</v>
      </c>
      <c r="H828" s="61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1027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8">
        <v>45918.552881944444</v>
      </c>
      <c r="B829" s="59">
        <v>444123068</v>
      </c>
      <c r="C829" s="38" t="s">
        <v>36</v>
      </c>
      <c r="D829" s="38" t="s">
        <v>37</v>
      </c>
      <c r="E829" s="38" t="s">
        <v>46</v>
      </c>
      <c r="F829" s="38" t="s">
        <v>120</v>
      </c>
      <c r="G829" s="35">
        <v>3666.78</v>
      </c>
      <c r="H829" s="59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1028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0">
        <v>45918.552881944444</v>
      </c>
      <c r="B830" s="61">
        <v>444123069</v>
      </c>
      <c r="C830" s="37" t="s">
        <v>36</v>
      </c>
      <c r="D830" s="37" t="s">
        <v>37</v>
      </c>
      <c r="E830" s="37" t="s">
        <v>46</v>
      </c>
      <c r="F830" s="37" t="s">
        <v>120</v>
      </c>
      <c r="G830" s="36">
        <v>3666.78</v>
      </c>
      <c r="H830" s="61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1028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8">
        <v>45918.553680555553</v>
      </c>
      <c r="B831" s="59">
        <v>444123494</v>
      </c>
      <c r="C831" s="38" t="s">
        <v>36</v>
      </c>
      <c r="D831" s="38" t="s">
        <v>37</v>
      </c>
      <c r="E831" s="38" t="s">
        <v>46</v>
      </c>
      <c r="F831" s="38" t="s">
        <v>120</v>
      </c>
      <c r="G831" s="35">
        <v>3666.34</v>
      </c>
      <c r="H831" s="59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1029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0">
        <v>45918.555752314816</v>
      </c>
      <c r="B832" s="61">
        <v>444124435</v>
      </c>
      <c r="C832" s="37" t="s">
        <v>36</v>
      </c>
      <c r="D832" s="37" t="s">
        <v>38</v>
      </c>
      <c r="E832" s="37" t="s">
        <v>45</v>
      </c>
      <c r="F832" s="37" t="s">
        <v>120</v>
      </c>
      <c r="G832" s="36">
        <v>3666.51</v>
      </c>
      <c r="H832" s="61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8">
        <v>45918.555752314816</v>
      </c>
      <c r="B833" s="59">
        <v>444124437</v>
      </c>
      <c r="C833" s="38" t="s">
        <v>36</v>
      </c>
      <c r="D833" s="38" t="s">
        <v>38</v>
      </c>
      <c r="E833" s="38" t="s">
        <v>45</v>
      </c>
      <c r="F833" s="38" t="s">
        <v>120</v>
      </c>
      <c r="G833" s="35">
        <v>3666.51</v>
      </c>
      <c r="H833" s="59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109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0">
        <v>45918.555763888886</v>
      </c>
      <c r="B834" s="61">
        <v>444124440</v>
      </c>
      <c r="C834" s="37" t="s">
        <v>36</v>
      </c>
      <c r="D834" s="37" t="s">
        <v>38</v>
      </c>
      <c r="E834" s="37" t="s">
        <v>45</v>
      </c>
      <c r="F834" s="37" t="s">
        <v>120</v>
      </c>
      <c r="G834" s="36">
        <v>3666.51</v>
      </c>
      <c r="H834" s="61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108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8">
        <v>45918.555763888886</v>
      </c>
      <c r="B835" s="59">
        <v>444124441</v>
      </c>
      <c r="C835" s="38" t="s">
        <v>36</v>
      </c>
      <c r="D835" s="38" t="s">
        <v>38</v>
      </c>
      <c r="E835" s="38" t="s">
        <v>45</v>
      </c>
      <c r="F835" s="38" t="s">
        <v>120</v>
      </c>
      <c r="G835" s="35">
        <v>3666.52</v>
      </c>
      <c r="H835" s="59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0">
        <v>45918.555763888886</v>
      </c>
      <c r="B836" s="61">
        <v>444124466</v>
      </c>
      <c r="C836" s="37" t="s">
        <v>36</v>
      </c>
      <c r="D836" s="37" t="s">
        <v>38</v>
      </c>
      <c r="E836" s="37" t="s">
        <v>45</v>
      </c>
      <c r="F836" s="37" t="s">
        <v>120</v>
      </c>
      <c r="G836" s="36">
        <v>3666.52</v>
      </c>
      <c r="H836" s="61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8">
        <v>45918.555763888886</v>
      </c>
      <c r="B837" s="59">
        <v>444124480</v>
      </c>
      <c r="C837" s="38" t="s">
        <v>36</v>
      </c>
      <c r="D837" s="38" t="s">
        <v>38</v>
      </c>
      <c r="E837" s="38" t="s">
        <v>45</v>
      </c>
      <c r="F837" s="38" t="s">
        <v>120</v>
      </c>
      <c r="G837" s="35">
        <v>3666.52</v>
      </c>
      <c r="H837" s="59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0">
        <v>45918.557013888887</v>
      </c>
      <c r="B838" s="61">
        <v>444125326</v>
      </c>
      <c r="C838" s="37" t="s">
        <v>36</v>
      </c>
      <c r="D838" s="37" t="s">
        <v>37</v>
      </c>
      <c r="E838" s="37" t="s">
        <v>46</v>
      </c>
      <c r="F838" s="37" t="s">
        <v>120</v>
      </c>
      <c r="G838" s="36">
        <v>3668.02</v>
      </c>
      <c r="H838" s="61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1030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8">
        <v>45918.55878472222</v>
      </c>
      <c r="B839" s="59">
        <v>444126742</v>
      </c>
      <c r="C839" s="38" t="s">
        <v>36</v>
      </c>
      <c r="D839" s="38" t="s">
        <v>37</v>
      </c>
      <c r="E839" s="38" t="s">
        <v>46</v>
      </c>
      <c r="F839" s="38" t="s">
        <v>120</v>
      </c>
      <c r="G839" s="35">
        <v>3669.01</v>
      </c>
      <c r="H839" s="59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1031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0">
        <v>45918.558854166666</v>
      </c>
      <c r="B840" s="61">
        <v>444126814</v>
      </c>
      <c r="C840" s="37" t="s">
        <v>36</v>
      </c>
      <c r="D840" s="37" t="s">
        <v>37</v>
      </c>
      <c r="E840" s="37" t="s">
        <v>46</v>
      </c>
      <c r="F840" s="37" t="s">
        <v>120</v>
      </c>
      <c r="G840" s="36">
        <v>3669.53</v>
      </c>
      <c r="H840" s="61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1032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8">
        <v>45918.558854166666</v>
      </c>
      <c r="B841" s="59">
        <v>444126815</v>
      </c>
      <c r="C841" s="38" t="s">
        <v>36</v>
      </c>
      <c r="D841" s="38" t="s">
        <v>37</v>
      </c>
      <c r="E841" s="38" t="s">
        <v>46</v>
      </c>
      <c r="F841" s="38" t="s">
        <v>120</v>
      </c>
      <c r="G841" s="35">
        <v>3669.53</v>
      </c>
      <c r="H841" s="59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1033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0">
        <v>45918.558854166666</v>
      </c>
      <c r="B842" s="61">
        <v>444126816</v>
      </c>
      <c r="C842" s="37" t="s">
        <v>36</v>
      </c>
      <c r="D842" s="37" t="s">
        <v>37</v>
      </c>
      <c r="E842" s="37" t="s">
        <v>46</v>
      </c>
      <c r="F842" s="37" t="s">
        <v>120</v>
      </c>
      <c r="G842" s="36">
        <v>3669.53</v>
      </c>
      <c r="H842" s="61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1033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8">
        <v>45918.558854166666</v>
      </c>
      <c r="B843" s="59">
        <v>444126817</v>
      </c>
      <c r="C843" s="38" t="s">
        <v>36</v>
      </c>
      <c r="D843" s="38" t="s">
        <v>37</v>
      </c>
      <c r="E843" s="38" t="s">
        <v>46</v>
      </c>
      <c r="F843" s="38" t="s">
        <v>120</v>
      </c>
      <c r="G843" s="35">
        <v>3669.53</v>
      </c>
      <c r="H843" s="59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1033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0">
        <v>45918.569756944446</v>
      </c>
      <c r="B844" s="61">
        <v>444132306</v>
      </c>
      <c r="C844" s="37" t="s">
        <v>36</v>
      </c>
      <c r="D844" s="37" t="s">
        <v>38</v>
      </c>
      <c r="E844" s="37" t="s">
        <v>45</v>
      </c>
      <c r="F844" s="37" t="s">
        <v>120</v>
      </c>
      <c r="G844" s="36">
        <v>3667.2</v>
      </c>
      <c r="H844" s="61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8">
        <v>45918.569756944446</v>
      </c>
      <c r="B845" s="59">
        <v>444132307</v>
      </c>
      <c r="C845" s="38" t="s">
        <v>36</v>
      </c>
      <c r="D845" s="38" t="s">
        <v>38</v>
      </c>
      <c r="E845" s="38" t="s">
        <v>45</v>
      </c>
      <c r="F845" s="38" t="s">
        <v>120</v>
      </c>
      <c r="G845" s="35">
        <v>3667.2</v>
      </c>
      <c r="H845" s="59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0">
        <v>45918.569768518515</v>
      </c>
      <c r="B846" s="61">
        <v>444132308</v>
      </c>
      <c r="C846" s="37" t="s">
        <v>36</v>
      </c>
      <c r="D846" s="37" t="s">
        <v>38</v>
      </c>
      <c r="E846" s="37" t="s">
        <v>45</v>
      </c>
      <c r="F846" s="37" t="s">
        <v>120</v>
      </c>
      <c r="G846" s="36">
        <v>3667.15</v>
      </c>
      <c r="H846" s="61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8">
        <v>45918.569768518515</v>
      </c>
      <c r="B847" s="59">
        <v>444132311</v>
      </c>
      <c r="C847" s="38" t="s">
        <v>36</v>
      </c>
      <c r="D847" s="38" t="s">
        <v>38</v>
      </c>
      <c r="E847" s="38" t="s">
        <v>45</v>
      </c>
      <c r="F847" s="38" t="s">
        <v>120</v>
      </c>
      <c r="G847" s="35">
        <v>3667.12</v>
      </c>
      <c r="H847" s="59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0">
        <v>45918.574502314812</v>
      </c>
      <c r="B848" s="61">
        <v>444133999</v>
      </c>
      <c r="C848" s="37" t="s">
        <v>36</v>
      </c>
      <c r="D848" s="37" t="s">
        <v>38</v>
      </c>
      <c r="E848" s="37" t="s">
        <v>45</v>
      </c>
      <c r="F848" s="37" t="s">
        <v>120</v>
      </c>
      <c r="G848" s="36">
        <v>3666.23</v>
      </c>
      <c r="H848" s="61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109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8">
        <v>45918.574502314812</v>
      </c>
      <c r="B849" s="59">
        <v>444134001</v>
      </c>
      <c r="C849" s="38" t="s">
        <v>36</v>
      </c>
      <c r="D849" s="38" t="s">
        <v>38</v>
      </c>
      <c r="E849" s="38" t="s">
        <v>45</v>
      </c>
      <c r="F849" s="38" t="s">
        <v>120</v>
      </c>
      <c r="G849" s="35">
        <v>3666.23</v>
      </c>
      <c r="H849" s="59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108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0">
        <v>45918.576481481483</v>
      </c>
      <c r="B850" s="61">
        <v>444134576</v>
      </c>
      <c r="C850" s="37" t="s">
        <v>36</v>
      </c>
      <c r="D850" s="37" t="s">
        <v>37</v>
      </c>
      <c r="E850" s="37" t="s">
        <v>46</v>
      </c>
      <c r="F850" s="37" t="s">
        <v>120</v>
      </c>
      <c r="G850" s="36">
        <v>3667.75</v>
      </c>
      <c r="H850" s="61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1034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8">
        <v>45918.578668981485</v>
      </c>
      <c r="B851" s="59">
        <v>444135358</v>
      </c>
      <c r="C851" s="38" t="s">
        <v>36</v>
      </c>
      <c r="D851" s="38" t="s">
        <v>37</v>
      </c>
      <c r="E851" s="38" t="s">
        <v>46</v>
      </c>
      <c r="F851" s="38" t="s">
        <v>120</v>
      </c>
      <c r="G851" s="35">
        <v>3669.25</v>
      </c>
      <c r="H851" s="59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1035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0">
        <v>45918.595925925925</v>
      </c>
      <c r="B852" s="61">
        <v>444142009</v>
      </c>
      <c r="C852" s="37" t="s">
        <v>36</v>
      </c>
      <c r="D852" s="37" t="s">
        <v>37</v>
      </c>
      <c r="E852" s="37" t="s">
        <v>46</v>
      </c>
      <c r="F852" s="37" t="s">
        <v>120</v>
      </c>
      <c r="G852" s="36">
        <v>3669.72</v>
      </c>
      <c r="H852" s="61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1036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8">
        <v>45918.596145833333</v>
      </c>
      <c r="B853" s="59">
        <v>444142153</v>
      </c>
      <c r="C853" s="38" t="s">
        <v>36</v>
      </c>
      <c r="D853" s="38" t="s">
        <v>37</v>
      </c>
      <c r="E853" s="38" t="s">
        <v>46</v>
      </c>
      <c r="F853" s="38" t="s">
        <v>120</v>
      </c>
      <c r="G853" s="35">
        <v>3670.23</v>
      </c>
      <c r="H853" s="59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1037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0">
        <v>45918.596145833333</v>
      </c>
      <c r="B854" s="61">
        <v>444142154</v>
      </c>
      <c r="C854" s="37" t="s">
        <v>36</v>
      </c>
      <c r="D854" s="37" t="s">
        <v>37</v>
      </c>
      <c r="E854" s="37" t="s">
        <v>46</v>
      </c>
      <c r="F854" s="37" t="s">
        <v>120</v>
      </c>
      <c r="G854" s="36">
        <v>3670.23</v>
      </c>
      <c r="H854" s="61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1037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8">
        <v>45918.596145833333</v>
      </c>
      <c r="B855" s="59">
        <v>444142155</v>
      </c>
      <c r="C855" s="38" t="s">
        <v>36</v>
      </c>
      <c r="D855" s="38" t="s">
        <v>37</v>
      </c>
      <c r="E855" s="38" t="s">
        <v>46</v>
      </c>
      <c r="F855" s="38" t="s">
        <v>120</v>
      </c>
      <c r="G855" s="35">
        <v>3670.23</v>
      </c>
      <c r="H855" s="59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1037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0">
        <v>45918.598807870374</v>
      </c>
      <c r="B856" s="61">
        <v>444143603</v>
      </c>
      <c r="C856" s="37" t="s">
        <v>36</v>
      </c>
      <c r="D856" s="37" t="s">
        <v>37</v>
      </c>
      <c r="E856" s="37" t="s">
        <v>45</v>
      </c>
      <c r="F856" s="37" t="s">
        <v>120</v>
      </c>
      <c r="G856" s="36">
        <v>3669.85</v>
      </c>
      <c r="H856" s="61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8">
        <v>45918.598807870374</v>
      </c>
      <c r="B857" s="59">
        <v>444143604</v>
      </c>
      <c r="C857" s="38" t="s">
        <v>36</v>
      </c>
      <c r="D857" s="38" t="s">
        <v>37</v>
      </c>
      <c r="E857" s="38" t="s">
        <v>45</v>
      </c>
      <c r="F857" s="38" t="s">
        <v>120</v>
      </c>
      <c r="G857" s="35">
        <v>3669.84</v>
      </c>
      <c r="H857" s="59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109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0">
        <v>45918.598807870374</v>
      </c>
      <c r="B858" s="61">
        <v>444143605</v>
      </c>
      <c r="C858" s="37" t="s">
        <v>36</v>
      </c>
      <c r="D858" s="37" t="s">
        <v>37</v>
      </c>
      <c r="E858" s="37" t="s">
        <v>45</v>
      </c>
      <c r="F858" s="37" t="s">
        <v>120</v>
      </c>
      <c r="G858" s="36">
        <v>3669.84</v>
      </c>
      <c r="H858" s="61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108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8">
        <v>45918.598819444444</v>
      </c>
      <c r="B859" s="59">
        <v>444143606</v>
      </c>
      <c r="C859" s="38" t="s">
        <v>36</v>
      </c>
      <c r="D859" s="38" t="s">
        <v>37</v>
      </c>
      <c r="E859" s="38" t="s">
        <v>45</v>
      </c>
      <c r="F859" s="38" t="s">
        <v>120</v>
      </c>
      <c r="G859" s="35">
        <v>3669.87</v>
      </c>
      <c r="H859" s="59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0">
        <v>45918.598819444444</v>
      </c>
      <c r="B860" s="61">
        <v>444143607</v>
      </c>
      <c r="C860" s="37" t="s">
        <v>36</v>
      </c>
      <c r="D860" s="37" t="s">
        <v>37</v>
      </c>
      <c r="E860" s="37" t="s">
        <v>45</v>
      </c>
      <c r="F860" s="37" t="s">
        <v>120</v>
      </c>
      <c r="G860" s="36">
        <v>3669.87</v>
      </c>
      <c r="H860" s="61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8">
        <v>45918.598819444444</v>
      </c>
      <c r="B861" s="59">
        <v>444143609</v>
      </c>
      <c r="C861" s="38" t="s">
        <v>36</v>
      </c>
      <c r="D861" s="38" t="s">
        <v>37</v>
      </c>
      <c r="E861" s="38" t="s">
        <v>45</v>
      </c>
      <c r="F861" s="38" t="s">
        <v>120</v>
      </c>
      <c r="G861" s="35">
        <v>3669.87</v>
      </c>
      <c r="H861" s="59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0">
        <v>45918.600578703707</v>
      </c>
      <c r="B862" s="61">
        <v>444144224</v>
      </c>
      <c r="C862" s="37" t="s">
        <v>36</v>
      </c>
      <c r="D862" s="37" t="s">
        <v>38</v>
      </c>
      <c r="E862" s="37" t="s">
        <v>46</v>
      </c>
      <c r="F862" s="37" t="s">
        <v>120</v>
      </c>
      <c r="G862" s="36">
        <v>3668.27</v>
      </c>
      <c r="H862" s="61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1038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8">
        <v>45918.600949074076</v>
      </c>
      <c r="B863" s="59">
        <v>444144436</v>
      </c>
      <c r="C863" s="38" t="s">
        <v>36</v>
      </c>
      <c r="D863" s="38" t="s">
        <v>38</v>
      </c>
      <c r="E863" s="38" t="s">
        <v>46</v>
      </c>
      <c r="F863" s="38" t="s">
        <v>120</v>
      </c>
      <c r="G863" s="35">
        <v>3667.34</v>
      </c>
      <c r="H863" s="59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1039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0">
        <v>45918.601203703707</v>
      </c>
      <c r="B864" s="61">
        <v>444144623</v>
      </c>
      <c r="C864" s="37" t="s">
        <v>36</v>
      </c>
      <c r="D864" s="37" t="s">
        <v>38</v>
      </c>
      <c r="E864" s="37" t="s">
        <v>46</v>
      </c>
      <c r="F864" s="37" t="s">
        <v>120</v>
      </c>
      <c r="G864" s="36">
        <v>3666.89</v>
      </c>
      <c r="H864" s="61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1040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8">
        <v>45918.601412037038</v>
      </c>
      <c r="B865" s="59">
        <v>444144690</v>
      </c>
      <c r="C865" s="38" t="s">
        <v>36</v>
      </c>
      <c r="D865" s="38" t="s">
        <v>38</v>
      </c>
      <c r="E865" s="38" t="s">
        <v>46</v>
      </c>
      <c r="F865" s="38" t="s">
        <v>120</v>
      </c>
      <c r="G865" s="35">
        <v>3666.85</v>
      </c>
      <c r="H865" s="59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1041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0">
        <v>45918.601412037038</v>
      </c>
      <c r="B866" s="61">
        <v>444144691</v>
      </c>
      <c r="C866" s="37" t="s">
        <v>36</v>
      </c>
      <c r="D866" s="37" t="s">
        <v>38</v>
      </c>
      <c r="E866" s="37" t="s">
        <v>46</v>
      </c>
      <c r="F866" s="37" t="s">
        <v>120</v>
      </c>
      <c r="G866" s="36">
        <v>3666.85</v>
      </c>
      <c r="H866" s="61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1041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8">
        <v>45918.601412037038</v>
      </c>
      <c r="B867" s="59">
        <v>444144692</v>
      </c>
      <c r="C867" s="38" t="s">
        <v>36</v>
      </c>
      <c r="D867" s="38" t="s">
        <v>38</v>
      </c>
      <c r="E867" s="38" t="s">
        <v>46</v>
      </c>
      <c r="F867" s="38" t="s">
        <v>120</v>
      </c>
      <c r="G867" s="35">
        <v>3666.85</v>
      </c>
      <c r="H867" s="59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1041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0">
        <v>45918.607719907406</v>
      </c>
      <c r="B868" s="61">
        <v>444148870</v>
      </c>
      <c r="C868" s="37" t="s">
        <v>36</v>
      </c>
      <c r="D868" s="37" t="s">
        <v>38</v>
      </c>
      <c r="E868" s="37" t="s">
        <v>45</v>
      </c>
      <c r="F868" s="37" t="s">
        <v>120</v>
      </c>
      <c r="G868" s="36">
        <v>3665.73</v>
      </c>
      <c r="H868" s="61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8">
        <v>45918.607719907406</v>
      </c>
      <c r="B869" s="59">
        <v>444148874</v>
      </c>
      <c r="C869" s="38" t="s">
        <v>36</v>
      </c>
      <c r="D869" s="38" t="s">
        <v>38</v>
      </c>
      <c r="E869" s="38" t="s">
        <v>45</v>
      </c>
      <c r="F869" s="38" t="s">
        <v>120</v>
      </c>
      <c r="G869" s="35">
        <v>3665.71</v>
      </c>
      <c r="H869" s="59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109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0">
        <v>45918.607719907406</v>
      </c>
      <c r="B870" s="61">
        <v>444148877</v>
      </c>
      <c r="C870" s="37" t="s">
        <v>36</v>
      </c>
      <c r="D870" s="37" t="s">
        <v>38</v>
      </c>
      <c r="E870" s="37" t="s">
        <v>45</v>
      </c>
      <c r="F870" s="37" t="s">
        <v>120</v>
      </c>
      <c r="G870" s="36">
        <v>3665.79</v>
      </c>
      <c r="H870" s="61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108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8">
        <v>45918.607731481483</v>
      </c>
      <c r="B871" s="59">
        <v>444148879</v>
      </c>
      <c r="C871" s="38" t="s">
        <v>36</v>
      </c>
      <c r="D871" s="38" t="s">
        <v>38</v>
      </c>
      <c r="E871" s="38" t="s">
        <v>45</v>
      </c>
      <c r="F871" s="38" t="s">
        <v>120</v>
      </c>
      <c r="G871" s="35">
        <v>3665.84</v>
      </c>
      <c r="H871" s="59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0">
        <v>45918.607731481483</v>
      </c>
      <c r="B872" s="61">
        <v>444148882</v>
      </c>
      <c r="C872" s="37" t="s">
        <v>36</v>
      </c>
      <c r="D872" s="37" t="s">
        <v>38</v>
      </c>
      <c r="E872" s="37" t="s">
        <v>45</v>
      </c>
      <c r="F872" s="37" t="s">
        <v>120</v>
      </c>
      <c r="G872" s="36">
        <v>3665.83</v>
      </c>
      <c r="H872" s="61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8">
        <v>45918.607731481483</v>
      </c>
      <c r="B873" s="59">
        <v>444148886</v>
      </c>
      <c r="C873" s="38" t="s">
        <v>36</v>
      </c>
      <c r="D873" s="38" t="s">
        <v>38</v>
      </c>
      <c r="E873" s="38" t="s">
        <v>45</v>
      </c>
      <c r="F873" s="38" t="s">
        <v>120</v>
      </c>
      <c r="G873" s="35">
        <v>3665.84</v>
      </c>
      <c r="H873" s="59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0">
        <v>45918.608171296299</v>
      </c>
      <c r="B874" s="61">
        <v>444149282</v>
      </c>
      <c r="C874" s="37" t="s">
        <v>36</v>
      </c>
      <c r="D874" s="37" t="s">
        <v>37</v>
      </c>
      <c r="E874" s="37" t="s">
        <v>46</v>
      </c>
      <c r="F874" s="37" t="s">
        <v>120</v>
      </c>
      <c r="G874" s="36">
        <v>3667.25</v>
      </c>
      <c r="H874" s="61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1042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8">
        <v>45918.608449074076</v>
      </c>
      <c r="B875" s="59">
        <v>444149713</v>
      </c>
      <c r="C875" s="38" t="s">
        <v>36</v>
      </c>
      <c r="D875" s="38" t="s">
        <v>37</v>
      </c>
      <c r="E875" s="38" t="s">
        <v>46</v>
      </c>
      <c r="F875" s="38" t="s">
        <v>120</v>
      </c>
      <c r="G875" s="35">
        <v>3668.28</v>
      </c>
      <c r="H875" s="59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1043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0">
        <v>45918.608472222222</v>
      </c>
      <c r="B876" s="61">
        <v>444149749</v>
      </c>
      <c r="C876" s="37" t="s">
        <v>36</v>
      </c>
      <c r="D876" s="37" t="s">
        <v>37</v>
      </c>
      <c r="E876" s="37" t="s">
        <v>46</v>
      </c>
      <c r="F876" s="37" t="s">
        <v>120</v>
      </c>
      <c r="G876" s="36">
        <v>3668.56</v>
      </c>
      <c r="H876" s="61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1044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8">
        <v>45918.608946759261</v>
      </c>
      <c r="B877" s="59">
        <v>444149969</v>
      </c>
      <c r="C877" s="38" t="s">
        <v>36</v>
      </c>
      <c r="D877" s="38" t="s">
        <v>37</v>
      </c>
      <c r="E877" s="38" t="s">
        <v>46</v>
      </c>
      <c r="F877" s="38" t="s">
        <v>120</v>
      </c>
      <c r="G877" s="35">
        <v>3668.78</v>
      </c>
      <c r="H877" s="59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1045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0">
        <v>45918.608946759261</v>
      </c>
      <c r="B878" s="61">
        <v>444149971</v>
      </c>
      <c r="C878" s="37" t="s">
        <v>36</v>
      </c>
      <c r="D878" s="37" t="s">
        <v>37</v>
      </c>
      <c r="E878" s="37" t="s">
        <v>46</v>
      </c>
      <c r="F878" s="37" t="s">
        <v>120</v>
      </c>
      <c r="G878" s="36">
        <v>3668.78</v>
      </c>
      <c r="H878" s="61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1045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8">
        <v>45918.608946759261</v>
      </c>
      <c r="B879" s="59">
        <v>444149973</v>
      </c>
      <c r="C879" s="38" t="s">
        <v>36</v>
      </c>
      <c r="D879" s="38" t="s">
        <v>37</v>
      </c>
      <c r="E879" s="38" t="s">
        <v>46</v>
      </c>
      <c r="F879" s="38" t="s">
        <v>120</v>
      </c>
      <c r="G879" s="35">
        <v>3668.78</v>
      </c>
      <c r="H879" s="59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1045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0">
        <v>45918.617094907408</v>
      </c>
      <c r="B880" s="61">
        <v>444154017</v>
      </c>
      <c r="C880" s="37" t="s">
        <v>36</v>
      </c>
      <c r="D880" s="37" t="s">
        <v>38</v>
      </c>
      <c r="E880" s="37" t="s">
        <v>45</v>
      </c>
      <c r="F880" s="37" t="s">
        <v>120</v>
      </c>
      <c r="G880" s="36">
        <v>3666.24</v>
      </c>
      <c r="H880" s="61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8">
        <v>45918.617094907408</v>
      </c>
      <c r="B881" s="59">
        <v>444154019</v>
      </c>
      <c r="C881" s="38" t="s">
        <v>36</v>
      </c>
      <c r="D881" s="38" t="s">
        <v>38</v>
      </c>
      <c r="E881" s="38" t="s">
        <v>45</v>
      </c>
      <c r="F881" s="38" t="s">
        <v>120</v>
      </c>
      <c r="G881" s="35">
        <v>3666.24</v>
      </c>
      <c r="H881" s="59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0">
        <v>45918.617094907408</v>
      </c>
      <c r="B882" s="61">
        <v>444154020</v>
      </c>
      <c r="C882" s="37" t="s">
        <v>36</v>
      </c>
      <c r="D882" s="37" t="s">
        <v>38</v>
      </c>
      <c r="E882" s="37" t="s">
        <v>45</v>
      </c>
      <c r="F882" s="37" t="s">
        <v>120</v>
      </c>
      <c r="G882" s="36">
        <v>3666.24</v>
      </c>
      <c r="H882" s="61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8">
        <v>45918.617106481484</v>
      </c>
      <c r="B883" s="59">
        <v>444154021</v>
      </c>
      <c r="C883" s="38" t="s">
        <v>36</v>
      </c>
      <c r="D883" s="38" t="s">
        <v>38</v>
      </c>
      <c r="E883" s="38" t="s">
        <v>45</v>
      </c>
      <c r="F883" s="38" t="s">
        <v>120</v>
      </c>
      <c r="G883" s="35">
        <v>3666.24</v>
      </c>
      <c r="H883" s="59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0">
        <v>45918.625069444446</v>
      </c>
      <c r="B884" s="61">
        <v>444157390</v>
      </c>
      <c r="C884" s="37" t="s">
        <v>36</v>
      </c>
      <c r="D884" s="37" t="s">
        <v>37</v>
      </c>
      <c r="E884" s="37" t="s">
        <v>45</v>
      </c>
      <c r="F884" s="37" t="s">
        <v>120</v>
      </c>
      <c r="G884" s="36">
        <v>3668.36</v>
      </c>
      <c r="H884" s="61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8">
        <v>45918.626354166663</v>
      </c>
      <c r="B885" s="59">
        <v>444157851</v>
      </c>
      <c r="C885" s="38" t="s">
        <v>36</v>
      </c>
      <c r="D885" s="38" t="s">
        <v>37</v>
      </c>
      <c r="E885" s="38" t="s">
        <v>45</v>
      </c>
      <c r="F885" s="38" t="s">
        <v>120</v>
      </c>
      <c r="G885" s="35">
        <v>3667.67</v>
      </c>
      <c r="H885" s="59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0">
        <v>45918.626354166663</v>
      </c>
      <c r="B886" s="61">
        <v>444157853</v>
      </c>
      <c r="C886" s="37" t="s">
        <v>36</v>
      </c>
      <c r="D886" s="37" t="s">
        <v>37</v>
      </c>
      <c r="E886" s="37" t="s">
        <v>45</v>
      </c>
      <c r="F886" s="37" t="s">
        <v>120</v>
      </c>
      <c r="G886" s="36">
        <v>3667.62</v>
      </c>
      <c r="H886" s="61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8">
        <v>45918.637291666666</v>
      </c>
      <c r="B887" s="59">
        <v>444162638</v>
      </c>
      <c r="C887" s="38" t="s">
        <v>36</v>
      </c>
      <c r="D887" s="38" t="s">
        <v>37</v>
      </c>
      <c r="E887" s="38" t="s">
        <v>46</v>
      </c>
      <c r="F887" s="38" t="s">
        <v>120</v>
      </c>
      <c r="G887" s="35">
        <v>3668.79</v>
      </c>
      <c r="H887" s="59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1046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0">
        <v>45918.637442129628</v>
      </c>
      <c r="B888" s="61">
        <v>444162732</v>
      </c>
      <c r="C888" s="37" t="s">
        <v>36</v>
      </c>
      <c r="D888" s="37" t="s">
        <v>37</v>
      </c>
      <c r="E888" s="37" t="s">
        <v>46</v>
      </c>
      <c r="F888" s="37" t="s">
        <v>120</v>
      </c>
      <c r="G888" s="36">
        <v>3669.24</v>
      </c>
      <c r="H888" s="61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1047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8">
        <v>45918.637442129628</v>
      </c>
      <c r="B889" s="59">
        <v>444162733</v>
      </c>
      <c r="C889" s="38" t="s">
        <v>36</v>
      </c>
      <c r="D889" s="38" t="s">
        <v>37</v>
      </c>
      <c r="E889" s="38" t="s">
        <v>46</v>
      </c>
      <c r="F889" s="38" t="s">
        <v>120</v>
      </c>
      <c r="G889" s="35">
        <v>3669.24</v>
      </c>
      <c r="H889" s="59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1047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0">
        <v>45918.637442129628</v>
      </c>
      <c r="B890" s="61">
        <v>444162734</v>
      </c>
      <c r="C890" s="37" t="s">
        <v>36</v>
      </c>
      <c r="D890" s="37" t="s">
        <v>37</v>
      </c>
      <c r="E890" s="37" t="s">
        <v>46</v>
      </c>
      <c r="F890" s="37" t="s">
        <v>120</v>
      </c>
      <c r="G890" s="36">
        <v>3669.24</v>
      </c>
      <c r="H890" s="61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1047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8">
        <v>45918.643368055556</v>
      </c>
      <c r="B891" s="59">
        <v>444166690</v>
      </c>
      <c r="C891" s="38" t="s">
        <v>36</v>
      </c>
      <c r="D891" s="38" t="s">
        <v>37</v>
      </c>
      <c r="E891" s="38" t="s">
        <v>45</v>
      </c>
      <c r="F891" s="38" t="s">
        <v>120</v>
      </c>
      <c r="G891" s="35">
        <v>3670.86</v>
      </c>
      <c r="H891" s="59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109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0">
        <v>45918.643368055556</v>
      </c>
      <c r="B892" s="61">
        <v>444166691</v>
      </c>
      <c r="C892" s="37" t="s">
        <v>36</v>
      </c>
      <c r="D892" s="37" t="s">
        <v>37</v>
      </c>
      <c r="E892" s="37" t="s">
        <v>45</v>
      </c>
      <c r="F892" s="37" t="s">
        <v>120</v>
      </c>
      <c r="G892" s="36">
        <v>3670.86</v>
      </c>
      <c r="H892" s="61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8">
        <v>45918.643368055556</v>
      </c>
      <c r="B893" s="59">
        <v>444166693</v>
      </c>
      <c r="C893" s="38" t="s">
        <v>36</v>
      </c>
      <c r="D893" s="38" t="s">
        <v>37</v>
      </c>
      <c r="E893" s="38" t="s">
        <v>45</v>
      </c>
      <c r="F893" s="38" t="s">
        <v>120</v>
      </c>
      <c r="G893" s="35">
        <v>3670.86</v>
      </c>
      <c r="H893" s="59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108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0">
        <v>45918.643379629626</v>
      </c>
      <c r="B894" s="61">
        <v>444166695</v>
      </c>
      <c r="C894" s="37" t="s">
        <v>36</v>
      </c>
      <c r="D894" s="37" t="s">
        <v>37</v>
      </c>
      <c r="E894" s="37" t="s">
        <v>45</v>
      </c>
      <c r="F894" s="37" t="s">
        <v>120</v>
      </c>
      <c r="G894" s="36">
        <v>3670.86</v>
      </c>
      <c r="H894" s="61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8">
        <v>45918.643379629626</v>
      </c>
      <c r="B895" s="59">
        <v>444166696</v>
      </c>
      <c r="C895" s="38" t="s">
        <v>36</v>
      </c>
      <c r="D895" s="38" t="s">
        <v>37</v>
      </c>
      <c r="E895" s="38" t="s">
        <v>45</v>
      </c>
      <c r="F895" s="38" t="s">
        <v>120</v>
      </c>
      <c r="G895" s="35">
        <v>3670.81</v>
      </c>
      <c r="H895" s="59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0">
        <v>45918.643379629626</v>
      </c>
      <c r="B896" s="61">
        <v>444166700</v>
      </c>
      <c r="C896" s="37" t="s">
        <v>36</v>
      </c>
      <c r="D896" s="37" t="s">
        <v>37</v>
      </c>
      <c r="E896" s="37" t="s">
        <v>45</v>
      </c>
      <c r="F896" s="37" t="s">
        <v>120</v>
      </c>
      <c r="G896" s="36">
        <v>3670.81</v>
      </c>
      <c r="H896" s="61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8">
        <v>45918.645833333336</v>
      </c>
      <c r="B897" s="59">
        <v>444167939</v>
      </c>
      <c r="C897" s="38" t="s">
        <v>36</v>
      </c>
      <c r="D897" s="38" t="s">
        <v>38</v>
      </c>
      <c r="E897" s="38" t="s">
        <v>46</v>
      </c>
      <c r="F897" s="38" t="s">
        <v>120</v>
      </c>
      <c r="G897" s="35">
        <v>3669.11</v>
      </c>
      <c r="H897" s="59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1048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0">
        <v>45918.645833333336</v>
      </c>
      <c r="B898" s="61">
        <v>444167942</v>
      </c>
      <c r="C898" s="37" t="s">
        <v>36</v>
      </c>
      <c r="D898" s="37" t="s">
        <v>38</v>
      </c>
      <c r="E898" s="37" t="s">
        <v>46</v>
      </c>
      <c r="F898" s="37" t="s">
        <v>120</v>
      </c>
      <c r="G898" s="36">
        <v>3669.11</v>
      </c>
      <c r="H898" s="61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1049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8">
        <v>45918.645833333336</v>
      </c>
      <c r="B899" s="59">
        <v>444167943</v>
      </c>
      <c r="C899" s="38" t="s">
        <v>36</v>
      </c>
      <c r="D899" s="38" t="s">
        <v>38</v>
      </c>
      <c r="E899" s="38" t="s">
        <v>46</v>
      </c>
      <c r="F899" s="38" t="s">
        <v>120</v>
      </c>
      <c r="G899" s="35">
        <v>3669.11</v>
      </c>
      <c r="H899" s="59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1049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0">
        <v>45918.645833333336</v>
      </c>
      <c r="B900" s="61">
        <v>444167944</v>
      </c>
      <c r="C900" s="37" t="s">
        <v>36</v>
      </c>
      <c r="D900" s="37" t="s">
        <v>38</v>
      </c>
      <c r="E900" s="37" t="s">
        <v>46</v>
      </c>
      <c r="F900" s="37" t="s">
        <v>120</v>
      </c>
      <c r="G900" s="36">
        <v>3669.11</v>
      </c>
      <c r="H900" s="61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1050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8">
        <v>45918.645937499998</v>
      </c>
      <c r="B901" s="59">
        <v>444168340</v>
      </c>
      <c r="C901" s="38" t="s">
        <v>36</v>
      </c>
      <c r="D901" s="38" t="s">
        <v>38</v>
      </c>
      <c r="E901" s="38" t="s">
        <v>46</v>
      </c>
      <c r="F901" s="38" t="s">
        <v>120</v>
      </c>
      <c r="G901" s="35">
        <v>3668.15</v>
      </c>
      <c r="H901" s="59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1051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0">
        <v>45918.645949074074</v>
      </c>
      <c r="B902" s="61">
        <v>444168485</v>
      </c>
      <c r="C902" s="37" t="s">
        <v>36</v>
      </c>
      <c r="D902" s="37" t="s">
        <v>38</v>
      </c>
      <c r="E902" s="37" t="s">
        <v>46</v>
      </c>
      <c r="F902" s="37" t="s">
        <v>120</v>
      </c>
      <c r="G902" s="36">
        <v>3667.69</v>
      </c>
      <c r="H902" s="61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1052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8">
        <v>45918.645949074074</v>
      </c>
      <c r="B903" s="59">
        <v>444168487</v>
      </c>
      <c r="C903" s="38" t="s">
        <v>36</v>
      </c>
      <c r="D903" s="38" t="s">
        <v>38</v>
      </c>
      <c r="E903" s="38" t="s">
        <v>46</v>
      </c>
      <c r="F903" s="38" t="s">
        <v>120</v>
      </c>
      <c r="G903" s="35">
        <v>3667.69</v>
      </c>
      <c r="H903" s="59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1052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0">
        <v>45918.645949074074</v>
      </c>
      <c r="B904" s="61">
        <v>444168488</v>
      </c>
      <c r="C904" s="37" t="s">
        <v>36</v>
      </c>
      <c r="D904" s="37" t="s">
        <v>38</v>
      </c>
      <c r="E904" s="37" t="s">
        <v>46</v>
      </c>
      <c r="F904" s="37" t="s">
        <v>120</v>
      </c>
      <c r="G904" s="36">
        <v>3667.69</v>
      </c>
      <c r="H904" s="61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1052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8">
        <v>45918.645949074074</v>
      </c>
      <c r="B905" s="59">
        <v>444168490</v>
      </c>
      <c r="C905" s="38" t="s">
        <v>36</v>
      </c>
      <c r="D905" s="38" t="s">
        <v>38</v>
      </c>
      <c r="E905" s="38" t="s">
        <v>46</v>
      </c>
      <c r="F905" s="38" t="s">
        <v>120</v>
      </c>
      <c r="G905" s="35">
        <v>3667.69</v>
      </c>
      <c r="H905" s="59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1052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0">
        <v>45918.648576388892</v>
      </c>
      <c r="B906" s="61">
        <v>444172328</v>
      </c>
      <c r="C906" s="37" t="s">
        <v>36</v>
      </c>
      <c r="D906" s="37" t="s">
        <v>37</v>
      </c>
      <c r="E906" s="37" t="s">
        <v>45</v>
      </c>
      <c r="F906" s="37" t="s">
        <v>120</v>
      </c>
      <c r="G906" s="36">
        <v>3668.94</v>
      </c>
      <c r="H906" s="61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8">
        <v>45918.649201388886</v>
      </c>
      <c r="B907" s="59">
        <v>444173115</v>
      </c>
      <c r="C907" s="38" t="s">
        <v>36</v>
      </c>
      <c r="D907" s="38" t="s">
        <v>38</v>
      </c>
      <c r="E907" s="38" t="s">
        <v>46</v>
      </c>
      <c r="F907" s="38" t="s">
        <v>120</v>
      </c>
      <c r="G907" s="35">
        <v>3665.68</v>
      </c>
      <c r="H907" s="59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1053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0">
        <v>45918.652743055558</v>
      </c>
      <c r="B908" s="61">
        <v>444177531</v>
      </c>
      <c r="C908" s="37" t="s">
        <v>36</v>
      </c>
      <c r="D908" s="37" t="s">
        <v>37</v>
      </c>
      <c r="E908" s="37" t="s">
        <v>45</v>
      </c>
      <c r="F908" s="37" t="s">
        <v>120</v>
      </c>
      <c r="G908" s="36">
        <v>3669.23</v>
      </c>
      <c r="H908" s="61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8">
        <v>45918.652743055558</v>
      </c>
      <c r="B909" s="59">
        <v>444177533</v>
      </c>
      <c r="C909" s="38" t="s">
        <v>36</v>
      </c>
      <c r="D909" s="38" t="s">
        <v>37</v>
      </c>
      <c r="E909" s="38" t="s">
        <v>45</v>
      </c>
      <c r="F909" s="38" t="s">
        <v>120</v>
      </c>
      <c r="G909" s="35">
        <v>3669.22</v>
      </c>
      <c r="H909" s="59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0">
        <v>45918.652743055558</v>
      </c>
      <c r="B910" s="61">
        <v>444177550</v>
      </c>
      <c r="C910" s="37" t="s">
        <v>36</v>
      </c>
      <c r="D910" s="37" t="s">
        <v>37</v>
      </c>
      <c r="E910" s="37" t="s">
        <v>45</v>
      </c>
      <c r="F910" s="37" t="s">
        <v>120</v>
      </c>
      <c r="G910" s="36">
        <v>3669.22</v>
      </c>
      <c r="H910" s="61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8">
        <v>45918.660671296297</v>
      </c>
      <c r="B911" s="59">
        <v>444182807</v>
      </c>
      <c r="C911" s="38" t="s">
        <v>36</v>
      </c>
      <c r="D911" s="38" t="s">
        <v>38</v>
      </c>
      <c r="E911" s="38" t="s">
        <v>46</v>
      </c>
      <c r="F911" s="38" t="s">
        <v>120</v>
      </c>
      <c r="G911" s="35">
        <v>3665.86</v>
      </c>
      <c r="H911" s="59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1054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0">
        <v>45918.660671296297</v>
      </c>
      <c r="B912" s="61">
        <v>444182809</v>
      </c>
      <c r="C912" s="37" t="s">
        <v>36</v>
      </c>
      <c r="D912" s="37" t="s">
        <v>38</v>
      </c>
      <c r="E912" s="37" t="s">
        <v>46</v>
      </c>
      <c r="F912" s="37" t="s">
        <v>120</v>
      </c>
      <c r="G912" s="36">
        <v>3665.86</v>
      </c>
      <c r="H912" s="61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1055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8">
        <v>45918.660671296297</v>
      </c>
      <c r="B913" s="59">
        <v>444182811</v>
      </c>
      <c r="C913" s="38" t="s">
        <v>36</v>
      </c>
      <c r="D913" s="38" t="s">
        <v>38</v>
      </c>
      <c r="E913" s="38" t="s">
        <v>46</v>
      </c>
      <c r="F913" s="38" t="s">
        <v>120</v>
      </c>
      <c r="G913" s="35">
        <v>3665.86</v>
      </c>
      <c r="H913" s="59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1054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0">
        <v>45918.669525462959</v>
      </c>
      <c r="B914" s="61">
        <v>444194572</v>
      </c>
      <c r="C914" s="37" t="s">
        <v>36</v>
      </c>
      <c r="D914" s="37" t="s">
        <v>38</v>
      </c>
      <c r="E914" s="37" t="s">
        <v>45</v>
      </c>
      <c r="F914" s="37" t="s">
        <v>120</v>
      </c>
      <c r="G914" s="36">
        <v>3662.75</v>
      </c>
      <c r="H914" s="61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8">
        <v>45918.669525462959</v>
      </c>
      <c r="B915" s="59">
        <v>444194576</v>
      </c>
      <c r="C915" s="38" t="s">
        <v>36</v>
      </c>
      <c r="D915" s="38" t="s">
        <v>38</v>
      </c>
      <c r="E915" s="38" t="s">
        <v>45</v>
      </c>
      <c r="F915" s="38" t="s">
        <v>120</v>
      </c>
      <c r="G915" s="35">
        <v>3662.76</v>
      </c>
      <c r="H915" s="59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108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0">
        <v>45918.669525462959</v>
      </c>
      <c r="B916" s="61">
        <v>444194579</v>
      </c>
      <c r="C916" s="37" t="s">
        <v>36</v>
      </c>
      <c r="D916" s="37" t="s">
        <v>38</v>
      </c>
      <c r="E916" s="37" t="s">
        <v>45</v>
      </c>
      <c r="F916" s="37" t="s">
        <v>120</v>
      </c>
      <c r="G916" s="36">
        <v>3662.86</v>
      </c>
      <c r="H916" s="61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8">
        <v>45918.669525462959</v>
      </c>
      <c r="B917" s="59">
        <v>444194584</v>
      </c>
      <c r="C917" s="38" t="s">
        <v>36</v>
      </c>
      <c r="D917" s="38" t="s">
        <v>38</v>
      </c>
      <c r="E917" s="38" t="s">
        <v>45</v>
      </c>
      <c r="F917" s="38" t="s">
        <v>120</v>
      </c>
      <c r="G917" s="35">
        <v>3662.76</v>
      </c>
      <c r="H917" s="59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0">
        <v>45918.669537037036</v>
      </c>
      <c r="B918" s="61">
        <v>444194590</v>
      </c>
      <c r="C918" s="37" t="s">
        <v>36</v>
      </c>
      <c r="D918" s="37" t="s">
        <v>38</v>
      </c>
      <c r="E918" s="37" t="s">
        <v>45</v>
      </c>
      <c r="F918" s="37" t="s">
        <v>120</v>
      </c>
      <c r="G918" s="36">
        <v>3662.76</v>
      </c>
      <c r="H918" s="61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109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8">
        <v>45918.669537037036</v>
      </c>
      <c r="B919" s="59">
        <v>444194593</v>
      </c>
      <c r="C919" s="38" t="s">
        <v>36</v>
      </c>
      <c r="D919" s="38" t="s">
        <v>38</v>
      </c>
      <c r="E919" s="38" t="s">
        <v>45</v>
      </c>
      <c r="F919" s="38" t="s">
        <v>120</v>
      </c>
      <c r="G919" s="35">
        <v>3662.76</v>
      </c>
      <c r="H919" s="59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0">
        <v>45918.669537037036</v>
      </c>
      <c r="B920" s="61">
        <v>444194598</v>
      </c>
      <c r="C920" s="37" t="s">
        <v>36</v>
      </c>
      <c r="D920" s="37" t="s">
        <v>38</v>
      </c>
      <c r="E920" s="37" t="s">
        <v>45</v>
      </c>
      <c r="F920" s="37" t="s">
        <v>120</v>
      </c>
      <c r="G920" s="36">
        <v>3662.75</v>
      </c>
      <c r="H920" s="61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114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8">
        <v>45918.669745370367</v>
      </c>
      <c r="B921" s="59">
        <v>444194911</v>
      </c>
      <c r="C921" s="38" t="s">
        <v>36</v>
      </c>
      <c r="D921" s="38" t="s">
        <v>37</v>
      </c>
      <c r="E921" s="38" t="s">
        <v>46</v>
      </c>
      <c r="F921" s="38" t="s">
        <v>120</v>
      </c>
      <c r="G921" s="35">
        <v>3664.33</v>
      </c>
      <c r="H921" s="59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1056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0">
        <v>45918.669988425929</v>
      </c>
      <c r="B922" s="61">
        <v>444195245</v>
      </c>
      <c r="C922" s="37" t="s">
        <v>36</v>
      </c>
      <c r="D922" s="37" t="s">
        <v>38</v>
      </c>
      <c r="E922" s="37" t="s">
        <v>45</v>
      </c>
      <c r="F922" s="37" t="s">
        <v>120</v>
      </c>
      <c r="G922" s="36">
        <v>3662.63</v>
      </c>
      <c r="H922" s="61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109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8">
        <v>45918.67019675926</v>
      </c>
      <c r="B923" s="59">
        <v>444195422</v>
      </c>
      <c r="C923" s="38" t="s">
        <v>36</v>
      </c>
      <c r="D923" s="38" t="s">
        <v>37</v>
      </c>
      <c r="E923" s="38" t="s">
        <v>46</v>
      </c>
      <c r="F923" s="38" t="s">
        <v>120</v>
      </c>
      <c r="G923" s="35">
        <v>3661.02</v>
      </c>
      <c r="H923" s="59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1057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0">
        <v>45918.67019675926</v>
      </c>
      <c r="B924" s="61">
        <v>444195423</v>
      </c>
      <c r="C924" s="37" t="s">
        <v>36</v>
      </c>
      <c r="D924" s="37" t="s">
        <v>37</v>
      </c>
      <c r="E924" s="37" t="s">
        <v>46</v>
      </c>
      <c r="F924" s="37" t="s">
        <v>120</v>
      </c>
      <c r="G924" s="36">
        <v>3661.02</v>
      </c>
      <c r="H924" s="61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1057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8">
        <v>45918.67019675926</v>
      </c>
      <c r="B925" s="59">
        <v>444195424</v>
      </c>
      <c r="C925" s="38" t="s">
        <v>36</v>
      </c>
      <c r="D925" s="38" t="s">
        <v>37</v>
      </c>
      <c r="E925" s="38" t="s">
        <v>46</v>
      </c>
      <c r="F925" s="38" t="s">
        <v>120</v>
      </c>
      <c r="G925" s="35">
        <v>3661.02</v>
      </c>
      <c r="H925" s="59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1058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0">
        <v>45918.670451388891</v>
      </c>
      <c r="B926" s="61">
        <v>444195807</v>
      </c>
      <c r="C926" s="37" t="s">
        <v>36</v>
      </c>
      <c r="D926" s="37" t="s">
        <v>37</v>
      </c>
      <c r="E926" s="37" t="s">
        <v>46</v>
      </c>
      <c r="F926" s="37" t="s">
        <v>120</v>
      </c>
      <c r="G926" s="36">
        <v>3659.72</v>
      </c>
      <c r="H926" s="61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1059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8">
        <v>45918.670486111114</v>
      </c>
      <c r="B927" s="59">
        <v>444196029</v>
      </c>
      <c r="C927" s="38" t="s">
        <v>36</v>
      </c>
      <c r="D927" s="38" t="s">
        <v>37</v>
      </c>
      <c r="E927" s="38" t="s">
        <v>46</v>
      </c>
      <c r="F927" s="38" t="s">
        <v>120</v>
      </c>
      <c r="G927" s="35">
        <v>3659.51</v>
      </c>
      <c r="H927" s="59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1060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0">
        <v>45918.670578703706</v>
      </c>
      <c r="B928" s="61">
        <v>444196515</v>
      </c>
      <c r="C928" s="37" t="s">
        <v>36</v>
      </c>
      <c r="D928" s="37" t="s">
        <v>37</v>
      </c>
      <c r="E928" s="37" t="s">
        <v>46</v>
      </c>
      <c r="F928" s="37" t="s">
        <v>120</v>
      </c>
      <c r="G928" s="36">
        <v>3659.25</v>
      </c>
      <c r="H928" s="61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1061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8">
        <v>45918.670578703706</v>
      </c>
      <c r="B929" s="59">
        <v>444196516</v>
      </c>
      <c r="C929" s="38" t="s">
        <v>36</v>
      </c>
      <c r="D929" s="38" t="s">
        <v>37</v>
      </c>
      <c r="E929" s="38" t="s">
        <v>46</v>
      </c>
      <c r="F929" s="38" t="s">
        <v>120</v>
      </c>
      <c r="G929" s="35">
        <v>3659.25</v>
      </c>
      <c r="H929" s="59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1061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0">
        <v>45918.674502314818</v>
      </c>
      <c r="B930" s="61">
        <v>444202161</v>
      </c>
      <c r="C930" s="37" t="s">
        <v>36</v>
      </c>
      <c r="D930" s="37" t="s">
        <v>38</v>
      </c>
      <c r="E930" s="37" t="s">
        <v>45</v>
      </c>
      <c r="F930" s="37" t="s">
        <v>120</v>
      </c>
      <c r="G930" s="36">
        <v>3658.52</v>
      </c>
      <c r="H930" s="61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8">
        <v>45918.674502314818</v>
      </c>
      <c r="B931" s="59">
        <v>444202163</v>
      </c>
      <c r="C931" s="38" t="s">
        <v>36</v>
      </c>
      <c r="D931" s="38" t="s">
        <v>38</v>
      </c>
      <c r="E931" s="38" t="s">
        <v>45</v>
      </c>
      <c r="F931" s="38" t="s">
        <v>120</v>
      </c>
      <c r="G931" s="35">
        <v>3658.52</v>
      </c>
      <c r="H931" s="59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0">
        <v>45918.674502314818</v>
      </c>
      <c r="B932" s="61">
        <v>444202164</v>
      </c>
      <c r="C932" s="37" t="s">
        <v>36</v>
      </c>
      <c r="D932" s="37" t="s">
        <v>38</v>
      </c>
      <c r="E932" s="37" t="s">
        <v>45</v>
      </c>
      <c r="F932" s="37" t="s">
        <v>120</v>
      </c>
      <c r="G932" s="36">
        <v>3658.6</v>
      </c>
      <c r="H932" s="61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109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8">
        <v>45918.674502314818</v>
      </c>
      <c r="B933" s="59">
        <v>444202166</v>
      </c>
      <c r="C933" s="38" t="s">
        <v>36</v>
      </c>
      <c r="D933" s="38" t="s">
        <v>38</v>
      </c>
      <c r="E933" s="38" t="s">
        <v>45</v>
      </c>
      <c r="F933" s="38" t="s">
        <v>120</v>
      </c>
      <c r="G933" s="35">
        <v>3658.59</v>
      </c>
      <c r="H933" s="59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0">
        <v>45918.674513888887</v>
      </c>
      <c r="B934" s="61">
        <v>444202168</v>
      </c>
      <c r="C934" s="37" t="s">
        <v>36</v>
      </c>
      <c r="D934" s="37" t="s">
        <v>38</v>
      </c>
      <c r="E934" s="37" t="s">
        <v>45</v>
      </c>
      <c r="F934" s="37" t="s">
        <v>120</v>
      </c>
      <c r="G934" s="36">
        <v>3658.59</v>
      </c>
      <c r="H934" s="61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108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8">
        <v>45918.674513888887</v>
      </c>
      <c r="B935" s="59">
        <v>444202170</v>
      </c>
      <c r="C935" s="38" t="s">
        <v>36</v>
      </c>
      <c r="D935" s="38" t="s">
        <v>38</v>
      </c>
      <c r="E935" s="38" t="s">
        <v>45</v>
      </c>
      <c r="F935" s="38" t="s">
        <v>120</v>
      </c>
      <c r="G935" s="35">
        <v>3658.58</v>
      </c>
      <c r="H935" s="59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114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0">
        <v>45918.674513888887</v>
      </c>
      <c r="B936" s="61">
        <v>444202173</v>
      </c>
      <c r="C936" s="37" t="s">
        <v>36</v>
      </c>
      <c r="D936" s="37" t="s">
        <v>38</v>
      </c>
      <c r="E936" s="37" t="s">
        <v>45</v>
      </c>
      <c r="F936" s="37" t="s">
        <v>120</v>
      </c>
      <c r="G936" s="36">
        <v>3658.63</v>
      </c>
      <c r="H936" s="61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8">
        <v>45918.67560185185</v>
      </c>
      <c r="B937" s="59">
        <v>444202854</v>
      </c>
      <c r="C937" s="38" t="s">
        <v>36</v>
      </c>
      <c r="D937" s="38" t="s">
        <v>37</v>
      </c>
      <c r="E937" s="38" t="s">
        <v>46</v>
      </c>
      <c r="F937" s="38" t="s">
        <v>120</v>
      </c>
      <c r="G937" s="35">
        <v>3657.01</v>
      </c>
      <c r="H937" s="59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1062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0">
        <v>45918.67560185185</v>
      </c>
      <c r="B938" s="61">
        <v>444202855</v>
      </c>
      <c r="C938" s="37" t="s">
        <v>36</v>
      </c>
      <c r="D938" s="37" t="s">
        <v>37</v>
      </c>
      <c r="E938" s="37" t="s">
        <v>46</v>
      </c>
      <c r="F938" s="37" t="s">
        <v>120</v>
      </c>
      <c r="G938" s="36">
        <v>3657.01</v>
      </c>
      <c r="H938" s="61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1062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8">
        <v>45918.67560185185</v>
      </c>
      <c r="B939" s="59">
        <v>444202856</v>
      </c>
      <c r="C939" s="38" t="s">
        <v>36</v>
      </c>
      <c r="D939" s="38" t="s">
        <v>37</v>
      </c>
      <c r="E939" s="38" t="s">
        <v>46</v>
      </c>
      <c r="F939" s="38" t="s">
        <v>120</v>
      </c>
      <c r="G939" s="35">
        <v>3657.01</v>
      </c>
      <c r="H939" s="59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1062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0">
        <v>45918.676157407404</v>
      </c>
      <c r="B940" s="61">
        <v>444203220</v>
      </c>
      <c r="C940" s="37" t="s">
        <v>36</v>
      </c>
      <c r="D940" s="37" t="s">
        <v>37</v>
      </c>
      <c r="E940" s="37" t="s">
        <v>46</v>
      </c>
      <c r="F940" s="37" t="s">
        <v>120</v>
      </c>
      <c r="G940" s="36">
        <v>3658.08</v>
      </c>
      <c r="H940" s="61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1063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8">
        <v>45918.676157407404</v>
      </c>
      <c r="B941" s="59">
        <v>444203221</v>
      </c>
      <c r="C941" s="38" t="s">
        <v>36</v>
      </c>
      <c r="D941" s="38" t="s">
        <v>37</v>
      </c>
      <c r="E941" s="38" t="s">
        <v>46</v>
      </c>
      <c r="F941" s="38" t="s">
        <v>120</v>
      </c>
      <c r="G941" s="35">
        <v>3658.08</v>
      </c>
      <c r="H941" s="59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1063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0">
        <v>45918.676296296297</v>
      </c>
      <c r="B942" s="61">
        <v>444203329</v>
      </c>
      <c r="C942" s="37" t="s">
        <v>36</v>
      </c>
      <c r="D942" s="37" t="s">
        <v>37</v>
      </c>
      <c r="E942" s="37" t="s">
        <v>46</v>
      </c>
      <c r="F942" s="37" t="s">
        <v>120</v>
      </c>
      <c r="G942" s="36">
        <v>3658.11</v>
      </c>
      <c r="H942" s="61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1064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8">
        <v>45918.676296296297</v>
      </c>
      <c r="B943" s="59">
        <v>444203330</v>
      </c>
      <c r="C943" s="38" t="s">
        <v>36</v>
      </c>
      <c r="D943" s="38" t="s">
        <v>37</v>
      </c>
      <c r="E943" s="38" t="s">
        <v>46</v>
      </c>
      <c r="F943" s="38" t="s">
        <v>120</v>
      </c>
      <c r="G943" s="35">
        <v>3658.11</v>
      </c>
      <c r="H943" s="59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1064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0">
        <v>45918.676354166666</v>
      </c>
      <c r="B944" s="61">
        <v>444203628</v>
      </c>
      <c r="C944" s="37" t="s">
        <v>36</v>
      </c>
      <c r="D944" s="37" t="s">
        <v>38</v>
      </c>
      <c r="E944" s="37" t="s">
        <v>45</v>
      </c>
      <c r="F944" s="37" t="s">
        <v>120</v>
      </c>
      <c r="G944" s="36">
        <v>3658.28</v>
      </c>
      <c r="H944" s="61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109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8">
        <v>45918.676354166666</v>
      </c>
      <c r="B945" s="59">
        <v>444203630</v>
      </c>
      <c r="C945" s="38" t="s">
        <v>36</v>
      </c>
      <c r="D945" s="38" t="s">
        <v>38</v>
      </c>
      <c r="E945" s="38" t="s">
        <v>45</v>
      </c>
      <c r="F945" s="38" t="s">
        <v>120</v>
      </c>
      <c r="G945" s="35">
        <v>3658.2</v>
      </c>
      <c r="H945" s="59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0">
        <v>45918.676354166666</v>
      </c>
      <c r="B946" s="61">
        <v>444203631</v>
      </c>
      <c r="C946" s="37" t="s">
        <v>36</v>
      </c>
      <c r="D946" s="37" t="s">
        <v>38</v>
      </c>
      <c r="E946" s="37" t="s">
        <v>45</v>
      </c>
      <c r="F946" s="37" t="s">
        <v>120</v>
      </c>
      <c r="G946" s="36">
        <v>3658.22</v>
      </c>
      <c r="H946" s="61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114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8">
        <v>45918.676354166666</v>
      </c>
      <c r="B947" s="59">
        <v>444203634</v>
      </c>
      <c r="C947" s="38" t="s">
        <v>36</v>
      </c>
      <c r="D947" s="38" t="s">
        <v>38</v>
      </c>
      <c r="E947" s="38" t="s">
        <v>45</v>
      </c>
      <c r="F947" s="38" t="s">
        <v>120</v>
      </c>
      <c r="G947" s="35">
        <v>3658.25</v>
      </c>
      <c r="H947" s="59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108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0">
        <v>45918.676365740743</v>
      </c>
      <c r="B948" s="61">
        <v>444203636</v>
      </c>
      <c r="C948" s="37" t="s">
        <v>36</v>
      </c>
      <c r="D948" s="37" t="s">
        <v>38</v>
      </c>
      <c r="E948" s="37" t="s">
        <v>45</v>
      </c>
      <c r="F948" s="37" t="s">
        <v>120</v>
      </c>
      <c r="G948" s="36">
        <v>3658.24</v>
      </c>
      <c r="H948" s="61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8">
        <v>45918.676365740743</v>
      </c>
      <c r="B949" s="59">
        <v>444203637</v>
      </c>
      <c r="C949" s="38" t="s">
        <v>36</v>
      </c>
      <c r="D949" s="38" t="s">
        <v>38</v>
      </c>
      <c r="E949" s="38" t="s">
        <v>45</v>
      </c>
      <c r="F949" s="38" t="s">
        <v>120</v>
      </c>
      <c r="G949" s="35">
        <v>3658.24</v>
      </c>
      <c r="H949" s="59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0">
        <v>45918.676365740743</v>
      </c>
      <c r="B950" s="61">
        <v>444203639</v>
      </c>
      <c r="C950" s="37" t="s">
        <v>36</v>
      </c>
      <c r="D950" s="37" t="s">
        <v>38</v>
      </c>
      <c r="E950" s="37" t="s">
        <v>45</v>
      </c>
      <c r="F950" s="37" t="s">
        <v>120</v>
      </c>
      <c r="G950" s="36">
        <v>3658.24</v>
      </c>
      <c r="H950" s="61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8">
        <v>45918.677210648151</v>
      </c>
      <c r="B951" s="59">
        <v>444205170</v>
      </c>
      <c r="C951" s="38" t="s">
        <v>36</v>
      </c>
      <c r="D951" s="38" t="s">
        <v>37</v>
      </c>
      <c r="E951" s="38" t="s">
        <v>46</v>
      </c>
      <c r="F951" s="38" t="s">
        <v>120</v>
      </c>
      <c r="G951" s="35">
        <v>3659.78</v>
      </c>
      <c r="H951" s="59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1065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0">
        <v>45918.67728009259</v>
      </c>
      <c r="B952" s="61">
        <v>444205345</v>
      </c>
      <c r="C952" s="37" t="s">
        <v>36</v>
      </c>
      <c r="D952" s="37" t="s">
        <v>38</v>
      </c>
      <c r="E952" s="37" t="s">
        <v>45</v>
      </c>
      <c r="F952" s="37" t="s">
        <v>120</v>
      </c>
      <c r="G952" s="36">
        <v>3659.96</v>
      </c>
      <c r="H952" s="61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8">
        <v>45918.67728009259</v>
      </c>
      <c r="B953" s="59">
        <v>444205348</v>
      </c>
      <c r="C953" s="38" t="s">
        <v>36</v>
      </c>
      <c r="D953" s="38" t="s">
        <v>38</v>
      </c>
      <c r="E953" s="38" t="s">
        <v>45</v>
      </c>
      <c r="F953" s="38" t="s">
        <v>120</v>
      </c>
      <c r="G953" s="35">
        <v>3659.92</v>
      </c>
      <c r="H953" s="59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93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0">
        <v>45918.678020833337</v>
      </c>
      <c r="B954" s="61">
        <v>444206193</v>
      </c>
      <c r="C954" s="37" t="s">
        <v>36</v>
      </c>
      <c r="D954" s="37" t="s">
        <v>37</v>
      </c>
      <c r="E954" s="37" t="s">
        <v>46</v>
      </c>
      <c r="F954" s="37" t="s">
        <v>120</v>
      </c>
      <c r="G954" s="36">
        <v>3660.87</v>
      </c>
      <c r="H954" s="61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1066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8">
        <v>45918.67900462963</v>
      </c>
      <c r="B955" s="59">
        <v>444207283</v>
      </c>
      <c r="C955" s="38" t="s">
        <v>36</v>
      </c>
      <c r="D955" s="38" t="s">
        <v>37</v>
      </c>
      <c r="E955" s="38" t="s">
        <v>46</v>
      </c>
      <c r="F955" s="38" t="s">
        <v>120</v>
      </c>
      <c r="G955" s="35">
        <v>3661.29</v>
      </c>
      <c r="H955" s="59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1067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0">
        <v>45918.67900462963</v>
      </c>
      <c r="B956" s="61">
        <v>444207284</v>
      </c>
      <c r="C956" s="37" t="s">
        <v>36</v>
      </c>
      <c r="D956" s="37" t="s">
        <v>37</v>
      </c>
      <c r="E956" s="37" t="s">
        <v>46</v>
      </c>
      <c r="F956" s="37" t="s">
        <v>120</v>
      </c>
      <c r="G956" s="36">
        <v>3661.29</v>
      </c>
      <c r="H956" s="61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1067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8">
        <v>45918.67900462963</v>
      </c>
      <c r="B957" s="59">
        <v>444207285</v>
      </c>
      <c r="C957" s="38" t="s">
        <v>36</v>
      </c>
      <c r="D957" s="38" t="s">
        <v>37</v>
      </c>
      <c r="E957" s="38" t="s">
        <v>46</v>
      </c>
      <c r="F957" s="38" t="s">
        <v>120</v>
      </c>
      <c r="G957" s="35">
        <v>3661.29</v>
      </c>
      <c r="H957" s="59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1067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0">
        <v>45918.67900462963</v>
      </c>
      <c r="B958" s="61">
        <v>444207287</v>
      </c>
      <c r="C958" s="37" t="s">
        <v>36</v>
      </c>
      <c r="D958" s="37" t="s">
        <v>37</v>
      </c>
      <c r="E958" s="37" t="s">
        <v>46</v>
      </c>
      <c r="F958" s="37" t="s">
        <v>120</v>
      </c>
      <c r="G958" s="36">
        <v>3661.29</v>
      </c>
      <c r="H958" s="61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1067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8">
        <v>45918.67900462963</v>
      </c>
      <c r="B959" s="59">
        <v>444207288</v>
      </c>
      <c r="C959" s="38" t="s">
        <v>36</v>
      </c>
      <c r="D959" s="38" t="s">
        <v>37</v>
      </c>
      <c r="E959" s="38" t="s">
        <v>46</v>
      </c>
      <c r="F959" s="38" t="s">
        <v>120</v>
      </c>
      <c r="G959" s="35">
        <v>3661.29</v>
      </c>
      <c r="H959" s="59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1067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0">
        <v>45918.680289351854</v>
      </c>
      <c r="B960" s="61">
        <v>444208142</v>
      </c>
      <c r="C960" s="37" t="s">
        <v>36</v>
      </c>
      <c r="D960" s="37" t="s">
        <v>38</v>
      </c>
      <c r="E960" s="37" t="s">
        <v>45</v>
      </c>
      <c r="F960" s="37" t="s">
        <v>120</v>
      </c>
      <c r="G960" s="36">
        <v>3659.49</v>
      </c>
      <c r="H960" s="61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8">
        <v>45918.680289351854</v>
      </c>
      <c r="B961" s="59">
        <v>444208146</v>
      </c>
      <c r="C961" s="38" t="s">
        <v>36</v>
      </c>
      <c r="D961" s="38" t="s">
        <v>38</v>
      </c>
      <c r="E961" s="38" t="s">
        <v>45</v>
      </c>
      <c r="F961" s="38" t="s">
        <v>120</v>
      </c>
      <c r="G961" s="35">
        <v>3659.49</v>
      </c>
      <c r="H961" s="59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0">
        <v>45918.680289351854</v>
      </c>
      <c r="B962" s="61">
        <v>444208148</v>
      </c>
      <c r="C962" s="37" t="s">
        <v>36</v>
      </c>
      <c r="D962" s="37" t="s">
        <v>38</v>
      </c>
      <c r="E962" s="37" t="s">
        <v>45</v>
      </c>
      <c r="F962" s="37" t="s">
        <v>120</v>
      </c>
      <c r="G962" s="36">
        <v>3659.51</v>
      </c>
      <c r="H962" s="61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8">
        <v>45918.680289351854</v>
      </c>
      <c r="B963" s="59">
        <v>444208149</v>
      </c>
      <c r="C963" s="38" t="s">
        <v>36</v>
      </c>
      <c r="D963" s="38" t="s">
        <v>38</v>
      </c>
      <c r="E963" s="38" t="s">
        <v>45</v>
      </c>
      <c r="F963" s="38" t="s">
        <v>120</v>
      </c>
      <c r="G963" s="35">
        <v>3659.51</v>
      </c>
      <c r="H963" s="59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0">
        <v>45918.680914351855</v>
      </c>
      <c r="B964" s="61">
        <v>444208711</v>
      </c>
      <c r="C964" s="37" t="s">
        <v>36</v>
      </c>
      <c r="D964" s="37" t="s">
        <v>37</v>
      </c>
      <c r="E964" s="37" t="s">
        <v>46</v>
      </c>
      <c r="F964" s="37" t="s">
        <v>120</v>
      </c>
      <c r="G964" s="36">
        <v>3657.91</v>
      </c>
      <c r="H964" s="61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1068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8">
        <v>45918.682662037034</v>
      </c>
      <c r="B965" s="59">
        <v>444209941</v>
      </c>
      <c r="C965" s="38" t="s">
        <v>36</v>
      </c>
      <c r="D965" s="38" t="s">
        <v>37</v>
      </c>
      <c r="E965" s="38" t="s">
        <v>46</v>
      </c>
      <c r="F965" s="38" t="s">
        <v>120</v>
      </c>
      <c r="G965" s="35">
        <v>3656.48</v>
      </c>
      <c r="H965" s="59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1069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0">
        <v>45918.682662037034</v>
      </c>
      <c r="B966" s="61">
        <v>444209943</v>
      </c>
      <c r="C966" s="37" t="s">
        <v>36</v>
      </c>
      <c r="D966" s="37" t="s">
        <v>37</v>
      </c>
      <c r="E966" s="37" t="s">
        <v>46</v>
      </c>
      <c r="F966" s="37" t="s">
        <v>120</v>
      </c>
      <c r="G966" s="36">
        <v>3656.48</v>
      </c>
      <c r="H966" s="61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1069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8">
        <v>45918.682673611111</v>
      </c>
      <c r="B967" s="59">
        <v>444209947</v>
      </c>
      <c r="C967" s="38" t="s">
        <v>36</v>
      </c>
      <c r="D967" s="38" t="s">
        <v>37</v>
      </c>
      <c r="E967" s="38" t="s">
        <v>46</v>
      </c>
      <c r="F967" s="38" t="s">
        <v>120</v>
      </c>
      <c r="G967" s="35">
        <v>3656.4</v>
      </c>
      <c r="H967" s="59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1070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0">
        <v>45918.682673611111</v>
      </c>
      <c r="B968" s="61">
        <v>444209948</v>
      </c>
      <c r="C968" s="37" t="s">
        <v>36</v>
      </c>
      <c r="D968" s="37" t="s">
        <v>37</v>
      </c>
      <c r="E968" s="37" t="s">
        <v>46</v>
      </c>
      <c r="F968" s="37" t="s">
        <v>120</v>
      </c>
      <c r="G968" s="36">
        <v>3656.4</v>
      </c>
      <c r="H968" s="61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1071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8">
        <v>45918.682685185187</v>
      </c>
      <c r="B969" s="59">
        <v>444209993</v>
      </c>
      <c r="C969" s="38" t="s">
        <v>36</v>
      </c>
      <c r="D969" s="38" t="s">
        <v>37</v>
      </c>
      <c r="E969" s="38" t="s">
        <v>46</v>
      </c>
      <c r="F969" s="38" t="s">
        <v>120</v>
      </c>
      <c r="G969" s="35">
        <v>3655.99</v>
      </c>
      <c r="H969" s="59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1072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0">
        <v>45918.699733796297</v>
      </c>
      <c r="B970" s="61">
        <v>444245630</v>
      </c>
      <c r="C970" s="37" t="s">
        <v>36</v>
      </c>
      <c r="D970" s="37" t="s">
        <v>38</v>
      </c>
      <c r="E970" s="37" t="s">
        <v>45</v>
      </c>
      <c r="F970" s="37" t="s">
        <v>120</v>
      </c>
      <c r="G970" s="36">
        <v>3635.2</v>
      </c>
      <c r="H970" s="61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108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8">
        <v>45918.699733796297</v>
      </c>
      <c r="B971" s="59">
        <v>444245636</v>
      </c>
      <c r="C971" s="38" t="s">
        <v>36</v>
      </c>
      <c r="D971" s="38" t="s">
        <v>38</v>
      </c>
      <c r="E971" s="38" t="s">
        <v>45</v>
      </c>
      <c r="F971" s="38" t="s">
        <v>120</v>
      </c>
      <c r="G971" s="35">
        <v>3634.93</v>
      </c>
      <c r="H971" s="59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0">
        <v>45918.699733796297</v>
      </c>
      <c r="B972" s="61">
        <v>444245643</v>
      </c>
      <c r="C972" s="37" t="s">
        <v>36</v>
      </c>
      <c r="D972" s="37" t="s">
        <v>38</v>
      </c>
      <c r="E972" s="37" t="s">
        <v>45</v>
      </c>
      <c r="F972" s="37" t="s">
        <v>120</v>
      </c>
      <c r="G972" s="36">
        <v>3634.92</v>
      </c>
      <c r="H972" s="61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109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8">
        <v>45918.699733796297</v>
      </c>
      <c r="B973" s="59">
        <v>444245652</v>
      </c>
      <c r="C973" s="38" t="s">
        <v>36</v>
      </c>
      <c r="D973" s="38" t="s">
        <v>38</v>
      </c>
      <c r="E973" s="38" t="s">
        <v>45</v>
      </c>
      <c r="F973" s="38" t="s">
        <v>120</v>
      </c>
      <c r="G973" s="35">
        <v>3634.89</v>
      </c>
      <c r="H973" s="59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114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0">
        <v>45918.699745370373</v>
      </c>
      <c r="B974" s="61">
        <v>444245659</v>
      </c>
      <c r="C974" s="37" t="s">
        <v>36</v>
      </c>
      <c r="D974" s="37" t="s">
        <v>38</v>
      </c>
      <c r="E974" s="37" t="s">
        <v>45</v>
      </c>
      <c r="F974" s="37" t="s">
        <v>120</v>
      </c>
      <c r="G974" s="36">
        <v>3634.82</v>
      </c>
      <c r="H974" s="61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8">
        <v>45918.699745370373</v>
      </c>
      <c r="B975" s="59">
        <v>444245662</v>
      </c>
      <c r="C975" s="38" t="s">
        <v>36</v>
      </c>
      <c r="D975" s="38" t="s">
        <v>38</v>
      </c>
      <c r="E975" s="38" t="s">
        <v>45</v>
      </c>
      <c r="F975" s="38" t="s">
        <v>120</v>
      </c>
      <c r="G975" s="35">
        <v>3634.76</v>
      </c>
      <c r="H975" s="59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0">
        <v>45918.699745370373</v>
      </c>
      <c r="B976" s="61">
        <v>444245668</v>
      </c>
      <c r="C976" s="37" t="s">
        <v>36</v>
      </c>
      <c r="D976" s="37" t="s">
        <v>38</v>
      </c>
      <c r="E976" s="37" t="s">
        <v>45</v>
      </c>
      <c r="F976" s="37" t="s">
        <v>120</v>
      </c>
      <c r="G976" s="36">
        <v>3634.72</v>
      </c>
      <c r="H976" s="61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8">
        <v>45918.699780092589</v>
      </c>
      <c r="B977" s="59">
        <v>444245725</v>
      </c>
      <c r="C977" s="38" t="s">
        <v>36</v>
      </c>
      <c r="D977" s="38" t="s">
        <v>37</v>
      </c>
      <c r="E977" s="38" t="s">
        <v>46</v>
      </c>
      <c r="F977" s="38" t="s">
        <v>120</v>
      </c>
      <c r="G977" s="35">
        <v>3633.63</v>
      </c>
      <c r="H977" s="59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1073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0">
        <v>45918.699780092589</v>
      </c>
      <c r="B978" s="61">
        <v>444245726</v>
      </c>
      <c r="C978" s="37" t="s">
        <v>36</v>
      </c>
      <c r="D978" s="37" t="s">
        <v>37</v>
      </c>
      <c r="E978" s="37" t="s">
        <v>46</v>
      </c>
      <c r="F978" s="37" t="s">
        <v>120</v>
      </c>
      <c r="G978" s="36">
        <v>3633.63</v>
      </c>
      <c r="H978" s="61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1074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8">
        <v>45918.699780092589</v>
      </c>
      <c r="B979" s="59">
        <v>444245727</v>
      </c>
      <c r="C979" s="38" t="s">
        <v>36</v>
      </c>
      <c r="D979" s="38" t="s">
        <v>37</v>
      </c>
      <c r="E979" s="38" t="s">
        <v>46</v>
      </c>
      <c r="F979" s="38" t="s">
        <v>120</v>
      </c>
      <c r="G979" s="35">
        <v>3633.63</v>
      </c>
      <c r="H979" s="59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1074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0">
        <v>45918.700023148151</v>
      </c>
      <c r="B980" s="61">
        <v>444246300</v>
      </c>
      <c r="C980" s="37" t="s">
        <v>36</v>
      </c>
      <c r="D980" s="37" t="s">
        <v>37</v>
      </c>
      <c r="E980" s="37" t="s">
        <v>46</v>
      </c>
      <c r="F980" s="37" t="s">
        <v>120</v>
      </c>
      <c r="G980" s="36">
        <v>3635.26</v>
      </c>
      <c r="H980" s="61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1075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8">
        <v>45918.700023148151</v>
      </c>
      <c r="B981" s="59">
        <v>444246301</v>
      </c>
      <c r="C981" s="38" t="s">
        <v>36</v>
      </c>
      <c r="D981" s="38" t="s">
        <v>37</v>
      </c>
      <c r="E981" s="38" t="s">
        <v>46</v>
      </c>
      <c r="F981" s="38" t="s">
        <v>120</v>
      </c>
      <c r="G981" s="35">
        <v>3635.26</v>
      </c>
      <c r="H981" s="59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1075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0">
        <v>45918.700196759259</v>
      </c>
      <c r="B982" s="61">
        <v>444246578</v>
      </c>
      <c r="C982" s="37" t="s">
        <v>36</v>
      </c>
      <c r="D982" s="37" t="s">
        <v>38</v>
      </c>
      <c r="E982" s="37" t="s">
        <v>45</v>
      </c>
      <c r="F982" s="37" t="s">
        <v>120</v>
      </c>
      <c r="G982" s="36">
        <v>3635.28</v>
      </c>
      <c r="H982" s="61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109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8">
        <v>45918.700196759259</v>
      </c>
      <c r="B983" s="59">
        <v>444246589</v>
      </c>
      <c r="C983" s="38" t="s">
        <v>36</v>
      </c>
      <c r="D983" s="38" t="s">
        <v>38</v>
      </c>
      <c r="E983" s="38" t="s">
        <v>45</v>
      </c>
      <c r="F983" s="38" t="s">
        <v>120</v>
      </c>
      <c r="G983" s="35">
        <v>3635.37</v>
      </c>
      <c r="H983" s="59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114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0">
        <v>45918.700196759259</v>
      </c>
      <c r="B984" s="61">
        <v>444246593</v>
      </c>
      <c r="C984" s="37" t="s">
        <v>36</v>
      </c>
      <c r="D984" s="37" t="s">
        <v>38</v>
      </c>
      <c r="E984" s="37" t="s">
        <v>45</v>
      </c>
      <c r="F984" s="37" t="s">
        <v>120</v>
      </c>
      <c r="G984" s="36">
        <v>3635.36</v>
      </c>
      <c r="H984" s="61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108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8">
        <v>45918.700196759259</v>
      </c>
      <c r="B985" s="59">
        <v>444246600</v>
      </c>
      <c r="C985" s="38" t="s">
        <v>36</v>
      </c>
      <c r="D985" s="38" t="s">
        <v>38</v>
      </c>
      <c r="E985" s="38" t="s">
        <v>45</v>
      </c>
      <c r="F985" s="38" t="s">
        <v>120</v>
      </c>
      <c r="G985" s="35">
        <v>3635.47</v>
      </c>
      <c r="H985" s="59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0">
        <v>45918.700208333335</v>
      </c>
      <c r="B986" s="61">
        <v>444246607</v>
      </c>
      <c r="C986" s="37" t="s">
        <v>36</v>
      </c>
      <c r="D986" s="37" t="s">
        <v>38</v>
      </c>
      <c r="E986" s="37" t="s">
        <v>45</v>
      </c>
      <c r="F986" s="37" t="s">
        <v>120</v>
      </c>
      <c r="G986" s="36">
        <v>3635.49</v>
      </c>
      <c r="H986" s="61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8">
        <v>45918.700601851851</v>
      </c>
      <c r="B987" s="59">
        <v>444247320</v>
      </c>
      <c r="C987" s="38" t="s">
        <v>36</v>
      </c>
      <c r="D987" s="38" t="s">
        <v>37</v>
      </c>
      <c r="E987" s="38" t="s">
        <v>46</v>
      </c>
      <c r="F987" s="38" t="s">
        <v>120</v>
      </c>
      <c r="G987" s="35">
        <v>3636.8</v>
      </c>
      <c r="H987" s="59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1076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0">
        <v>45918.701469907406</v>
      </c>
      <c r="B988" s="61">
        <v>444248463</v>
      </c>
      <c r="C988" s="37" t="s">
        <v>36</v>
      </c>
      <c r="D988" s="37" t="s">
        <v>38</v>
      </c>
      <c r="E988" s="37" t="s">
        <v>45</v>
      </c>
      <c r="F988" s="37" t="s">
        <v>120</v>
      </c>
      <c r="G988" s="36">
        <v>3636.03</v>
      </c>
      <c r="H988" s="61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115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8">
        <v>45918.701608796298</v>
      </c>
      <c r="B989" s="59">
        <v>444248740</v>
      </c>
      <c r="C989" s="38" t="s">
        <v>36</v>
      </c>
      <c r="D989" s="38" t="s">
        <v>37</v>
      </c>
      <c r="E989" s="38" t="s">
        <v>46</v>
      </c>
      <c r="F989" s="38" t="s">
        <v>120</v>
      </c>
      <c r="G989" s="35">
        <v>3637.74</v>
      </c>
      <c r="H989" s="59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1077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0">
        <v>45918.701643518521</v>
      </c>
      <c r="B990" s="61">
        <v>444248776</v>
      </c>
      <c r="C990" s="37" t="s">
        <v>36</v>
      </c>
      <c r="D990" s="37" t="s">
        <v>37</v>
      </c>
      <c r="E990" s="37" t="s">
        <v>46</v>
      </c>
      <c r="F990" s="37" t="s">
        <v>120</v>
      </c>
      <c r="G990" s="36">
        <v>3638.2</v>
      </c>
      <c r="H990" s="61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1078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8">
        <v>45918.701643518521</v>
      </c>
      <c r="B991" s="59">
        <v>444248782</v>
      </c>
      <c r="C991" s="38" t="s">
        <v>36</v>
      </c>
      <c r="D991" s="38" t="s">
        <v>37</v>
      </c>
      <c r="E991" s="38" t="s">
        <v>46</v>
      </c>
      <c r="F991" s="38" t="s">
        <v>120</v>
      </c>
      <c r="G991" s="35">
        <v>3638.36</v>
      </c>
      <c r="H991" s="59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1079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0">
        <v>45918.701643518521</v>
      </c>
      <c r="B992" s="61">
        <v>444248784</v>
      </c>
      <c r="C992" s="37" t="s">
        <v>36</v>
      </c>
      <c r="D992" s="37" t="s">
        <v>37</v>
      </c>
      <c r="E992" s="37" t="s">
        <v>46</v>
      </c>
      <c r="F992" s="37" t="s">
        <v>120</v>
      </c>
      <c r="G992" s="36">
        <v>3638.36</v>
      </c>
      <c r="H992" s="61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1079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8">
        <v>45918.701643518521</v>
      </c>
      <c r="B993" s="59">
        <v>444248785</v>
      </c>
      <c r="C993" s="38" t="s">
        <v>36</v>
      </c>
      <c r="D993" s="38" t="s">
        <v>37</v>
      </c>
      <c r="E993" s="38" t="s">
        <v>46</v>
      </c>
      <c r="F993" s="38" t="s">
        <v>120</v>
      </c>
      <c r="G993" s="35">
        <v>3638.36</v>
      </c>
      <c r="H993" s="59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1079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0">
        <v>45918.701643518521</v>
      </c>
      <c r="B994" s="61">
        <v>444248786</v>
      </c>
      <c r="C994" s="37" t="s">
        <v>36</v>
      </c>
      <c r="D994" s="37" t="s">
        <v>37</v>
      </c>
      <c r="E994" s="37" t="s">
        <v>46</v>
      </c>
      <c r="F994" s="37" t="s">
        <v>120</v>
      </c>
      <c r="G994" s="36">
        <v>3638.36</v>
      </c>
      <c r="H994" s="61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1079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8">
        <v>45918.701701388891</v>
      </c>
      <c r="B995" s="59">
        <v>444248896</v>
      </c>
      <c r="C995" s="38" t="s">
        <v>36</v>
      </c>
      <c r="D995" s="38" t="s">
        <v>37</v>
      </c>
      <c r="E995" s="38" t="s">
        <v>46</v>
      </c>
      <c r="F995" s="38" t="s">
        <v>120</v>
      </c>
      <c r="G995" s="35">
        <v>3639.05</v>
      </c>
      <c r="H995" s="59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1080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0">
        <v>45918.702048611114</v>
      </c>
      <c r="B996" s="61">
        <v>444249750</v>
      </c>
      <c r="C996" s="37" t="s">
        <v>36</v>
      </c>
      <c r="D996" s="37" t="s">
        <v>38</v>
      </c>
      <c r="E996" s="37" t="s">
        <v>45</v>
      </c>
      <c r="F996" s="37" t="s">
        <v>120</v>
      </c>
      <c r="G996" s="36">
        <v>3638.13</v>
      </c>
      <c r="H996" s="61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8">
        <v>45918.702048611114</v>
      </c>
      <c r="B997" s="59">
        <v>444249751</v>
      </c>
      <c r="C997" s="38" t="s">
        <v>36</v>
      </c>
      <c r="D997" s="38" t="s">
        <v>38</v>
      </c>
      <c r="E997" s="38" t="s">
        <v>45</v>
      </c>
      <c r="F997" s="38" t="s">
        <v>120</v>
      </c>
      <c r="G997" s="35">
        <v>3638.27</v>
      </c>
      <c r="H997" s="59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107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0">
        <v>45918.703009259261</v>
      </c>
      <c r="B998" s="61">
        <v>444251390</v>
      </c>
      <c r="C998" s="37" t="s">
        <v>36</v>
      </c>
      <c r="D998" s="37" t="s">
        <v>37</v>
      </c>
      <c r="E998" s="37" t="s">
        <v>46</v>
      </c>
      <c r="F998" s="37" t="s">
        <v>120</v>
      </c>
      <c r="G998" s="36">
        <v>3641.17</v>
      </c>
      <c r="H998" s="61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1081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8">
        <v>45918.703009259261</v>
      </c>
      <c r="B999" s="59">
        <v>444251392</v>
      </c>
      <c r="C999" s="38" t="s">
        <v>36</v>
      </c>
      <c r="D999" s="38" t="s">
        <v>37</v>
      </c>
      <c r="E999" s="38" t="s">
        <v>46</v>
      </c>
      <c r="F999" s="38" t="s">
        <v>120</v>
      </c>
      <c r="G999" s="35">
        <v>3641.17</v>
      </c>
      <c r="H999" s="59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1082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0">
        <v>45918.704016203701</v>
      </c>
      <c r="B1000" s="61">
        <v>444252695</v>
      </c>
      <c r="C1000" s="37" t="s">
        <v>36</v>
      </c>
      <c r="D1000" s="37" t="s">
        <v>37</v>
      </c>
      <c r="E1000" s="37" t="s">
        <v>45</v>
      </c>
      <c r="F1000" s="37" t="s">
        <v>120</v>
      </c>
      <c r="G1000" s="36">
        <v>3639.73</v>
      </c>
      <c r="H1000" s="61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115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8">
        <v>45918.704328703701</v>
      </c>
      <c r="B1001" s="59">
        <v>444253248</v>
      </c>
      <c r="C1001" s="38" t="s">
        <v>36</v>
      </c>
      <c r="D1001" s="38" t="s">
        <v>38</v>
      </c>
      <c r="E1001" s="38" t="s">
        <v>46</v>
      </c>
      <c r="F1001" s="38" t="s">
        <v>120</v>
      </c>
      <c r="G1001" s="35">
        <v>3637.05</v>
      </c>
      <c r="H1001" s="59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1083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0">
        <v>45918.705983796295</v>
      </c>
      <c r="B1002" s="61">
        <v>444255506</v>
      </c>
      <c r="C1002" s="37" t="s">
        <v>36</v>
      </c>
      <c r="D1002" s="37" t="s">
        <v>38</v>
      </c>
      <c r="E1002" s="37" t="s">
        <v>45</v>
      </c>
      <c r="F1002" s="37" t="s">
        <v>120</v>
      </c>
      <c r="G1002" s="36">
        <v>3638.22</v>
      </c>
      <c r="H1002" s="61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8">
        <v>45918.705983796295</v>
      </c>
      <c r="B1003" s="59">
        <v>444255509</v>
      </c>
      <c r="C1003" s="38" t="s">
        <v>36</v>
      </c>
      <c r="D1003" s="38" t="s">
        <v>38</v>
      </c>
      <c r="E1003" s="38" t="s">
        <v>45</v>
      </c>
      <c r="F1003" s="38" t="s">
        <v>120</v>
      </c>
      <c r="G1003" s="35">
        <v>3638.16</v>
      </c>
      <c r="H1003" s="59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107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0">
        <v>45918.707245370373</v>
      </c>
      <c r="B1004" s="61">
        <v>444257803</v>
      </c>
      <c r="C1004" s="37" t="s">
        <v>36</v>
      </c>
      <c r="D1004" s="37" t="s">
        <v>37</v>
      </c>
      <c r="E1004" s="37" t="s">
        <v>46</v>
      </c>
      <c r="F1004" s="37" t="s">
        <v>120</v>
      </c>
      <c r="G1004" s="36">
        <v>3641.25</v>
      </c>
      <c r="H1004" s="61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1084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8">
        <v>45918.707245370373</v>
      </c>
      <c r="B1005" s="59">
        <v>444257805</v>
      </c>
      <c r="C1005" s="38" t="s">
        <v>36</v>
      </c>
      <c r="D1005" s="38" t="s">
        <v>37</v>
      </c>
      <c r="E1005" s="38" t="s">
        <v>46</v>
      </c>
      <c r="F1005" s="38" t="s">
        <v>120</v>
      </c>
      <c r="G1005" s="35">
        <v>3641.25</v>
      </c>
      <c r="H1005" s="59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1085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0">
        <v>45918.710034722222</v>
      </c>
      <c r="B1006" s="61">
        <v>444261721</v>
      </c>
      <c r="C1006" s="37" t="s">
        <v>36</v>
      </c>
      <c r="D1006" s="37" t="s">
        <v>37</v>
      </c>
      <c r="E1006" s="37" t="s">
        <v>45</v>
      </c>
      <c r="F1006" s="37" t="s">
        <v>120</v>
      </c>
      <c r="G1006" s="36">
        <v>3644.36</v>
      </c>
      <c r="H1006" s="61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115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8">
        <v>45918.711898148147</v>
      </c>
      <c r="B1007" s="59">
        <v>444264591</v>
      </c>
      <c r="C1007" s="38" t="s">
        <v>36</v>
      </c>
      <c r="D1007" s="38" t="s">
        <v>38</v>
      </c>
      <c r="E1007" s="38" t="s">
        <v>46</v>
      </c>
      <c r="F1007" s="38" t="s">
        <v>120</v>
      </c>
      <c r="G1007" s="35">
        <v>3644.68</v>
      </c>
      <c r="H1007" s="59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1086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0">
        <v>45918.712002314816</v>
      </c>
      <c r="B1008" s="61">
        <v>444264631</v>
      </c>
      <c r="C1008" s="37" t="s">
        <v>36</v>
      </c>
      <c r="D1008" s="37" t="s">
        <v>37</v>
      </c>
      <c r="E1008" s="37" t="s">
        <v>45</v>
      </c>
      <c r="F1008" s="37" t="s">
        <v>120</v>
      </c>
      <c r="G1008" s="36">
        <v>3645.36</v>
      </c>
      <c r="H1008" s="61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115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8">
        <v>45918.71234953704</v>
      </c>
      <c r="B1009" s="59">
        <v>444264923</v>
      </c>
      <c r="C1009" s="38" t="s">
        <v>36</v>
      </c>
      <c r="D1009" s="38" t="s">
        <v>37</v>
      </c>
      <c r="E1009" s="38" t="s">
        <v>45</v>
      </c>
      <c r="F1009" s="38" t="s">
        <v>120</v>
      </c>
      <c r="G1009" s="35">
        <v>3643.74</v>
      </c>
      <c r="H1009" s="59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108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0">
        <v>45918.71234953704</v>
      </c>
      <c r="B1010" s="61">
        <v>444264927</v>
      </c>
      <c r="C1010" s="37" t="s">
        <v>36</v>
      </c>
      <c r="D1010" s="37" t="s">
        <v>37</v>
      </c>
      <c r="E1010" s="37" t="s">
        <v>45</v>
      </c>
      <c r="F1010" s="37" t="s">
        <v>120</v>
      </c>
      <c r="G1010" s="36">
        <v>3643.74</v>
      </c>
      <c r="H1010" s="61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114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8">
        <v>45918.71234953704</v>
      </c>
      <c r="B1011" s="59">
        <v>444264929</v>
      </c>
      <c r="C1011" s="38" t="s">
        <v>36</v>
      </c>
      <c r="D1011" s="38" t="s">
        <v>37</v>
      </c>
      <c r="E1011" s="38" t="s">
        <v>45</v>
      </c>
      <c r="F1011" s="38" t="s">
        <v>120</v>
      </c>
      <c r="G1011" s="35">
        <v>3643.74</v>
      </c>
      <c r="H1011" s="59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109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0">
        <v>45918.712500000001</v>
      </c>
      <c r="B1012" s="61">
        <v>444265208</v>
      </c>
      <c r="C1012" s="37" t="s">
        <v>36</v>
      </c>
      <c r="D1012" s="37" t="s">
        <v>38</v>
      </c>
      <c r="E1012" s="37" t="s">
        <v>46</v>
      </c>
      <c r="F1012" s="37" t="s">
        <v>120</v>
      </c>
      <c r="G1012" s="36">
        <v>3642.14</v>
      </c>
      <c r="H1012" s="61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1087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8">
        <v>45918.712500000001</v>
      </c>
      <c r="B1013" s="59">
        <v>444265211</v>
      </c>
      <c r="C1013" s="38" t="s">
        <v>36</v>
      </c>
      <c r="D1013" s="38" t="s">
        <v>38</v>
      </c>
      <c r="E1013" s="38" t="s">
        <v>46</v>
      </c>
      <c r="F1013" s="38" t="s">
        <v>120</v>
      </c>
      <c r="G1013" s="35">
        <v>3642.14</v>
      </c>
      <c r="H1013" s="59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1088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0">
        <v>45918.713159722225</v>
      </c>
      <c r="B1014" s="61">
        <v>444265976</v>
      </c>
      <c r="C1014" s="37" t="s">
        <v>36</v>
      </c>
      <c r="D1014" s="37" t="s">
        <v>38</v>
      </c>
      <c r="E1014" s="37" t="s">
        <v>45</v>
      </c>
      <c r="F1014" s="37" t="s">
        <v>120</v>
      </c>
      <c r="G1014" s="36">
        <v>3642</v>
      </c>
      <c r="H1014" s="61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107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8">
        <v>45918.713159722225</v>
      </c>
      <c r="B1015" s="59">
        <v>444265989</v>
      </c>
      <c r="C1015" s="38" t="s">
        <v>36</v>
      </c>
      <c r="D1015" s="38" t="s">
        <v>38</v>
      </c>
      <c r="E1015" s="38" t="s">
        <v>45</v>
      </c>
      <c r="F1015" s="38" t="s">
        <v>120</v>
      </c>
      <c r="G1015" s="35">
        <v>3642</v>
      </c>
      <c r="H1015" s="59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0">
        <v>45918.714131944442</v>
      </c>
      <c r="B1016" s="61">
        <v>444266929</v>
      </c>
      <c r="C1016" s="37" t="s">
        <v>36</v>
      </c>
      <c r="D1016" s="37" t="s">
        <v>38</v>
      </c>
      <c r="E1016" s="37" t="s">
        <v>46</v>
      </c>
      <c r="F1016" s="37" t="s">
        <v>120</v>
      </c>
      <c r="G1016" s="36">
        <v>3640.71</v>
      </c>
      <c r="H1016" s="61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1089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8">
        <v>45918.714131944442</v>
      </c>
      <c r="B1017" s="59">
        <v>444266930</v>
      </c>
      <c r="C1017" s="38" t="s">
        <v>36</v>
      </c>
      <c r="D1017" s="38" t="s">
        <v>38</v>
      </c>
      <c r="E1017" s="38" t="s">
        <v>46</v>
      </c>
      <c r="F1017" s="38" t="s">
        <v>120</v>
      </c>
      <c r="G1017" s="35">
        <v>3640.71</v>
      </c>
      <c r="H1017" s="59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1089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0">
        <v>45918.715543981481</v>
      </c>
      <c r="B1018" s="61">
        <v>444268400</v>
      </c>
      <c r="C1018" s="37" t="s">
        <v>36</v>
      </c>
      <c r="D1018" s="37" t="s">
        <v>37</v>
      </c>
      <c r="E1018" s="37" t="s">
        <v>46</v>
      </c>
      <c r="F1018" s="37" t="s">
        <v>120</v>
      </c>
      <c r="G1018" s="36">
        <v>3642.55</v>
      </c>
      <c r="H1018" s="61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1090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8">
        <v>45918.715543981481</v>
      </c>
      <c r="B1019" s="59">
        <v>444268402</v>
      </c>
      <c r="C1019" s="38" t="s">
        <v>36</v>
      </c>
      <c r="D1019" s="38" t="s">
        <v>37</v>
      </c>
      <c r="E1019" s="38" t="s">
        <v>46</v>
      </c>
      <c r="F1019" s="38" t="s">
        <v>120</v>
      </c>
      <c r="G1019" s="35">
        <v>3642.55</v>
      </c>
      <c r="H1019" s="59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1090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0">
        <v>45918.718136574076</v>
      </c>
      <c r="B1020" s="61">
        <v>444270683</v>
      </c>
      <c r="C1020" s="37" t="s">
        <v>36</v>
      </c>
      <c r="D1020" s="37" t="s">
        <v>37</v>
      </c>
      <c r="E1020" s="37" t="s">
        <v>45</v>
      </c>
      <c r="F1020" s="37" t="s">
        <v>120</v>
      </c>
      <c r="G1020" s="36">
        <v>3643.49</v>
      </c>
      <c r="H1020" s="61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115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8">
        <v>45918.718587962961</v>
      </c>
      <c r="B1021" s="59">
        <v>444271156</v>
      </c>
      <c r="C1021" s="38" t="s">
        <v>36</v>
      </c>
      <c r="D1021" s="38" t="s">
        <v>38</v>
      </c>
      <c r="E1021" s="38" t="s">
        <v>46</v>
      </c>
      <c r="F1021" s="38" t="s">
        <v>120</v>
      </c>
      <c r="G1021" s="35">
        <v>3640.46</v>
      </c>
      <c r="H1021" s="59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1091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0">
        <v>45918.721493055556</v>
      </c>
      <c r="B1022" s="61">
        <v>444273595</v>
      </c>
      <c r="C1022" s="37" t="s">
        <v>36</v>
      </c>
      <c r="D1022" s="37" t="s">
        <v>38</v>
      </c>
      <c r="E1022" s="37" t="s">
        <v>45</v>
      </c>
      <c r="F1022" s="37" t="s">
        <v>120</v>
      </c>
      <c r="G1022" s="36">
        <v>3637.94</v>
      </c>
      <c r="H1022" s="61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115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8">
        <v>45918.721493055556</v>
      </c>
      <c r="B1023" s="59">
        <v>444273597</v>
      </c>
      <c r="C1023" s="38" t="s">
        <v>36</v>
      </c>
      <c r="D1023" s="38" t="s">
        <v>38</v>
      </c>
      <c r="E1023" s="38" t="s">
        <v>45</v>
      </c>
      <c r="F1023" s="38" t="s">
        <v>120</v>
      </c>
      <c r="G1023" s="35">
        <v>3638.05</v>
      </c>
      <c r="H1023" s="59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116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0">
        <v>45918.721608796295</v>
      </c>
      <c r="B1024" s="61">
        <v>444273662</v>
      </c>
      <c r="C1024" s="37" t="s">
        <v>36</v>
      </c>
      <c r="D1024" s="37" t="s">
        <v>38</v>
      </c>
      <c r="E1024" s="37" t="s">
        <v>45</v>
      </c>
      <c r="F1024" s="37" t="s">
        <v>120</v>
      </c>
      <c r="G1024" s="36">
        <v>3639.35</v>
      </c>
      <c r="H1024" s="61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8">
        <v>45918.721608796295</v>
      </c>
      <c r="B1025" s="59">
        <v>444273663</v>
      </c>
      <c r="C1025" s="38" t="s">
        <v>36</v>
      </c>
      <c r="D1025" s="38" t="s">
        <v>38</v>
      </c>
      <c r="E1025" s="38" t="s">
        <v>45</v>
      </c>
      <c r="F1025" s="38" t="s">
        <v>120</v>
      </c>
      <c r="G1025" s="35">
        <v>3639.36</v>
      </c>
      <c r="H1025" s="59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0">
        <v>45918.721608796295</v>
      </c>
      <c r="B1026" s="61">
        <v>444273667</v>
      </c>
      <c r="C1026" s="37" t="s">
        <v>36</v>
      </c>
      <c r="D1026" s="37" t="s">
        <v>38</v>
      </c>
      <c r="E1026" s="37" t="s">
        <v>45</v>
      </c>
      <c r="F1026" s="37" t="s">
        <v>120</v>
      </c>
      <c r="G1026" s="36">
        <v>3639.36</v>
      </c>
      <c r="H1026" s="61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8">
        <v>45918.721608796295</v>
      </c>
      <c r="B1027" s="59">
        <v>444273670</v>
      </c>
      <c r="C1027" s="38" t="s">
        <v>36</v>
      </c>
      <c r="D1027" s="38" t="s">
        <v>38</v>
      </c>
      <c r="E1027" s="38" t="s">
        <v>45</v>
      </c>
      <c r="F1027" s="38" t="s">
        <v>120</v>
      </c>
      <c r="G1027" s="35">
        <v>3639.35</v>
      </c>
      <c r="H1027" s="59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0">
        <v>45918.722048611111</v>
      </c>
      <c r="B1028" s="61">
        <v>444274097</v>
      </c>
      <c r="C1028" s="37" t="s">
        <v>36</v>
      </c>
      <c r="D1028" s="37" t="s">
        <v>37</v>
      </c>
      <c r="E1028" s="37" t="s">
        <v>46</v>
      </c>
      <c r="F1028" s="37" t="s">
        <v>120</v>
      </c>
      <c r="G1028" s="36">
        <v>3637.56</v>
      </c>
      <c r="H1028" s="61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1092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8">
        <v>45918.722881944443</v>
      </c>
      <c r="B1029" s="59">
        <v>444274821</v>
      </c>
      <c r="C1029" s="38" t="s">
        <v>36</v>
      </c>
      <c r="D1029" s="38" t="s">
        <v>38</v>
      </c>
      <c r="E1029" s="38" t="s">
        <v>45</v>
      </c>
      <c r="F1029" s="38" t="s">
        <v>120</v>
      </c>
      <c r="G1029" s="35">
        <v>3638.8</v>
      </c>
      <c r="H1029" s="59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0">
        <v>45918.722916666666</v>
      </c>
      <c r="B1030" s="61">
        <v>444274832</v>
      </c>
      <c r="C1030" s="37" t="s">
        <v>36</v>
      </c>
      <c r="D1030" s="37" t="s">
        <v>37</v>
      </c>
      <c r="E1030" s="37" t="s">
        <v>46</v>
      </c>
      <c r="F1030" s="37" t="s">
        <v>120</v>
      </c>
      <c r="G1030" s="36">
        <v>3639.26</v>
      </c>
      <c r="H1030" s="61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1093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8">
        <v>45918.722916666666</v>
      </c>
      <c r="B1031" s="59">
        <v>444274833</v>
      </c>
      <c r="C1031" s="38" t="s">
        <v>36</v>
      </c>
      <c r="D1031" s="38" t="s">
        <v>37</v>
      </c>
      <c r="E1031" s="38" t="s">
        <v>46</v>
      </c>
      <c r="F1031" s="38" t="s">
        <v>120</v>
      </c>
      <c r="G1031" s="35">
        <v>3639.26</v>
      </c>
      <c r="H1031" s="59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1093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0">
        <v>45918.722916666666</v>
      </c>
      <c r="B1032" s="61">
        <v>444274834</v>
      </c>
      <c r="C1032" s="37" t="s">
        <v>36</v>
      </c>
      <c r="D1032" s="37" t="s">
        <v>37</v>
      </c>
      <c r="E1032" s="37" t="s">
        <v>46</v>
      </c>
      <c r="F1032" s="37" t="s">
        <v>120</v>
      </c>
      <c r="G1032" s="36">
        <v>3639.26</v>
      </c>
      <c r="H1032" s="61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1094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8">
        <v>45918.723391203705</v>
      </c>
      <c r="B1033" s="59">
        <v>444275222</v>
      </c>
      <c r="C1033" s="38" t="s">
        <v>36</v>
      </c>
      <c r="D1033" s="38" t="s">
        <v>37</v>
      </c>
      <c r="E1033" s="38" t="s">
        <v>46</v>
      </c>
      <c r="F1033" s="38" t="s">
        <v>120</v>
      </c>
      <c r="G1033" s="35">
        <v>3637.11</v>
      </c>
      <c r="H1033" s="59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1095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0">
        <v>45918.724317129629</v>
      </c>
      <c r="B1034" s="61">
        <v>444276327</v>
      </c>
      <c r="C1034" s="37" t="s">
        <v>36</v>
      </c>
      <c r="D1034" s="37" t="s">
        <v>37</v>
      </c>
      <c r="E1034" s="37" t="s">
        <v>46</v>
      </c>
      <c r="F1034" s="37" t="s">
        <v>120</v>
      </c>
      <c r="G1034" s="36">
        <v>3636.95</v>
      </c>
      <c r="H1034" s="61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1096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8">
        <v>45918.724317129629</v>
      </c>
      <c r="B1035" s="59">
        <v>444276329</v>
      </c>
      <c r="C1035" s="38" t="s">
        <v>36</v>
      </c>
      <c r="D1035" s="38" t="s">
        <v>37</v>
      </c>
      <c r="E1035" s="38" t="s">
        <v>46</v>
      </c>
      <c r="F1035" s="38" t="s">
        <v>120</v>
      </c>
      <c r="G1035" s="35">
        <v>3636.95</v>
      </c>
      <c r="H1035" s="59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1097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0">
        <v>45918.724386574075</v>
      </c>
      <c r="B1036" s="61">
        <v>444276368</v>
      </c>
      <c r="C1036" s="37" t="s">
        <v>36</v>
      </c>
      <c r="D1036" s="37" t="s">
        <v>38</v>
      </c>
      <c r="E1036" s="37" t="s">
        <v>45</v>
      </c>
      <c r="F1036" s="37" t="s">
        <v>120</v>
      </c>
      <c r="G1036" s="36">
        <v>3636.64</v>
      </c>
      <c r="H1036" s="61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115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8">
        <v>45918.724386574075</v>
      </c>
      <c r="B1037" s="59">
        <v>444276373</v>
      </c>
      <c r="C1037" s="38" t="s">
        <v>36</v>
      </c>
      <c r="D1037" s="38" t="s">
        <v>38</v>
      </c>
      <c r="E1037" s="38" t="s">
        <v>45</v>
      </c>
      <c r="F1037" s="38" t="s">
        <v>120</v>
      </c>
      <c r="G1037" s="35">
        <v>3636.64</v>
      </c>
      <c r="H1037" s="59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116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0">
        <v>45918.724930555552</v>
      </c>
      <c r="B1038" s="61">
        <v>444276957</v>
      </c>
      <c r="C1038" s="37" t="s">
        <v>36</v>
      </c>
      <c r="D1038" s="37" t="s">
        <v>37</v>
      </c>
      <c r="E1038" s="37" t="s">
        <v>46</v>
      </c>
      <c r="F1038" s="37" t="s">
        <v>120</v>
      </c>
      <c r="G1038" s="36">
        <v>3636.44</v>
      </c>
      <c r="H1038" s="61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1098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8">
        <v>45918.724930555552</v>
      </c>
      <c r="B1039" s="59">
        <v>444276958</v>
      </c>
      <c r="C1039" s="38" t="s">
        <v>36</v>
      </c>
      <c r="D1039" s="38" t="s">
        <v>37</v>
      </c>
      <c r="E1039" s="38" t="s">
        <v>46</v>
      </c>
      <c r="F1039" s="38" t="s">
        <v>120</v>
      </c>
      <c r="G1039" s="35">
        <v>3636.44</v>
      </c>
      <c r="H1039" s="59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1099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0">
        <v>45918.72519675926</v>
      </c>
      <c r="B1040" s="61">
        <v>444277166</v>
      </c>
      <c r="C1040" s="37" t="s">
        <v>36</v>
      </c>
      <c r="D1040" s="37" t="s">
        <v>38</v>
      </c>
      <c r="E1040" s="37" t="s">
        <v>45</v>
      </c>
      <c r="F1040" s="37" t="s">
        <v>120</v>
      </c>
      <c r="G1040" s="36">
        <v>3636.46</v>
      </c>
      <c r="H1040" s="61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116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8">
        <v>45918.72519675926</v>
      </c>
      <c r="B1041" s="59">
        <v>444277170</v>
      </c>
      <c r="C1041" s="38" t="s">
        <v>36</v>
      </c>
      <c r="D1041" s="38" t="s">
        <v>38</v>
      </c>
      <c r="E1041" s="38" t="s">
        <v>45</v>
      </c>
      <c r="F1041" s="38" t="s">
        <v>120</v>
      </c>
      <c r="G1041" s="35">
        <v>3636.46</v>
      </c>
      <c r="H1041" s="59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115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0">
        <v>45918.725636574076</v>
      </c>
      <c r="B1042" s="61">
        <v>444277566</v>
      </c>
      <c r="C1042" s="37" t="s">
        <v>36</v>
      </c>
      <c r="D1042" s="37" t="s">
        <v>37</v>
      </c>
      <c r="E1042" s="37" t="s">
        <v>46</v>
      </c>
      <c r="F1042" s="37" t="s">
        <v>120</v>
      </c>
      <c r="G1042" s="36">
        <v>3635.83</v>
      </c>
      <c r="H1042" s="61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1100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8">
        <v>45918.725636574076</v>
      </c>
      <c r="B1043" s="59">
        <v>444277567</v>
      </c>
      <c r="C1043" s="38" t="s">
        <v>36</v>
      </c>
      <c r="D1043" s="38" t="s">
        <v>37</v>
      </c>
      <c r="E1043" s="38" t="s">
        <v>46</v>
      </c>
      <c r="F1043" s="38" t="s">
        <v>120</v>
      </c>
      <c r="G1043" s="35">
        <v>3635.83</v>
      </c>
      <c r="H1043" s="59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1100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0">
        <v>45918.725775462961</v>
      </c>
      <c r="B1044" s="61">
        <v>444277923</v>
      </c>
      <c r="C1044" s="37" t="s">
        <v>36</v>
      </c>
      <c r="D1044" s="37" t="s">
        <v>38</v>
      </c>
      <c r="E1044" s="37" t="s">
        <v>45</v>
      </c>
      <c r="F1044" s="37" t="s">
        <v>120</v>
      </c>
      <c r="G1044" s="36">
        <v>3636.28</v>
      </c>
      <c r="H1044" s="61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115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8">
        <v>45918.725775462961</v>
      </c>
      <c r="B1045" s="59">
        <v>444277930</v>
      </c>
      <c r="C1045" s="38" t="s">
        <v>36</v>
      </c>
      <c r="D1045" s="38" t="s">
        <v>38</v>
      </c>
      <c r="E1045" s="38" t="s">
        <v>45</v>
      </c>
      <c r="F1045" s="38" t="s">
        <v>120</v>
      </c>
      <c r="G1045" s="35">
        <v>3636.47</v>
      </c>
      <c r="H1045" s="59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116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0">
        <v>45918.725995370369</v>
      </c>
      <c r="B1046" s="61">
        <v>444278201</v>
      </c>
      <c r="C1046" s="37" t="s">
        <v>36</v>
      </c>
      <c r="D1046" s="37" t="s">
        <v>38</v>
      </c>
      <c r="E1046" s="37" t="s">
        <v>45</v>
      </c>
      <c r="F1046" s="37" t="s">
        <v>120</v>
      </c>
      <c r="G1046" s="36">
        <v>3636.78</v>
      </c>
      <c r="H1046" s="61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108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8">
        <v>45918.726006944446</v>
      </c>
      <c r="B1047" s="59">
        <v>444278204</v>
      </c>
      <c r="C1047" s="38" t="s">
        <v>36</v>
      </c>
      <c r="D1047" s="38" t="s">
        <v>38</v>
      </c>
      <c r="E1047" s="38" t="s">
        <v>45</v>
      </c>
      <c r="F1047" s="38" t="s">
        <v>120</v>
      </c>
      <c r="G1047" s="35">
        <v>3636.79</v>
      </c>
      <c r="H1047" s="59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109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0">
        <v>45918.726006944446</v>
      </c>
      <c r="B1048" s="61">
        <v>444278206</v>
      </c>
      <c r="C1048" s="37" t="s">
        <v>36</v>
      </c>
      <c r="D1048" s="37" t="s">
        <v>38</v>
      </c>
      <c r="E1048" s="37" t="s">
        <v>45</v>
      </c>
      <c r="F1048" s="37" t="s">
        <v>120</v>
      </c>
      <c r="G1048" s="36">
        <v>3636.75</v>
      </c>
      <c r="H1048" s="61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8">
        <v>45918.726006944446</v>
      </c>
      <c r="B1049" s="59">
        <v>444278209</v>
      </c>
      <c r="C1049" s="38" t="s">
        <v>36</v>
      </c>
      <c r="D1049" s="38" t="s">
        <v>38</v>
      </c>
      <c r="E1049" s="38" t="s">
        <v>45</v>
      </c>
      <c r="F1049" s="38" t="s">
        <v>120</v>
      </c>
      <c r="G1049" s="35">
        <v>3636.42</v>
      </c>
      <c r="H1049" s="59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114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0">
        <v>45918.726006944446</v>
      </c>
      <c r="B1050" s="61">
        <v>444278212</v>
      </c>
      <c r="C1050" s="37" t="s">
        <v>36</v>
      </c>
      <c r="D1050" s="37" t="s">
        <v>38</v>
      </c>
      <c r="E1050" s="37" t="s">
        <v>45</v>
      </c>
      <c r="F1050" s="37" t="s">
        <v>120</v>
      </c>
      <c r="G1050" s="36">
        <v>3636.32</v>
      </c>
      <c r="H1050" s="61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8">
        <v>45918.726018518515</v>
      </c>
      <c r="B1051" s="59">
        <v>444278216</v>
      </c>
      <c r="C1051" s="38" t="s">
        <v>36</v>
      </c>
      <c r="D1051" s="38" t="s">
        <v>38</v>
      </c>
      <c r="E1051" s="38" t="s">
        <v>45</v>
      </c>
      <c r="F1051" s="38" t="s">
        <v>120</v>
      </c>
      <c r="G1051" s="35">
        <v>3636.29</v>
      </c>
      <c r="H1051" s="59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0">
        <v>45918.726018518515</v>
      </c>
      <c r="B1052" s="61">
        <v>444278223</v>
      </c>
      <c r="C1052" s="37" t="s">
        <v>36</v>
      </c>
      <c r="D1052" s="37" t="s">
        <v>38</v>
      </c>
      <c r="E1052" s="37" t="s">
        <v>45</v>
      </c>
      <c r="F1052" s="37" t="s">
        <v>120</v>
      </c>
      <c r="G1052" s="36">
        <v>3636.35</v>
      </c>
      <c r="H1052" s="61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8">
        <v>45918.728402777779</v>
      </c>
      <c r="B1053" s="59">
        <v>444279870</v>
      </c>
      <c r="C1053" s="38" t="s">
        <v>36</v>
      </c>
      <c r="D1053" s="38" t="s">
        <v>37</v>
      </c>
      <c r="E1053" s="38" t="s">
        <v>46</v>
      </c>
      <c r="F1053" s="38" t="s">
        <v>120</v>
      </c>
      <c r="G1053" s="35">
        <v>3635.17</v>
      </c>
      <c r="H1053" s="59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1101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0">
        <v>45918.728402777779</v>
      </c>
      <c r="B1054" s="61">
        <v>444279871</v>
      </c>
      <c r="C1054" s="37" t="s">
        <v>36</v>
      </c>
      <c r="D1054" s="37" t="s">
        <v>37</v>
      </c>
      <c r="E1054" s="37" t="s">
        <v>46</v>
      </c>
      <c r="F1054" s="37" t="s">
        <v>120</v>
      </c>
      <c r="G1054" s="36">
        <v>3635.17</v>
      </c>
      <c r="H1054" s="61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1102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8">
        <v>45918.728402777779</v>
      </c>
      <c r="B1055" s="59">
        <v>444279872</v>
      </c>
      <c r="C1055" s="38" t="s">
        <v>36</v>
      </c>
      <c r="D1055" s="38" t="s">
        <v>37</v>
      </c>
      <c r="E1055" s="38" t="s">
        <v>46</v>
      </c>
      <c r="F1055" s="38" t="s">
        <v>120</v>
      </c>
      <c r="G1055" s="35">
        <v>3635.17</v>
      </c>
      <c r="H1055" s="59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1102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0">
        <v>45918.729004629633</v>
      </c>
      <c r="B1056" s="61">
        <v>444280175</v>
      </c>
      <c r="C1056" s="37" t="s">
        <v>36</v>
      </c>
      <c r="D1056" s="37" t="s">
        <v>38</v>
      </c>
      <c r="E1056" s="37" t="s">
        <v>45</v>
      </c>
      <c r="F1056" s="37" t="s">
        <v>120</v>
      </c>
      <c r="G1056" s="36">
        <v>3636.36</v>
      </c>
      <c r="H1056" s="61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8">
        <v>45918.729351851849</v>
      </c>
      <c r="B1057" s="59">
        <v>444280563</v>
      </c>
      <c r="C1057" s="38" t="s">
        <v>36</v>
      </c>
      <c r="D1057" s="38" t="s">
        <v>38</v>
      </c>
      <c r="E1057" s="38" t="s">
        <v>45</v>
      </c>
      <c r="F1057" s="38" t="s">
        <v>120</v>
      </c>
      <c r="G1057" s="35">
        <v>3636.8</v>
      </c>
      <c r="H1057" s="59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0">
        <v>45918.729363425926</v>
      </c>
      <c r="B1058" s="61">
        <v>444280565</v>
      </c>
      <c r="C1058" s="37" t="s">
        <v>36</v>
      </c>
      <c r="D1058" s="37" t="s">
        <v>38</v>
      </c>
      <c r="E1058" s="37" t="s">
        <v>45</v>
      </c>
      <c r="F1058" s="37" t="s">
        <v>120</v>
      </c>
      <c r="G1058" s="36">
        <v>3636.8</v>
      </c>
      <c r="H1058" s="61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107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8">
        <v>45918.730497685188</v>
      </c>
      <c r="B1059" s="59">
        <v>444281437</v>
      </c>
      <c r="C1059" s="38" t="s">
        <v>36</v>
      </c>
      <c r="D1059" s="38" t="s">
        <v>37</v>
      </c>
      <c r="E1059" s="38" t="s">
        <v>46</v>
      </c>
      <c r="F1059" s="38" t="s">
        <v>120</v>
      </c>
      <c r="G1059" s="35">
        <v>3639.29</v>
      </c>
      <c r="H1059" s="59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969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0">
        <v>45918.730497685188</v>
      </c>
      <c r="B1060" s="61">
        <v>444281438</v>
      </c>
      <c r="C1060" s="37" t="s">
        <v>36</v>
      </c>
      <c r="D1060" s="37" t="s">
        <v>37</v>
      </c>
      <c r="E1060" s="37" t="s">
        <v>46</v>
      </c>
      <c r="F1060" s="37" t="s">
        <v>120</v>
      </c>
      <c r="G1060" s="36">
        <v>3639.29</v>
      </c>
      <c r="H1060" s="61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969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8">
        <v>45918.730497685188</v>
      </c>
      <c r="B1061" s="59">
        <v>444281439</v>
      </c>
      <c r="C1061" s="38" t="s">
        <v>36</v>
      </c>
      <c r="D1061" s="38" t="s">
        <v>37</v>
      </c>
      <c r="E1061" s="38" t="s">
        <v>46</v>
      </c>
      <c r="F1061" s="38" t="s">
        <v>120</v>
      </c>
      <c r="G1061" s="35">
        <v>3639.29</v>
      </c>
      <c r="H1061" s="59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969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0">
        <v>45918.730509259258</v>
      </c>
      <c r="B1062" s="61">
        <v>444281467</v>
      </c>
      <c r="C1062" s="37" t="s">
        <v>36</v>
      </c>
      <c r="D1062" s="37" t="s">
        <v>37</v>
      </c>
      <c r="E1062" s="37" t="s">
        <v>46</v>
      </c>
      <c r="F1062" s="37" t="s">
        <v>120</v>
      </c>
      <c r="G1062" s="36">
        <v>3639.38</v>
      </c>
      <c r="H1062" s="61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1103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8">
        <v>45918.733275462961</v>
      </c>
      <c r="B1063" s="59">
        <v>444284042</v>
      </c>
      <c r="C1063" s="38" t="s">
        <v>36</v>
      </c>
      <c r="D1063" s="38" t="s">
        <v>37</v>
      </c>
      <c r="E1063" s="38" t="s">
        <v>46</v>
      </c>
      <c r="F1063" s="38" t="s">
        <v>120</v>
      </c>
      <c r="G1063" s="35">
        <v>3639.81</v>
      </c>
      <c r="H1063" s="59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970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0">
        <v>45918.733275462961</v>
      </c>
      <c r="B1064" s="61">
        <v>444284043</v>
      </c>
      <c r="C1064" s="37" t="s">
        <v>36</v>
      </c>
      <c r="D1064" s="37" t="s">
        <v>37</v>
      </c>
      <c r="E1064" s="37" t="s">
        <v>46</v>
      </c>
      <c r="F1064" s="37" t="s">
        <v>120</v>
      </c>
      <c r="G1064" s="36">
        <v>3639.81</v>
      </c>
      <c r="H1064" s="61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970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8">
        <v>45918.733275462961</v>
      </c>
      <c r="B1065" s="59">
        <v>444284045</v>
      </c>
      <c r="C1065" s="38" t="s">
        <v>36</v>
      </c>
      <c r="D1065" s="38" t="s">
        <v>37</v>
      </c>
      <c r="E1065" s="38" t="s">
        <v>46</v>
      </c>
      <c r="F1065" s="38" t="s">
        <v>120</v>
      </c>
      <c r="G1065" s="35">
        <v>3639.81</v>
      </c>
      <c r="H1065" s="59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970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0">
        <v>45918.733275462961</v>
      </c>
      <c r="B1066" s="61">
        <v>444284047</v>
      </c>
      <c r="C1066" s="37" t="s">
        <v>36</v>
      </c>
      <c r="D1066" s="37" t="s">
        <v>37</v>
      </c>
      <c r="E1066" s="37" t="s">
        <v>46</v>
      </c>
      <c r="F1066" s="37" t="s">
        <v>120</v>
      </c>
      <c r="G1066" s="36">
        <v>3639.81</v>
      </c>
      <c r="H1066" s="61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1104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8">
        <v>45918.73333333333</v>
      </c>
      <c r="B1067" s="59">
        <v>444284153</v>
      </c>
      <c r="C1067" s="38" t="s">
        <v>36</v>
      </c>
      <c r="D1067" s="38" t="s">
        <v>37</v>
      </c>
      <c r="E1067" s="38" t="s">
        <v>46</v>
      </c>
      <c r="F1067" s="38" t="s">
        <v>120</v>
      </c>
      <c r="G1067" s="35">
        <v>3639.83</v>
      </c>
      <c r="H1067" s="59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1105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0">
        <v>45918.736527777779</v>
      </c>
      <c r="B1068" s="61">
        <v>444287054</v>
      </c>
      <c r="C1068" s="37" t="s">
        <v>36</v>
      </c>
      <c r="D1068" s="37" t="s">
        <v>37</v>
      </c>
      <c r="E1068" s="37" t="s">
        <v>45</v>
      </c>
      <c r="F1068" s="37" t="s">
        <v>120</v>
      </c>
      <c r="G1068" s="36">
        <v>3642.66</v>
      </c>
      <c r="H1068" s="61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115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8">
        <v>45918.736539351848</v>
      </c>
      <c r="B1069" s="59">
        <v>444287056</v>
      </c>
      <c r="C1069" s="38" t="s">
        <v>36</v>
      </c>
      <c r="D1069" s="38" t="s">
        <v>37</v>
      </c>
      <c r="E1069" s="38" t="s">
        <v>45</v>
      </c>
      <c r="F1069" s="38" t="s">
        <v>120</v>
      </c>
      <c r="G1069" s="35">
        <v>3642.69</v>
      </c>
      <c r="H1069" s="59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116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0">
        <v>45918.738032407404</v>
      </c>
      <c r="B1070" s="61">
        <v>444288073</v>
      </c>
      <c r="C1070" s="37" t="s">
        <v>36</v>
      </c>
      <c r="D1070" s="37" t="s">
        <v>37</v>
      </c>
      <c r="E1070" s="37" t="s">
        <v>45</v>
      </c>
      <c r="F1070" s="37" t="s">
        <v>120</v>
      </c>
      <c r="G1070" s="36">
        <v>3641.93</v>
      </c>
      <c r="H1070" s="61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109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8">
        <v>45918.738043981481</v>
      </c>
      <c r="B1071" s="59">
        <v>444288075</v>
      </c>
      <c r="C1071" s="38" t="s">
        <v>36</v>
      </c>
      <c r="D1071" s="38" t="s">
        <v>37</v>
      </c>
      <c r="E1071" s="38" t="s">
        <v>45</v>
      </c>
      <c r="F1071" s="38" t="s">
        <v>120</v>
      </c>
      <c r="G1071" s="35">
        <v>3641.9</v>
      </c>
      <c r="H1071" s="59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114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0">
        <v>45918.738043981481</v>
      </c>
      <c r="B1072" s="61">
        <v>444288076</v>
      </c>
      <c r="C1072" s="37" t="s">
        <v>36</v>
      </c>
      <c r="D1072" s="37" t="s">
        <v>37</v>
      </c>
      <c r="E1072" s="37" t="s">
        <v>45</v>
      </c>
      <c r="F1072" s="37" t="s">
        <v>120</v>
      </c>
      <c r="G1072" s="36">
        <v>3641.92</v>
      </c>
      <c r="H1072" s="61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8">
        <v>45918.738043981481</v>
      </c>
      <c r="B1073" s="59">
        <v>444288077</v>
      </c>
      <c r="C1073" s="38" t="s">
        <v>36</v>
      </c>
      <c r="D1073" s="38" t="s">
        <v>37</v>
      </c>
      <c r="E1073" s="38" t="s">
        <v>45</v>
      </c>
      <c r="F1073" s="38" t="s">
        <v>120</v>
      </c>
      <c r="G1073" s="35">
        <v>3641.89</v>
      </c>
      <c r="H1073" s="59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108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0">
        <v>45918.738043981481</v>
      </c>
      <c r="B1074" s="61">
        <v>444288079</v>
      </c>
      <c r="C1074" s="37" t="s">
        <v>36</v>
      </c>
      <c r="D1074" s="37" t="s">
        <v>37</v>
      </c>
      <c r="E1074" s="37" t="s">
        <v>45</v>
      </c>
      <c r="F1074" s="37" t="s">
        <v>120</v>
      </c>
      <c r="G1074" s="36">
        <v>3641.86</v>
      </c>
      <c r="H1074" s="61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8">
        <v>45918.738055555557</v>
      </c>
      <c r="B1075" s="59">
        <v>444288083</v>
      </c>
      <c r="C1075" s="38" t="s">
        <v>36</v>
      </c>
      <c r="D1075" s="38" t="s">
        <v>37</v>
      </c>
      <c r="E1075" s="38" t="s">
        <v>45</v>
      </c>
      <c r="F1075" s="38" t="s">
        <v>120</v>
      </c>
      <c r="G1075" s="35">
        <v>3641.87</v>
      </c>
      <c r="H1075" s="59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0">
        <v>45918.738055555557</v>
      </c>
      <c r="B1076" s="61">
        <v>444288084</v>
      </c>
      <c r="C1076" s="37" t="s">
        <v>36</v>
      </c>
      <c r="D1076" s="37" t="s">
        <v>37</v>
      </c>
      <c r="E1076" s="37" t="s">
        <v>45</v>
      </c>
      <c r="F1076" s="37" t="s">
        <v>120</v>
      </c>
      <c r="G1076" s="36">
        <v>3641.86</v>
      </c>
      <c r="H1076" s="61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8">
        <v>45918.74</v>
      </c>
      <c r="B1077" s="59">
        <v>444289085</v>
      </c>
      <c r="C1077" s="38" t="s">
        <v>36</v>
      </c>
      <c r="D1077" s="38" t="s">
        <v>38</v>
      </c>
      <c r="E1077" s="38" t="s">
        <v>45</v>
      </c>
      <c r="F1077" s="38" t="s">
        <v>120</v>
      </c>
      <c r="G1077" s="35">
        <v>3640.72</v>
      </c>
      <c r="H1077" s="59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0">
        <v>45918.740370370368</v>
      </c>
      <c r="B1078" s="61">
        <v>444289293</v>
      </c>
      <c r="C1078" s="37" t="s">
        <v>36</v>
      </c>
      <c r="D1078" s="37" t="s">
        <v>38</v>
      </c>
      <c r="E1078" s="37" t="s">
        <v>46</v>
      </c>
      <c r="F1078" s="37" t="s">
        <v>120</v>
      </c>
      <c r="G1078" s="36">
        <v>3643.4</v>
      </c>
      <c r="H1078" s="61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1106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8">
        <v>45918.74046296296</v>
      </c>
      <c r="B1079" s="59">
        <v>444289341</v>
      </c>
      <c r="C1079" s="38" t="s">
        <v>36</v>
      </c>
      <c r="D1079" s="38" t="s">
        <v>38</v>
      </c>
      <c r="E1079" s="38" t="s">
        <v>46</v>
      </c>
      <c r="F1079" s="38" t="s">
        <v>120</v>
      </c>
      <c r="G1079" s="35">
        <v>3643.43</v>
      </c>
      <c r="H1079" s="59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1107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0">
        <v>45918.74046296296</v>
      </c>
      <c r="B1080" s="61">
        <v>444289342</v>
      </c>
      <c r="C1080" s="37" t="s">
        <v>36</v>
      </c>
      <c r="D1080" s="37" t="s">
        <v>38</v>
      </c>
      <c r="E1080" s="37" t="s">
        <v>46</v>
      </c>
      <c r="F1080" s="37" t="s">
        <v>120</v>
      </c>
      <c r="G1080" s="36">
        <v>3643.43</v>
      </c>
      <c r="H1080" s="61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1107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8">
        <v>45918.74050925926</v>
      </c>
      <c r="B1081" s="59">
        <v>444289398</v>
      </c>
      <c r="C1081" s="38" t="s">
        <v>36</v>
      </c>
      <c r="D1081" s="38" t="s">
        <v>37</v>
      </c>
      <c r="E1081" s="38" t="s">
        <v>46</v>
      </c>
      <c r="F1081" s="38" t="s">
        <v>120</v>
      </c>
      <c r="G1081" s="35">
        <v>3643.73</v>
      </c>
      <c r="H1081" s="59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1108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0">
        <v>45918.741273148145</v>
      </c>
      <c r="B1082" s="61">
        <v>444290035</v>
      </c>
      <c r="C1082" s="37" t="s">
        <v>36</v>
      </c>
      <c r="D1082" s="37" t="s">
        <v>38</v>
      </c>
      <c r="E1082" s="37" t="s">
        <v>46</v>
      </c>
      <c r="F1082" s="37" t="s">
        <v>120</v>
      </c>
      <c r="G1082" s="36">
        <v>3644.94</v>
      </c>
      <c r="H1082" s="61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1109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8">
        <v>45918.741273148145</v>
      </c>
      <c r="B1083" s="59">
        <v>444290037</v>
      </c>
      <c r="C1083" s="38" t="s">
        <v>36</v>
      </c>
      <c r="D1083" s="38" t="s">
        <v>38</v>
      </c>
      <c r="E1083" s="38" t="s">
        <v>46</v>
      </c>
      <c r="F1083" s="38" t="s">
        <v>120</v>
      </c>
      <c r="G1083" s="35">
        <v>3644.94</v>
      </c>
      <c r="H1083" s="59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1109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0">
        <v>45918.741273148145</v>
      </c>
      <c r="B1084" s="61">
        <v>444290050</v>
      </c>
      <c r="C1084" s="37" t="s">
        <v>36</v>
      </c>
      <c r="D1084" s="37" t="s">
        <v>38</v>
      </c>
      <c r="E1084" s="37" t="s">
        <v>46</v>
      </c>
      <c r="F1084" s="37" t="s">
        <v>120</v>
      </c>
      <c r="G1084" s="36">
        <v>3645.48</v>
      </c>
      <c r="H1084" s="61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1110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8">
        <v>45918.741273148145</v>
      </c>
      <c r="B1085" s="59">
        <v>444290052</v>
      </c>
      <c r="C1085" s="38" t="s">
        <v>36</v>
      </c>
      <c r="D1085" s="38" t="s">
        <v>38</v>
      </c>
      <c r="E1085" s="38" t="s">
        <v>46</v>
      </c>
      <c r="F1085" s="38" t="s">
        <v>120</v>
      </c>
      <c r="G1085" s="35">
        <v>3645.48</v>
      </c>
      <c r="H1085" s="59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1110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0">
        <v>45918.742129629631</v>
      </c>
      <c r="B1086" s="61">
        <v>444290794</v>
      </c>
      <c r="C1086" s="37" t="s">
        <v>36</v>
      </c>
      <c r="D1086" s="37" t="s">
        <v>38</v>
      </c>
      <c r="E1086" s="37" t="s">
        <v>46</v>
      </c>
      <c r="F1086" s="37" t="s">
        <v>120</v>
      </c>
      <c r="G1086" s="36">
        <v>3646.2</v>
      </c>
      <c r="H1086" s="61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1111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8">
        <v>45918.742905092593</v>
      </c>
      <c r="B1087" s="59">
        <v>444291435</v>
      </c>
      <c r="C1087" s="38" t="s">
        <v>36</v>
      </c>
      <c r="D1087" s="38" t="s">
        <v>38</v>
      </c>
      <c r="E1087" s="38" t="s">
        <v>46</v>
      </c>
      <c r="F1087" s="38" t="s">
        <v>120</v>
      </c>
      <c r="G1087" s="35">
        <v>3645.41</v>
      </c>
      <c r="H1087" s="59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1112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0">
        <v>45918.743009259262</v>
      </c>
      <c r="B1088" s="61">
        <v>444291493</v>
      </c>
      <c r="C1088" s="37" t="s">
        <v>36</v>
      </c>
      <c r="D1088" s="37" t="s">
        <v>37</v>
      </c>
      <c r="E1088" s="37" t="s">
        <v>45</v>
      </c>
      <c r="F1088" s="37" t="s">
        <v>120</v>
      </c>
      <c r="G1088" s="36">
        <v>3645.31</v>
      </c>
      <c r="H1088" s="61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115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8">
        <v>45918.743020833332</v>
      </c>
      <c r="B1089" s="59">
        <v>444291500</v>
      </c>
      <c r="C1089" s="38" t="s">
        <v>36</v>
      </c>
      <c r="D1089" s="38" t="s">
        <v>37</v>
      </c>
      <c r="E1089" s="38" t="s">
        <v>45</v>
      </c>
      <c r="F1089" s="38" t="s">
        <v>120</v>
      </c>
      <c r="G1089" s="35">
        <v>3645.16</v>
      </c>
      <c r="H1089" s="59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116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0">
        <v>45918.745312500003</v>
      </c>
      <c r="B1090" s="61">
        <v>444293083</v>
      </c>
      <c r="C1090" s="37" t="s">
        <v>36</v>
      </c>
      <c r="D1090" s="37" t="s">
        <v>38</v>
      </c>
      <c r="E1090" s="37" t="s">
        <v>46</v>
      </c>
      <c r="F1090" s="37" t="s">
        <v>120</v>
      </c>
      <c r="G1090" s="36">
        <v>3642.33</v>
      </c>
      <c r="H1090" s="61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1113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8">
        <v>45918.745312500003</v>
      </c>
      <c r="B1091" s="59">
        <v>444293085</v>
      </c>
      <c r="C1091" s="38" t="s">
        <v>36</v>
      </c>
      <c r="D1091" s="38" t="s">
        <v>38</v>
      </c>
      <c r="E1091" s="38" t="s">
        <v>46</v>
      </c>
      <c r="F1091" s="38" t="s">
        <v>120</v>
      </c>
      <c r="G1091" s="35">
        <v>3642.31</v>
      </c>
      <c r="H1091" s="59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1087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0">
        <v>45918.74659722222</v>
      </c>
      <c r="B1092" s="61">
        <v>444294353</v>
      </c>
      <c r="C1092" s="37" t="s">
        <v>36</v>
      </c>
      <c r="D1092" s="37" t="s">
        <v>38</v>
      </c>
      <c r="E1092" s="37" t="s">
        <v>45</v>
      </c>
      <c r="F1092" s="37" t="s">
        <v>120</v>
      </c>
      <c r="G1092" s="36">
        <v>3641.9</v>
      </c>
      <c r="H1092" s="61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116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8">
        <v>45918.746608796297</v>
      </c>
      <c r="B1093" s="59">
        <v>444294355</v>
      </c>
      <c r="C1093" s="38" t="s">
        <v>36</v>
      </c>
      <c r="D1093" s="38" t="s">
        <v>38</v>
      </c>
      <c r="E1093" s="38" t="s">
        <v>45</v>
      </c>
      <c r="F1093" s="38" t="s">
        <v>120</v>
      </c>
      <c r="G1093" s="35">
        <v>3641.87</v>
      </c>
      <c r="H1093" s="59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115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0">
        <v>45918.748749999999</v>
      </c>
      <c r="B1094" s="61">
        <v>444295608</v>
      </c>
      <c r="C1094" s="37" t="s">
        <v>36</v>
      </c>
      <c r="D1094" s="37" t="s">
        <v>37</v>
      </c>
      <c r="E1094" s="37" t="s">
        <v>46</v>
      </c>
      <c r="F1094" s="37" t="s">
        <v>120</v>
      </c>
      <c r="G1094" s="36">
        <v>3640.64</v>
      </c>
      <c r="H1094" s="61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1114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8">
        <v>45918.748749999999</v>
      </c>
      <c r="B1095" s="59">
        <v>444295609</v>
      </c>
      <c r="C1095" s="38" t="s">
        <v>36</v>
      </c>
      <c r="D1095" s="38" t="s">
        <v>37</v>
      </c>
      <c r="E1095" s="38" t="s">
        <v>46</v>
      </c>
      <c r="F1095" s="38" t="s">
        <v>120</v>
      </c>
      <c r="G1095" s="35">
        <v>3640.64</v>
      </c>
      <c r="H1095" s="59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1115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0">
        <v>45918.748912037037</v>
      </c>
      <c r="B1096" s="61">
        <v>444295673</v>
      </c>
      <c r="C1096" s="37" t="s">
        <v>36</v>
      </c>
      <c r="D1096" s="37" t="s">
        <v>38</v>
      </c>
      <c r="E1096" s="37" t="s">
        <v>45</v>
      </c>
      <c r="F1096" s="37" t="s">
        <v>120</v>
      </c>
      <c r="G1096" s="36">
        <v>3640.23</v>
      </c>
      <c r="H1096" s="61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116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8">
        <v>45918.748923611114</v>
      </c>
      <c r="B1097" s="59">
        <v>444295675</v>
      </c>
      <c r="C1097" s="38" t="s">
        <v>36</v>
      </c>
      <c r="D1097" s="38" t="s">
        <v>38</v>
      </c>
      <c r="E1097" s="38" t="s">
        <v>45</v>
      </c>
      <c r="F1097" s="38" t="s">
        <v>120</v>
      </c>
      <c r="G1097" s="35">
        <v>3640.23</v>
      </c>
      <c r="H1097" s="59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115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0">
        <v>45918.7503125</v>
      </c>
      <c r="B1098" s="61">
        <v>444297040</v>
      </c>
      <c r="C1098" s="37" t="s">
        <v>36</v>
      </c>
      <c r="D1098" s="37" t="s">
        <v>37</v>
      </c>
      <c r="E1098" s="37" t="s">
        <v>46</v>
      </c>
      <c r="F1098" s="37" t="s">
        <v>120</v>
      </c>
      <c r="G1098" s="36">
        <v>3639.19</v>
      </c>
      <c r="H1098" s="61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1116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8">
        <v>45918.750324074077</v>
      </c>
      <c r="B1099" s="59">
        <v>444297044</v>
      </c>
      <c r="C1099" s="38" t="s">
        <v>36</v>
      </c>
      <c r="D1099" s="38" t="s">
        <v>37</v>
      </c>
      <c r="E1099" s="38" t="s">
        <v>46</v>
      </c>
      <c r="F1099" s="38" t="s">
        <v>120</v>
      </c>
      <c r="G1099" s="35">
        <v>3639.26</v>
      </c>
      <c r="H1099" s="59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1117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0">
        <v>45918.750416666669</v>
      </c>
      <c r="B1100" s="61">
        <v>444297152</v>
      </c>
      <c r="C1100" s="37" t="s">
        <v>36</v>
      </c>
      <c r="D1100" s="37" t="s">
        <v>38</v>
      </c>
      <c r="E1100" s="37" t="s">
        <v>45</v>
      </c>
      <c r="F1100" s="37" t="s">
        <v>120</v>
      </c>
      <c r="G1100" s="36">
        <v>3639.25</v>
      </c>
      <c r="H1100" s="61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115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8">
        <v>45918.750428240739</v>
      </c>
      <c r="B1101" s="59">
        <v>444297156</v>
      </c>
      <c r="C1101" s="38" t="s">
        <v>36</v>
      </c>
      <c r="D1101" s="38" t="s">
        <v>38</v>
      </c>
      <c r="E1101" s="38" t="s">
        <v>45</v>
      </c>
      <c r="F1101" s="38" t="s">
        <v>120</v>
      </c>
      <c r="G1101" s="35">
        <v>3639.45</v>
      </c>
      <c r="H1101" s="59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116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0">
        <v>45918.750879629632</v>
      </c>
      <c r="B1102" s="61">
        <v>444297572</v>
      </c>
      <c r="C1102" s="37" t="s">
        <v>36</v>
      </c>
      <c r="D1102" s="37" t="s">
        <v>38</v>
      </c>
      <c r="E1102" s="37" t="s">
        <v>45</v>
      </c>
      <c r="F1102" s="37" t="s">
        <v>120</v>
      </c>
      <c r="G1102" s="36">
        <v>3640.33</v>
      </c>
      <c r="H1102" s="61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108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8">
        <v>45918.750891203701</v>
      </c>
      <c r="B1103" s="59">
        <v>444297574</v>
      </c>
      <c r="C1103" s="38" t="s">
        <v>36</v>
      </c>
      <c r="D1103" s="38" t="s">
        <v>38</v>
      </c>
      <c r="E1103" s="38" t="s">
        <v>45</v>
      </c>
      <c r="F1103" s="38" t="s">
        <v>120</v>
      </c>
      <c r="G1103" s="35">
        <v>3640.33</v>
      </c>
      <c r="H1103" s="59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114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0">
        <v>45918.750891203701</v>
      </c>
      <c r="B1104" s="61">
        <v>444297576</v>
      </c>
      <c r="C1104" s="37" t="s">
        <v>36</v>
      </c>
      <c r="D1104" s="37" t="s">
        <v>38</v>
      </c>
      <c r="E1104" s="37" t="s">
        <v>45</v>
      </c>
      <c r="F1104" s="37" t="s">
        <v>120</v>
      </c>
      <c r="G1104" s="36">
        <v>3640.32</v>
      </c>
      <c r="H1104" s="61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8">
        <v>45918.750891203701</v>
      </c>
      <c r="B1105" s="59">
        <v>444297577</v>
      </c>
      <c r="C1105" s="38" t="s">
        <v>36</v>
      </c>
      <c r="D1105" s="38" t="s">
        <v>38</v>
      </c>
      <c r="E1105" s="38" t="s">
        <v>45</v>
      </c>
      <c r="F1105" s="38" t="s">
        <v>120</v>
      </c>
      <c r="G1105" s="35">
        <v>3640.31</v>
      </c>
      <c r="H1105" s="59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109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0">
        <v>45918.750891203701</v>
      </c>
      <c r="B1106" s="61">
        <v>444297578</v>
      </c>
      <c r="C1106" s="37" t="s">
        <v>36</v>
      </c>
      <c r="D1106" s="37" t="s">
        <v>38</v>
      </c>
      <c r="E1106" s="37" t="s">
        <v>45</v>
      </c>
      <c r="F1106" s="37" t="s">
        <v>120</v>
      </c>
      <c r="G1106" s="36">
        <v>3640.37</v>
      </c>
      <c r="H1106" s="61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8">
        <v>45918.750902777778</v>
      </c>
      <c r="B1107" s="59">
        <v>444297579</v>
      </c>
      <c r="C1107" s="38" t="s">
        <v>36</v>
      </c>
      <c r="D1107" s="38" t="s">
        <v>38</v>
      </c>
      <c r="E1107" s="38" t="s">
        <v>45</v>
      </c>
      <c r="F1107" s="38" t="s">
        <v>120</v>
      </c>
      <c r="G1107" s="35">
        <v>3640.39</v>
      </c>
      <c r="H1107" s="59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0">
        <v>45918.750902777778</v>
      </c>
      <c r="B1108" s="61">
        <v>444297580</v>
      </c>
      <c r="C1108" s="37" t="s">
        <v>36</v>
      </c>
      <c r="D1108" s="37" t="s">
        <v>38</v>
      </c>
      <c r="E1108" s="37" t="s">
        <v>45</v>
      </c>
      <c r="F1108" s="37" t="s">
        <v>120</v>
      </c>
      <c r="G1108" s="36">
        <v>3640.3</v>
      </c>
      <c r="H1108" s="61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8">
        <v>45918.751388888886</v>
      </c>
      <c r="B1109" s="59">
        <v>444297806</v>
      </c>
      <c r="C1109" s="38" t="s">
        <v>36</v>
      </c>
      <c r="D1109" s="38" t="s">
        <v>37</v>
      </c>
      <c r="E1109" s="38" t="s">
        <v>46</v>
      </c>
      <c r="F1109" s="38" t="s">
        <v>120</v>
      </c>
      <c r="G1109" s="35">
        <v>3638.87</v>
      </c>
      <c r="H1109" s="59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1118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0">
        <v>45918.752129629633</v>
      </c>
      <c r="B1110" s="61">
        <v>444298209</v>
      </c>
      <c r="C1110" s="37" t="s">
        <v>36</v>
      </c>
      <c r="D1110" s="37" t="s">
        <v>37</v>
      </c>
      <c r="E1110" s="37" t="s">
        <v>46</v>
      </c>
      <c r="F1110" s="37" t="s">
        <v>120</v>
      </c>
      <c r="G1110" s="36">
        <v>3641.83</v>
      </c>
      <c r="H1110" s="61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1119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8">
        <v>45918.756909722222</v>
      </c>
      <c r="B1111" s="59">
        <v>444300155</v>
      </c>
      <c r="C1111" s="38" t="s">
        <v>36</v>
      </c>
      <c r="D1111" s="38" t="s">
        <v>37</v>
      </c>
      <c r="E1111" s="38" t="s">
        <v>46</v>
      </c>
      <c r="F1111" s="38" t="s">
        <v>120</v>
      </c>
      <c r="G1111" s="35">
        <v>3638.83</v>
      </c>
      <c r="H1111" s="59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1120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0">
        <v>45918.757662037038</v>
      </c>
      <c r="B1112" s="61">
        <v>444300796</v>
      </c>
      <c r="C1112" s="37" t="s">
        <v>36</v>
      </c>
      <c r="D1112" s="37" t="s">
        <v>37</v>
      </c>
      <c r="E1112" s="37" t="s">
        <v>46</v>
      </c>
      <c r="F1112" s="37" t="s">
        <v>120</v>
      </c>
      <c r="G1112" s="36">
        <v>3637.26</v>
      </c>
      <c r="H1112" s="61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1121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8">
        <v>45918.757662037038</v>
      </c>
      <c r="B1113" s="59">
        <v>444300797</v>
      </c>
      <c r="C1113" s="38" t="s">
        <v>36</v>
      </c>
      <c r="D1113" s="38" t="s">
        <v>37</v>
      </c>
      <c r="E1113" s="38" t="s">
        <v>46</v>
      </c>
      <c r="F1113" s="38" t="s">
        <v>120</v>
      </c>
      <c r="G1113" s="35">
        <v>3637.26</v>
      </c>
      <c r="H1113" s="59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1121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0">
        <v>45918.757997685185</v>
      </c>
      <c r="B1114" s="61">
        <v>444301029</v>
      </c>
      <c r="C1114" s="37" t="s">
        <v>36</v>
      </c>
      <c r="D1114" s="37" t="s">
        <v>37</v>
      </c>
      <c r="E1114" s="37" t="s">
        <v>46</v>
      </c>
      <c r="F1114" s="37" t="s">
        <v>120</v>
      </c>
      <c r="G1114" s="36">
        <v>3638.09</v>
      </c>
      <c r="H1114" s="61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1122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8">
        <v>45918.757997685185</v>
      </c>
      <c r="B1115" s="59">
        <v>444301030</v>
      </c>
      <c r="C1115" s="38" t="s">
        <v>36</v>
      </c>
      <c r="D1115" s="38" t="s">
        <v>37</v>
      </c>
      <c r="E1115" s="38" t="s">
        <v>46</v>
      </c>
      <c r="F1115" s="38" t="s">
        <v>120</v>
      </c>
      <c r="G1115" s="35">
        <v>3638.09</v>
      </c>
      <c r="H1115" s="59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1123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0">
        <v>45918.758055555554</v>
      </c>
      <c r="B1116" s="61">
        <v>444301047</v>
      </c>
      <c r="C1116" s="37" t="s">
        <v>36</v>
      </c>
      <c r="D1116" s="37" t="s">
        <v>38</v>
      </c>
      <c r="E1116" s="37" t="s">
        <v>45</v>
      </c>
      <c r="F1116" s="37" t="s">
        <v>120</v>
      </c>
      <c r="G1116" s="36">
        <v>3638.17</v>
      </c>
      <c r="H1116" s="61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116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8">
        <v>45918.758067129631</v>
      </c>
      <c r="B1117" s="59">
        <v>444301048</v>
      </c>
      <c r="C1117" s="38" t="s">
        <v>36</v>
      </c>
      <c r="D1117" s="38" t="s">
        <v>38</v>
      </c>
      <c r="E1117" s="38" t="s">
        <v>45</v>
      </c>
      <c r="F1117" s="38" t="s">
        <v>120</v>
      </c>
      <c r="G1117" s="35">
        <v>3638.16</v>
      </c>
      <c r="H1117" s="59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115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0">
        <v>45918.758240740739</v>
      </c>
      <c r="B1118" s="61">
        <v>444301091</v>
      </c>
      <c r="C1118" s="37" t="s">
        <v>36</v>
      </c>
      <c r="D1118" s="37" t="s">
        <v>37</v>
      </c>
      <c r="E1118" s="37" t="s">
        <v>46</v>
      </c>
      <c r="F1118" s="37" t="s">
        <v>120</v>
      </c>
      <c r="G1118" s="36">
        <v>3638.89</v>
      </c>
      <c r="H1118" s="61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1124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8">
        <v>45918.758240740739</v>
      </c>
      <c r="B1119" s="59">
        <v>444301092</v>
      </c>
      <c r="C1119" s="38" t="s">
        <v>36</v>
      </c>
      <c r="D1119" s="38" t="s">
        <v>37</v>
      </c>
      <c r="E1119" s="38" t="s">
        <v>46</v>
      </c>
      <c r="F1119" s="38" t="s">
        <v>120</v>
      </c>
      <c r="G1119" s="35">
        <v>3638.89</v>
      </c>
      <c r="H1119" s="59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1125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0">
        <v>45918.758287037039</v>
      </c>
      <c r="B1120" s="61">
        <v>444301114</v>
      </c>
      <c r="C1120" s="37" t="s">
        <v>36</v>
      </c>
      <c r="D1120" s="37" t="s">
        <v>38</v>
      </c>
      <c r="E1120" s="37" t="s">
        <v>45</v>
      </c>
      <c r="F1120" s="37" t="s">
        <v>120</v>
      </c>
      <c r="G1120" s="36">
        <v>3638.91</v>
      </c>
      <c r="H1120" s="61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8">
        <v>45918.758298611108</v>
      </c>
      <c r="B1121" s="59">
        <v>444301115</v>
      </c>
      <c r="C1121" s="38" t="s">
        <v>36</v>
      </c>
      <c r="D1121" s="38" t="s">
        <v>38</v>
      </c>
      <c r="E1121" s="38" t="s">
        <v>45</v>
      </c>
      <c r="F1121" s="38" t="s">
        <v>120</v>
      </c>
      <c r="G1121" s="35">
        <v>3638.81</v>
      </c>
      <c r="H1121" s="59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0">
        <v>45918.758298611108</v>
      </c>
      <c r="B1122" s="61">
        <v>444301116</v>
      </c>
      <c r="C1122" s="37" t="s">
        <v>36</v>
      </c>
      <c r="D1122" s="37" t="s">
        <v>38</v>
      </c>
      <c r="E1122" s="37" t="s">
        <v>45</v>
      </c>
      <c r="F1122" s="37" t="s">
        <v>120</v>
      </c>
      <c r="G1122" s="36">
        <v>3638.82</v>
      </c>
      <c r="H1122" s="61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8">
        <v>45918.758298611108</v>
      </c>
      <c r="B1123" s="59">
        <v>444301117</v>
      </c>
      <c r="C1123" s="38" t="s">
        <v>36</v>
      </c>
      <c r="D1123" s="38" t="s">
        <v>38</v>
      </c>
      <c r="E1123" s="38" t="s">
        <v>45</v>
      </c>
      <c r="F1123" s="38" t="s">
        <v>120</v>
      </c>
      <c r="G1123" s="35">
        <v>3638.82</v>
      </c>
      <c r="H1123" s="59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0">
        <v>45918.759444444448</v>
      </c>
      <c r="B1124" s="61">
        <v>444301582</v>
      </c>
      <c r="C1124" s="37" t="s">
        <v>36</v>
      </c>
      <c r="D1124" s="37" t="s">
        <v>38</v>
      </c>
      <c r="E1124" s="37" t="s">
        <v>45</v>
      </c>
      <c r="F1124" s="37" t="s">
        <v>120</v>
      </c>
      <c r="G1124" s="36">
        <v>3639.44</v>
      </c>
      <c r="H1124" s="61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8">
        <v>45918.762499999997</v>
      </c>
      <c r="B1125" s="59">
        <v>444304138</v>
      </c>
      <c r="C1125" s="38" t="s">
        <v>36</v>
      </c>
      <c r="D1125" s="38" t="s">
        <v>37</v>
      </c>
      <c r="E1125" s="38" t="s">
        <v>46</v>
      </c>
      <c r="F1125" s="38" t="s">
        <v>120</v>
      </c>
      <c r="G1125" s="35">
        <v>3641.16</v>
      </c>
      <c r="H1125" s="59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1126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0">
        <v>45918.762499999997</v>
      </c>
      <c r="B1126" s="61">
        <v>444304139</v>
      </c>
      <c r="C1126" s="37" t="s">
        <v>36</v>
      </c>
      <c r="D1126" s="37" t="s">
        <v>37</v>
      </c>
      <c r="E1126" s="37" t="s">
        <v>46</v>
      </c>
      <c r="F1126" s="37" t="s">
        <v>120</v>
      </c>
      <c r="G1126" s="36">
        <v>3641.3</v>
      </c>
      <c r="H1126" s="61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1127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8">
        <v>45918.76253472222</v>
      </c>
      <c r="B1127" s="59">
        <v>444304157</v>
      </c>
      <c r="C1127" s="38" t="s">
        <v>36</v>
      </c>
      <c r="D1127" s="38" t="s">
        <v>37</v>
      </c>
      <c r="E1127" s="38" t="s">
        <v>46</v>
      </c>
      <c r="F1127" s="38" t="s">
        <v>120</v>
      </c>
      <c r="G1127" s="35">
        <v>3641.46</v>
      </c>
      <c r="H1127" s="59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1128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0">
        <v>45918.763287037036</v>
      </c>
      <c r="B1128" s="61">
        <v>444304453</v>
      </c>
      <c r="C1128" s="37" t="s">
        <v>36</v>
      </c>
      <c r="D1128" s="37" t="s">
        <v>37</v>
      </c>
      <c r="E1128" s="37" t="s">
        <v>46</v>
      </c>
      <c r="F1128" s="37" t="s">
        <v>120</v>
      </c>
      <c r="G1128" s="36">
        <v>3641.91</v>
      </c>
      <c r="H1128" s="61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1129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8">
        <v>45918.763287037036</v>
      </c>
      <c r="B1129" s="59">
        <v>444304454</v>
      </c>
      <c r="C1129" s="38" t="s">
        <v>36</v>
      </c>
      <c r="D1129" s="38" t="s">
        <v>37</v>
      </c>
      <c r="E1129" s="38" t="s">
        <v>46</v>
      </c>
      <c r="F1129" s="38" t="s">
        <v>120</v>
      </c>
      <c r="G1129" s="35">
        <v>3641.91</v>
      </c>
      <c r="H1129" s="59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1129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0">
        <v>45918.763287037036</v>
      </c>
      <c r="B1130" s="61">
        <v>444304455</v>
      </c>
      <c r="C1130" s="37" t="s">
        <v>36</v>
      </c>
      <c r="D1130" s="37" t="s">
        <v>37</v>
      </c>
      <c r="E1130" s="37" t="s">
        <v>46</v>
      </c>
      <c r="F1130" s="37" t="s">
        <v>120</v>
      </c>
      <c r="G1130" s="36">
        <v>3641.91</v>
      </c>
      <c r="H1130" s="61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1129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8">
        <v>45918.76394675926</v>
      </c>
      <c r="B1131" s="59">
        <v>444304880</v>
      </c>
      <c r="C1131" s="38" t="s">
        <v>36</v>
      </c>
      <c r="D1131" s="38" t="s">
        <v>37</v>
      </c>
      <c r="E1131" s="38" t="s">
        <v>46</v>
      </c>
      <c r="F1131" s="38" t="s">
        <v>120</v>
      </c>
      <c r="G1131" s="35">
        <v>3642.48</v>
      </c>
      <c r="H1131" s="59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1130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0">
        <v>45918.764421296299</v>
      </c>
      <c r="B1132" s="61">
        <v>444305186</v>
      </c>
      <c r="C1132" s="37" t="s">
        <v>36</v>
      </c>
      <c r="D1132" s="37" t="s">
        <v>37</v>
      </c>
      <c r="E1132" s="37" t="s">
        <v>45</v>
      </c>
      <c r="F1132" s="37" t="s">
        <v>120</v>
      </c>
      <c r="G1132" s="36">
        <v>3641.18</v>
      </c>
      <c r="H1132" s="61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115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8">
        <v>45918.764432870368</v>
      </c>
      <c r="B1133" s="59">
        <v>444305187</v>
      </c>
      <c r="C1133" s="38" t="s">
        <v>36</v>
      </c>
      <c r="D1133" s="38" t="s">
        <v>37</v>
      </c>
      <c r="E1133" s="38" t="s">
        <v>45</v>
      </c>
      <c r="F1133" s="38" t="s">
        <v>120</v>
      </c>
      <c r="G1133" s="35">
        <v>3641.12</v>
      </c>
      <c r="H1133" s="59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116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0">
        <v>45918.770902777775</v>
      </c>
      <c r="B1134" s="61">
        <v>444307586</v>
      </c>
      <c r="C1134" s="37" t="s">
        <v>36</v>
      </c>
      <c r="D1134" s="37" t="s">
        <v>38</v>
      </c>
      <c r="E1134" s="37" t="s">
        <v>45</v>
      </c>
      <c r="F1134" s="37" t="s">
        <v>120</v>
      </c>
      <c r="G1134" s="36">
        <v>3639.61</v>
      </c>
      <c r="H1134" s="61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8">
        <v>45918.792395833334</v>
      </c>
      <c r="B1135" s="59">
        <v>444312735</v>
      </c>
      <c r="C1135" s="38" t="s">
        <v>36</v>
      </c>
      <c r="D1135" s="38" t="s">
        <v>37</v>
      </c>
      <c r="E1135" s="38" t="s">
        <v>46</v>
      </c>
      <c r="F1135" s="38" t="s">
        <v>120</v>
      </c>
      <c r="G1135" s="35">
        <v>3642.75</v>
      </c>
      <c r="H1135" s="59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1131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0">
        <v>45918.794166666667</v>
      </c>
      <c r="B1136" s="61">
        <v>444313318</v>
      </c>
      <c r="C1136" s="37" t="s">
        <v>36</v>
      </c>
      <c r="D1136" s="37" t="s">
        <v>38</v>
      </c>
      <c r="E1136" s="37" t="s">
        <v>46</v>
      </c>
      <c r="F1136" s="37" t="s">
        <v>120</v>
      </c>
      <c r="G1136" s="36">
        <v>3641.66</v>
      </c>
      <c r="H1136" s="61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1132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8">
        <v>45918.794166666667</v>
      </c>
      <c r="B1137" s="59">
        <v>444313319</v>
      </c>
      <c r="C1137" s="38" t="s">
        <v>36</v>
      </c>
      <c r="D1137" s="38" t="s">
        <v>38</v>
      </c>
      <c r="E1137" s="38" t="s">
        <v>46</v>
      </c>
      <c r="F1137" s="38" t="s">
        <v>120</v>
      </c>
      <c r="G1137" s="35">
        <v>3641.66</v>
      </c>
      <c r="H1137" s="59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1133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0">
        <v>45918.794282407405</v>
      </c>
      <c r="B1138" s="61">
        <v>444313357</v>
      </c>
      <c r="C1138" s="37" t="s">
        <v>36</v>
      </c>
      <c r="D1138" s="37" t="s">
        <v>37</v>
      </c>
      <c r="E1138" s="37" t="s">
        <v>45</v>
      </c>
      <c r="F1138" s="37" t="s">
        <v>120</v>
      </c>
      <c r="G1138" s="36">
        <v>3641.76</v>
      </c>
      <c r="H1138" s="61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8">
        <v>45918.794282407405</v>
      </c>
      <c r="B1139" s="59">
        <v>444313358</v>
      </c>
      <c r="C1139" s="38" t="s">
        <v>36</v>
      </c>
      <c r="D1139" s="38" t="s">
        <v>37</v>
      </c>
      <c r="E1139" s="38" t="s">
        <v>45</v>
      </c>
      <c r="F1139" s="38" t="s">
        <v>120</v>
      </c>
      <c r="G1139" s="35">
        <v>3641.76</v>
      </c>
      <c r="H1139" s="59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108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0">
        <v>45918.794293981482</v>
      </c>
      <c r="B1140" s="61">
        <v>444313359</v>
      </c>
      <c r="C1140" s="37" t="s">
        <v>36</v>
      </c>
      <c r="D1140" s="37" t="s">
        <v>37</v>
      </c>
      <c r="E1140" s="37" t="s">
        <v>45</v>
      </c>
      <c r="F1140" s="37" t="s">
        <v>120</v>
      </c>
      <c r="G1140" s="36">
        <v>3641.76</v>
      </c>
      <c r="H1140" s="61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8">
        <v>45918.794293981482</v>
      </c>
      <c r="B1141" s="59">
        <v>444313361</v>
      </c>
      <c r="C1141" s="38" t="s">
        <v>36</v>
      </c>
      <c r="D1141" s="38" t="s">
        <v>37</v>
      </c>
      <c r="E1141" s="38" t="s">
        <v>45</v>
      </c>
      <c r="F1141" s="38" t="s">
        <v>120</v>
      </c>
      <c r="G1141" s="35">
        <v>3641.76</v>
      </c>
      <c r="H1141" s="59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109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0">
        <v>45918.794293981482</v>
      </c>
      <c r="B1142" s="61">
        <v>444313362</v>
      </c>
      <c r="C1142" s="37" t="s">
        <v>36</v>
      </c>
      <c r="D1142" s="37" t="s">
        <v>37</v>
      </c>
      <c r="E1142" s="37" t="s">
        <v>45</v>
      </c>
      <c r="F1142" s="37" t="s">
        <v>120</v>
      </c>
      <c r="G1142" s="36">
        <v>3641.89</v>
      </c>
      <c r="H1142" s="61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8">
        <v>45918.794293981482</v>
      </c>
      <c r="B1143" s="59">
        <v>444313364</v>
      </c>
      <c r="C1143" s="38" t="s">
        <v>36</v>
      </c>
      <c r="D1143" s="38" t="s">
        <v>37</v>
      </c>
      <c r="E1143" s="38" t="s">
        <v>45</v>
      </c>
      <c r="F1143" s="38" t="s">
        <v>120</v>
      </c>
      <c r="G1143" s="35">
        <v>3641.85</v>
      </c>
      <c r="H1143" s="59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114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0">
        <v>45918.794305555559</v>
      </c>
      <c r="B1144" s="61">
        <v>444313367</v>
      </c>
      <c r="C1144" s="37" t="s">
        <v>36</v>
      </c>
      <c r="D1144" s="37" t="s">
        <v>37</v>
      </c>
      <c r="E1144" s="37" t="s">
        <v>45</v>
      </c>
      <c r="F1144" s="37" t="s">
        <v>120</v>
      </c>
      <c r="G1144" s="36">
        <v>3641.89</v>
      </c>
      <c r="H1144" s="61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8">
        <v>45918.794976851852</v>
      </c>
      <c r="B1145" s="59">
        <v>444313622</v>
      </c>
      <c r="C1145" s="38" t="s">
        <v>36</v>
      </c>
      <c r="D1145" s="38" t="s">
        <v>37</v>
      </c>
      <c r="E1145" s="38" t="s">
        <v>45</v>
      </c>
      <c r="F1145" s="38" t="s">
        <v>120</v>
      </c>
      <c r="G1145" s="35">
        <v>3641.65</v>
      </c>
      <c r="H1145" s="59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116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0">
        <v>45918.794976851852</v>
      </c>
      <c r="B1146" s="61">
        <v>444313623</v>
      </c>
      <c r="C1146" s="37" t="s">
        <v>36</v>
      </c>
      <c r="D1146" s="37" t="s">
        <v>37</v>
      </c>
      <c r="E1146" s="37" t="s">
        <v>45</v>
      </c>
      <c r="F1146" s="37" t="s">
        <v>120</v>
      </c>
      <c r="G1146" s="36">
        <v>3641.63</v>
      </c>
      <c r="H1146" s="61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115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8">
        <v>45918.795902777776</v>
      </c>
      <c r="B1147" s="59">
        <v>444313916</v>
      </c>
      <c r="C1147" s="38" t="s">
        <v>36</v>
      </c>
      <c r="D1147" s="38" t="s">
        <v>38</v>
      </c>
      <c r="E1147" s="38" t="s">
        <v>46</v>
      </c>
      <c r="F1147" s="38" t="s">
        <v>120</v>
      </c>
      <c r="G1147" s="35">
        <v>3643.31</v>
      </c>
      <c r="H1147" s="59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1134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0">
        <v>45918.795902777776</v>
      </c>
      <c r="B1148" s="61">
        <v>444313917</v>
      </c>
      <c r="C1148" s="37" t="s">
        <v>36</v>
      </c>
      <c r="D1148" s="37" t="s">
        <v>38</v>
      </c>
      <c r="E1148" s="37" t="s">
        <v>46</v>
      </c>
      <c r="F1148" s="37" t="s">
        <v>120</v>
      </c>
      <c r="G1148" s="36">
        <v>3643.31</v>
      </c>
      <c r="H1148" s="61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1135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8">
        <v>45918.795902777776</v>
      </c>
      <c r="B1149" s="59">
        <v>444313918</v>
      </c>
      <c r="C1149" s="38" t="s">
        <v>36</v>
      </c>
      <c r="D1149" s="38" t="s">
        <v>38</v>
      </c>
      <c r="E1149" s="38" t="s">
        <v>46</v>
      </c>
      <c r="F1149" s="38" t="s">
        <v>120</v>
      </c>
      <c r="G1149" s="35">
        <v>3643.31</v>
      </c>
      <c r="H1149" s="59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1135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0">
        <v>45918.796550925923</v>
      </c>
      <c r="B1150" s="61">
        <v>444314075</v>
      </c>
      <c r="C1150" s="37" t="s">
        <v>36</v>
      </c>
      <c r="D1150" s="37" t="s">
        <v>38</v>
      </c>
      <c r="E1150" s="37" t="s">
        <v>46</v>
      </c>
      <c r="F1150" s="37" t="s">
        <v>120</v>
      </c>
      <c r="G1150" s="36">
        <v>3642.33</v>
      </c>
      <c r="H1150" s="61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1136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8">
        <v>45918.796550925923</v>
      </c>
      <c r="B1151" s="59">
        <v>444314076</v>
      </c>
      <c r="C1151" s="38" t="s">
        <v>36</v>
      </c>
      <c r="D1151" s="38" t="s">
        <v>38</v>
      </c>
      <c r="E1151" s="38" t="s">
        <v>46</v>
      </c>
      <c r="F1151" s="38" t="s">
        <v>120</v>
      </c>
      <c r="G1151" s="35">
        <v>3642.33</v>
      </c>
      <c r="H1151" s="59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1137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0">
        <v>45918.796597222223</v>
      </c>
      <c r="B1152" s="61">
        <v>444314090</v>
      </c>
      <c r="C1152" s="37" t="s">
        <v>36</v>
      </c>
      <c r="D1152" s="37" t="s">
        <v>37</v>
      </c>
      <c r="E1152" s="37" t="s">
        <v>45</v>
      </c>
      <c r="F1152" s="37" t="s">
        <v>120</v>
      </c>
      <c r="G1152" s="36">
        <v>3642.38</v>
      </c>
      <c r="H1152" s="61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109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8">
        <v>45918.796597222223</v>
      </c>
      <c r="B1153" s="59">
        <v>444314091</v>
      </c>
      <c r="C1153" s="38" t="s">
        <v>36</v>
      </c>
      <c r="D1153" s="38" t="s">
        <v>37</v>
      </c>
      <c r="E1153" s="38" t="s">
        <v>45</v>
      </c>
      <c r="F1153" s="38" t="s">
        <v>120</v>
      </c>
      <c r="G1153" s="35">
        <v>3642.44</v>
      </c>
      <c r="H1153" s="59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108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0">
        <v>45918.7966087963</v>
      </c>
      <c r="B1154" s="61">
        <v>444314092</v>
      </c>
      <c r="C1154" s="37" t="s">
        <v>36</v>
      </c>
      <c r="D1154" s="37" t="s">
        <v>37</v>
      </c>
      <c r="E1154" s="37" t="s">
        <v>45</v>
      </c>
      <c r="F1154" s="37" t="s">
        <v>120</v>
      </c>
      <c r="G1154" s="36">
        <v>3642.51</v>
      </c>
      <c r="H1154" s="61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115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8">
        <v>45918.7966087963</v>
      </c>
      <c r="B1155" s="59">
        <v>444314093</v>
      </c>
      <c r="C1155" s="38" t="s">
        <v>36</v>
      </c>
      <c r="D1155" s="38" t="s">
        <v>37</v>
      </c>
      <c r="E1155" s="38" t="s">
        <v>45</v>
      </c>
      <c r="F1155" s="38" t="s">
        <v>120</v>
      </c>
      <c r="G1155" s="35">
        <v>3642.55</v>
      </c>
      <c r="H1155" s="59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0">
        <v>45918.7966087963</v>
      </c>
      <c r="B1156" s="61">
        <v>444314095</v>
      </c>
      <c r="C1156" s="37" t="s">
        <v>36</v>
      </c>
      <c r="D1156" s="37" t="s">
        <v>37</v>
      </c>
      <c r="E1156" s="37" t="s">
        <v>45</v>
      </c>
      <c r="F1156" s="37" t="s">
        <v>120</v>
      </c>
      <c r="G1156" s="36">
        <v>3642.77</v>
      </c>
      <c r="H1156" s="61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116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8">
        <v>45918.797071759262</v>
      </c>
      <c r="B1157" s="59">
        <v>444314284</v>
      </c>
      <c r="C1157" s="38" t="s">
        <v>36</v>
      </c>
      <c r="D1157" s="38" t="s">
        <v>38</v>
      </c>
      <c r="E1157" s="38" t="s">
        <v>46</v>
      </c>
      <c r="F1157" s="38" t="s">
        <v>120</v>
      </c>
      <c r="G1157" s="35">
        <v>3641.75</v>
      </c>
      <c r="H1157" s="59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1138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0">
        <v>45918.797071759262</v>
      </c>
      <c r="B1158" s="61">
        <v>444314285</v>
      </c>
      <c r="C1158" s="37" t="s">
        <v>36</v>
      </c>
      <c r="D1158" s="37" t="s">
        <v>38</v>
      </c>
      <c r="E1158" s="37" t="s">
        <v>46</v>
      </c>
      <c r="F1158" s="37" t="s">
        <v>120</v>
      </c>
      <c r="G1158" s="36">
        <v>3641.75</v>
      </c>
      <c r="H1158" s="61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1138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8">
        <v>45918.797071759262</v>
      </c>
      <c r="B1159" s="59">
        <v>444314286</v>
      </c>
      <c r="C1159" s="38" t="s">
        <v>36</v>
      </c>
      <c r="D1159" s="38" t="s">
        <v>38</v>
      </c>
      <c r="E1159" s="38" t="s">
        <v>46</v>
      </c>
      <c r="F1159" s="38" t="s">
        <v>120</v>
      </c>
      <c r="G1159" s="35">
        <v>3641.75</v>
      </c>
      <c r="H1159" s="59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1139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0">
        <v>45918.797071759262</v>
      </c>
      <c r="B1160" s="61">
        <v>444314287</v>
      </c>
      <c r="C1160" s="37" t="s">
        <v>36</v>
      </c>
      <c r="D1160" s="37" t="s">
        <v>38</v>
      </c>
      <c r="E1160" s="37" t="s">
        <v>46</v>
      </c>
      <c r="F1160" s="37" t="s">
        <v>120</v>
      </c>
      <c r="G1160" s="36">
        <v>3641.75</v>
      </c>
      <c r="H1160" s="61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1138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8">
        <v>45918.797291666669</v>
      </c>
      <c r="B1161" s="59">
        <v>444314397</v>
      </c>
      <c r="C1161" s="38" t="s">
        <v>36</v>
      </c>
      <c r="D1161" s="38" t="s">
        <v>37</v>
      </c>
      <c r="E1161" s="38" t="s">
        <v>45</v>
      </c>
      <c r="F1161" s="38" t="s">
        <v>120</v>
      </c>
      <c r="G1161" s="35">
        <v>3641.95</v>
      </c>
      <c r="H1161" s="59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0">
        <v>45918.797291666669</v>
      </c>
      <c r="B1162" s="61">
        <v>444314400</v>
      </c>
      <c r="C1162" s="37" t="s">
        <v>36</v>
      </c>
      <c r="D1162" s="37" t="s">
        <v>37</v>
      </c>
      <c r="E1162" s="37" t="s">
        <v>45</v>
      </c>
      <c r="F1162" s="37" t="s">
        <v>120</v>
      </c>
      <c r="G1162" s="36">
        <v>3642</v>
      </c>
      <c r="H1162" s="61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8">
        <v>45918.797303240739</v>
      </c>
      <c r="B1163" s="59">
        <v>444314401</v>
      </c>
      <c r="C1163" s="38" t="s">
        <v>36</v>
      </c>
      <c r="D1163" s="38" t="s">
        <v>37</v>
      </c>
      <c r="E1163" s="38" t="s">
        <v>45</v>
      </c>
      <c r="F1163" s="38" t="s">
        <v>120</v>
      </c>
      <c r="G1163" s="35">
        <v>3642</v>
      </c>
      <c r="H1163" s="59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0">
        <v>45918.800034722219</v>
      </c>
      <c r="B1164" s="61">
        <v>444315316</v>
      </c>
      <c r="C1164" s="37" t="s">
        <v>36</v>
      </c>
      <c r="D1164" s="37" t="s">
        <v>38</v>
      </c>
      <c r="E1164" s="37" t="s">
        <v>46</v>
      </c>
      <c r="F1164" s="37" t="s">
        <v>120</v>
      </c>
      <c r="G1164" s="36">
        <v>3644</v>
      </c>
      <c r="H1164" s="61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1140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8">
        <v>45918.800034722219</v>
      </c>
      <c r="B1165" s="59">
        <v>444315317</v>
      </c>
      <c r="C1165" s="38" t="s">
        <v>36</v>
      </c>
      <c r="D1165" s="38" t="s">
        <v>38</v>
      </c>
      <c r="E1165" s="38" t="s">
        <v>46</v>
      </c>
      <c r="F1165" s="38" t="s">
        <v>120</v>
      </c>
      <c r="G1165" s="35">
        <v>3644</v>
      </c>
      <c r="H1165" s="59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1141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0">
        <v>45918.800034722219</v>
      </c>
      <c r="B1166" s="61">
        <v>444315318</v>
      </c>
      <c r="C1166" s="37" t="s">
        <v>36</v>
      </c>
      <c r="D1166" s="37" t="s">
        <v>38</v>
      </c>
      <c r="E1166" s="37" t="s">
        <v>46</v>
      </c>
      <c r="F1166" s="37" t="s">
        <v>120</v>
      </c>
      <c r="G1166" s="36">
        <v>3644</v>
      </c>
      <c r="H1166" s="61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1141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8">
        <v>45918.800983796296</v>
      </c>
      <c r="B1167" s="59">
        <v>444315737</v>
      </c>
      <c r="C1167" s="38" t="s">
        <v>36</v>
      </c>
      <c r="D1167" s="38" t="s">
        <v>38</v>
      </c>
      <c r="E1167" s="38" t="s">
        <v>46</v>
      </c>
      <c r="F1167" s="38" t="s">
        <v>120</v>
      </c>
      <c r="G1167" s="35">
        <v>3642.96</v>
      </c>
      <c r="H1167" s="59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1142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0">
        <v>45918.800995370373</v>
      </c>
      <c r="B1168" s="61">
        <v>444315750</v>
      </c>
      <c r="C1168" s="37" t="s">
        <v>36</v>
      </c>
      <c r="D1168" s="37" t="s">
        <v>37</v>
      </c>
      <c r="E1168" s="37" t="s">
        <v>45</v>
      </c>
      <c r="F1168" s="37" t="s">
        <v>120</v>
      </c>
      <c r="G1168" s="36">
        <v>3643.35</v>
      </c>
      <c r="H1168" s="61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115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8">
        <v>45918.801921296297</v>
      </c>
      <c r="B1169" s="59">
        <v>444315978</v>
      </c>
      <c r="C1169" s="38" t="s">
        <v>36</v>
      </c>
      <c r="D1169" s="38" t="s">
        <v>37</v>
      </c>
      <c r="E1169" s="38" t="s">
        <v>45</v>
      </c>
      <c r="F1169" s="38" t="s">
        <v>120</v>
      </c>
      <c r="G1169" s="35">
        <v>3643.28</v>
      </c>
      <c r="H1169" s="59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108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0">
        <v>45918.801921296297</v>
      </c>
      <c r="B1170" s="61">
        <v>444315979</v>
      </c>
      <c r="C1170" s="37" t="s">
        <v>36</v>
      </c>
      <c r="D1170" s="37" t="s">
        <v>37</v>
      </c>
      <c r="E1170" s="37" t="s">
        <v>45</v>
      </c>
      <c r="F1170" s="37" t="s">
        <v>120</v>
      </c>
      <c r="G1170" s="36">
        <v>3643.28</v>
      </c>
      <c r="H1170" s="61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8">
        <v>45918.801932870374</v>
      </c>
      <c r="B1171" s="59">
        <v>444315980</v>
      </c>
      <c r="C1171" s="38" t="s">
        <v>36</v>
      </c>
      <c r="D1171" s="38" t="s">
        <v>37</v>
      </c>
      <c r="E1171" s="38" t="s">
        <v>45</v>
      </c>
      <c r="F1171" s="38" t="s">
        <v>120</v>
      </c>
      <c r="G1171" s="35">
        <v>3643.28</v>
      </c>
      <c r="H1171" s="59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114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0">
        <v>45918.801932870374</v>
      </c>
      <c r="B1172" s="61">
        <v>444315981</v>
      </c>
      <c r="C1172" s="37" t="s">
        <v>36</v>
      </c>
      <c r="D1172" s="37" t="s">
        <v>37</v>
      </c>
      <c r="E1172" s="37" t="s">
        <v>45</v>
      </c>
      <c r="F1172" s="37" t="s">
        <v>120</v>
      </c>
      <c r="G1172" s="36">
        <v>3643.28</v>
      </c>
      <c r="H1172" s="61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109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8">
        <v>45918.802662037036</v>
      </c>
      <c r="B1173" s="59">
        <v>444316236</v>
      </c>
      <c r="C1173" s="38" t="s">
        <v>36</v>
      </c>
      <c r="D1173" s="38" t="s">
        <v>38</v>
      </c>
      <c r="E1173" s="38" t="s">
        <v>46</v>
      </c>
      <c r="F1173" s="38" t="s">
        <v>120</v>
      </c>
      <c r="G1173" s="35">
        <v>3644.78</v>
      </c>
      <c r="H1173" s="59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1143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0">
        <v>45918.802662037036</v>
      </c>
      <c r="B1174" s="61">
        <v>444316237</v>
      </c>
      <c r="C1174" s="37" t="s">
        <v>36</v>
      </c>
      <c r="D1174" s="37" t="s">
        <v>38</v>
      </c>
      <c r="E1174" s="37" t="s">
        <v>46</v>
      </c>
      <c r="F1174" s="37" t="s">
        <v>120</v>
      </c>
      <c r="G1174" s="36">
        <v>3644.78</v>
      </c>
      <c r="H1174" s="61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1143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8">
        <v>45918.802662037036</v>
      </c>
      <c r="B1175" s="59">
        <v>444316238</v>
      </c>
      <c r="C1175" s="38" t="s">
        <v>36</v>
      </c>
      <c r="D1175" s="38" t="s">
        <v>38</v>
      </c>
      <c r="E1175" s="38" t="s">
        <v>46</v>
      </c>
      <c r="F1175" s="38" t="s">
        <v>120</v>
      </c>
      <c r="G1175" s="35">
        <v>3644.78</v>
      </c>
      <c r="H1175" s="59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1143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0">
        <v>45918.802708333336</v>
      </c>
      <c r="B1176" s="61">
        <v>444316340</v>
      </c>
      <c r="C1176" s="37" t="s">
        <v>36</v>
      </c>
      <c r="D1176" s="37" t="s">
        <v>38</v>
      </c>
      <c r="E1176" s="37" t="s">
        <v>46</v>
      </c>
      <c r="F1176" s="37" t="s">
        <v>120</v>
      </c>
      <c r="G1176" s="36">
        <v>3644.96</v>
      </c>
      <c r="H1176" s="61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1144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8">
        <v>45918.802719907406</v>
      </c>
      <c r="B1177" s="59">
        <v>444316363</v>
      </c>
      <c r="C1177" s="38" t="s">
        <v>36</v>
      </c>
      <c r="D1177" s="38" t="s">
        <v>38</v>
      </c>
      <c r="E1177" s="38" t="s">
        <v>46</v>
      </c>
      <c r="F1177" s="38" t="s">
        <v>120</v>
      </c>
      <c r="G1177" s="35">
        <v>3645.13</v>
      </c>
      <c r="H1177" s="59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1145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0">
        <v>45918.804143518515</v>
      </c>
      <c r="B1178" s="61">
        <v>444317494</v>
      </c>
      <c r="C1178" s="37" t="s">
        <v>36</v>
      </c>
      <c r="D1178" s="37" t="s">
        <v>38</v>
      </c>
      <c r="E1178" s="37" t="s">
        <v>46</v>
      </c>
      <c r="F1178" s="37" t="s">
        <v>120</v>
      </c>
      <c r="G1178" s="36">
        <v>3645.45</v>
      </c>
      <c r="H1178" s="61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1146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8">
        <v>45918.805023148147</v>
      </c>
      <c r="B1179" s="59">
        <v>444317961</v>
      </c>
      <c r="C1179" s="38" t="s">
        <v>36</v>
      </c>
      <c r="D1179" s="38" t="s">
        <v>38</v>
      </c>
      <c r="E1179" s="38" t="s">
        <v>46</v>
      </c>
      <c r="F1179" s="38" t="s">
        <v>120</v>
      </c>
      <c r="G1179" s="35">
        <v>3644.99</v>
      </c>
      <c r="H1179" s="59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1147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0">
        <v>45918.805023148147</v>
      </c>
      <c r="B1180" s="61">
        <v>444317962</v>
      </c>
      <c r="C1180" s="37" t="s">
        <v>36</v>
      </c>
      <c r="D1180" s="37" t="s">
        <v>38</v>
      </c>
      <c r="E1180" s="37" t="s">
        <v>46</v>
      </c>
      <c r="F1180" s="37" t="s">
        <v>120</v>
      </c>
      <c r="G1180" s="36">
        <v>3644.99</v>
      </c>
      <c r="H1180" s="61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1148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8">
        <v>45918.805046296293</v>
      </c>
      <c r="B1181" s="59">
        <v>444317977</v>
      </c>
      <c r="C1181" s="38" t="s">
        <v>36</v>
      </c>
      <c r="D1181" s="38" t="s">
        <v>37</v>
      </c>
      <c r="E1181" s="38" t="s">
        <v>45</v>
      </c>
      <c r="F1181" s="38" t="s">
        <v>120</v>
      </c>
      <c r="G1181" s="35">
        <v>3645.17</v>
      </c>
      <c r="H1181" s="59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115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0">
        <v>45918.805046296293</v>
      </c>
      <c r="B1182" s="61">
        <v>444317983</v>
      </c>
      <c r="C1182" s="37" t="s">
        <v>36</v>
      </c>
      <c r="D1182" s="37" t="s">
        <v>37</v>
      </c>
      <c r="E1182" s="37" t="s">
        <v>45</v>
      </c>
      <c r="F1182" s="37" t="s">
        <v>120</v>
      </c>
      <c r="G1182" s="36">
        <v>3645.17</v>
      </c>
      <c r="H1182" s="61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116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8">
        <v>45918.805127314816</v>
      </c>
      <c r="B1183" s="59">
        <v>444318029</v>
      </c>
      <c r="C1183" s="38" t="s">
        <v>36</v>
      </c>
      <c r="D1183" s="38" t="s">
        <v>38</v>
      </c>
      <c r="E1183" s="38" t="s">
        <v>46</v>
      </c>
      <c r="F1183" s="38" t="s">
        <v>120</v>
      </c>
      <c r="G1183" s="35">
        <v>3644.34</v>
      </c>
      <c r="H1183" s="59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1149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0">
        <v>45918.805162037039</v>
      </c>
      <c r="B1184" s="61">
        <v>444318043</v>
      </c>
      <c r="C1184" s="37" t="s">
        <v>36</v>
      </c>
      <c r="D1184" s="37" t="s">
        <v>37</v>
      </c>
      <c r="E1184" s="37" t="s">
        <v>45</v>
      </c>
      <c r="F1184" s="37" t="s">
        <v>120</v>
      </c>
      <c r="G1184" s="36">
        <v>3644.7</v>
      </c>
      <c r="H1184" s="61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108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8">
        <v>45918.805162037039</v>
      </c>
      <c r="B1185" s="59">
        <v>444318046</v>
      </c>
      <c r="C1185" s="38" t="s">
        <v>36</v>
      </c>
      <c r="D1185" s="38" t="s">
        <v>37</v>
      </c>
      <c r="E1185" s="38" t="s">
        <v>45</v>
      </c>
      <c r="F1185" s="38" t="s">
        <v>120</v>
      </c>
      <c r="G1185" s="35">
        <v>3644.7</v>
      </c>
      <c r="H1185" s="59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0">
        <v>45918.805173611108</v>
      </c>
      <c r="B1186" s="61">
        <v>444318048</v>
      </c>
      <c r="C1186" s="37" t="s">
        <v>36</v>
      </c>
      <c r="D1186" s="37" t="s">
        <v>37</v>
      </c>
      <c r="E1186" s="37" t="s">
        <v>45</v>
      </c>
      <c r="F1186" s="37" t="s">
        <v>120</v>
      </c>
      <c r="G1186" s="36">
        <v>3644.73</v>
      </c>
      <c r="H1186" s="61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109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8">
        <v>45918.805173611108</v>
      </c>
      <c r="B1187" s="59">
        <v>444318051</v>
      </c>
      <c r="C1187" s="38" t="s">
        <v>36</v>
      </c>
      <c r="D1187" s="38" t="s">
        <v>37</v>
      </c>
      <c r="E1187" s="38" t="s">
        <v>45</v>
      </c>
      <c r="F1187" s="38" t="s">
        <v>120</v>
      </c>
      <c r="G1187" s="35">
        <v>3644.73</v>
      </c>
      <c r="H1187" s="59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114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0">
        <v>45918.805173611108</v>
      </c>
      <c r="B1188" s="61">
        <v>444318053</v>
      </c>
      <c r="C1188" s="37" t="s">
        <v>36</v>
      </c>
      <c r="D1188" s="37" t="s">
        <v>37</v>
      </c>
      <c r="E1188" s="37" t="s">
        <v>45</v>
      </c>
      <c r="F1188" s="37" t="s">
        <v>120</v>
      </c>
      <c r="G1188" s="36">
        <v>3644.73</v>
      </c>
      <c r="H1188" s="61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8">
        <v>45918.805173611108</v>
      </c>
      <c r="B1189" s="59">
        <v>444318054</v>
      </c>
      <c r="C1189" s="38" t="s">
        <v>36</v>
      </c>
      <c r="D1189" s="38" t="s">
        <v>37</v>
      </c>
      <c r="E1189" s="38" t="s">
        <v>45</v>
      </c>
      <c r="F1189" s="38" t="s">
        <v>120</v>
      </c>
      <c r="G1189" s="35">
        <v>3644.75</v>
      </c>
      <c r="H1189" s="59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0">
        <v>45918.805185185185</v>
      </c>
      <c r="B1190" s="61">
        <v>444318063</v>
      </c>
      <c r="C1190" s="37" t="s">
        <v>36</v>
      </c>
      <c r="D1190" s="37" t="s">
        <v>37</v>
      </c>
      <c r="E1190" s="37" t="s">
        <v>45</v>
      </c>
      <c r="F1190" s="37" t="s">
        <v>120</v>
      </c>
      <c r="G1190" s="36">
        <v>3644.75</v>
      </c>
      <c r="H1190" s="61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8">
        <v>45918.809791666667</v>
      </c>
      <c r="B1191" s="59">
        <v>444319539</v>
      </c>
      <c r="C1191" s="38" t="s">
        <v>36</v>
      </c>
      <c r="D1191" s="38" t="s">
        <v>37</v>
      </c>
      <c r="E1191" s="38" t="s">
        <v>45</v>
      </c>
      <c r="F1191" s="38" t="s">
        <v>120</v>
      </c>
      <c r="G1191" s="35">
        <v>3644.5</v>
      </c>
      <c r="H1191" s="59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0">
        <v>45918.829224537039</v>
      </c>
      <c r="B1192" s="61">
        <v>444324826</v>
      </c>
      <c r="C1192" s="37" t="s">
        <v>36</v>
      </c>
      <c r="D1192" s="37" t="s">
        <v>38</v>
      </c>
      <c r="E1192" s="37" t="s">
        <v>46</v>
      </c>
      <c r="F1192" s="37" t="s">
        <v>120</v>
      </c>
      <c r="G1192" s="36">
        <v>3646.28</v>
      </c>
      <c r="H1192" s="61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1150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8">
        <v>45918.829224537039</v>
      </c>
      <c r="B1193" s="59">
        <v>444324827</v>
      </c>
      <c r="C1193" s="38" t="s">
        <v>36</v>
      </c>
      <c r="D1193" s="38" t="s">
        <v>38</v>
      </c>
      <c r="E1193" s="38" t="s">
        <v>46</v>
      </c>
      <c r="F1193" s="38" t="s">
        <v>120</v>
      </c>
      <c r="G1193" s="35">
        <v>3646.28</v>
      </c>
      <c r="H1193" s="59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1150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0">
        <v>45918.829224537039</v>
      </c>
      <c r="B1194" s="61">
        <v>444324828</v>
      </c>
      <c r="C1194" s="37" t="s">
        <v>36</v>
      </c>
      <c r="D1194" s="37" t="s">
        <v>38</v>
      </c>
      <c r="E1194" s="37" t="s">
        <v>46</v>
      </c>
      <c r="F1194" s="37" t="s">
        <v>120</v>
      </c>
      <c r="G1194" s="36">
        <v>3646.28</v>
      </c>
      <c r="H1194" s="61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1150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8">
        <v>45918.830625000002</v>
      </c>
      <c r="B1195" s="59">
        <v>444325653</v>
      </c>
      <c r="C1195" s="38" t="s">
        <v>36</v>
      </c>
      <c r="D1195" s="38" t="s">
        <v>37</v>
      </c>
      <c r="E1195" s="38" t="s">
        <v>45</v>
      </c>
      <c r="F1195" s="38" t="s">
        <v>120</v>
      </c>
      <c r="G1195" s="35">
        <v>3647.07</v>
      </c>
      <c r="H1195" s="59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119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0">
        <v>45918.831111111111</v>
      </c>
      <c r="B1196" s="61">
        <v>444326026</v>
      </c>
      <c r="C1196" s="37" t="s">
        <v>36</v>
      </c>
      <c r="D1196" s="37" t="s">
        <v>38</v>
      </c>
      <c r="E1196" s="37" t="s">
        <v>46</v>
      </c>
      <c r="F1196" s="37" t="s">
        <v>120</v>
      </c>
      <c r="G1196" s="36">
        <v>3646.33</v>
      </c>
      <c r="H1196" s="61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1151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8">
        <v>45918.831203703703</v>
      </c>
      <c r="B1197" s="59">
        <v>444326045</v>
      </c>
      <c r="C1197" s="38" t="s">
        <v>36</v>
      </c>
      <c r="D1197" s="38" t="s">
        <v>37</v>
      </c>
      <c r="E1197" s="38" t="s">
        <v>45</v>
      </c>
      <c r="F1197" s="38" t="s">
        <v>120</v>
      </c>
      <c r="G1197" s="35">
        <v>3646.38</v>
      </c>
      <c r="H1197" s="59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116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0">
        <v>45918.831319444442</v>
      </c>
      <c r="B1198" s="61">
        <v>444326066</v>
      </c>
      <c r="C1198" s="37" t="s">
        <v>36</v>
      </c>
      <c r="D1198" s="37" t="s">
        <v>37</v>
      </c>
      <c r="E1198" s="37" t="s">
        <v>45</v>
      </c>
      <c r="F1198" s="37" t="s">
        <v>120</v>
      </c>
      <c r="G1198" s="36">
        <v>3646.33</v>
      </c>
      <c r="H1198" s="61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8">
        <v>45918.831319444442</v>
      </c>
      <c r="B1199" s="59">
        <v>444326068</v>
      </c>
      <c r="C1199" s="38" t="s">
        <v>36</v>
      </c>
      <c r="D1199" s="38" t="s">
        <v>37</v>
      </c>
      <c r="E1199" s="38" t="s">
        <v>45</v>
      </c>
      <c r="F1199" s="38" t="s">
        <v>120</v>
      </c>
      <c r="G1199" s="35">
        <v>3646.39</v>
      </c>
      <c r="H1199" s="59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108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0">
        <v>45918.831331018519</v>
      </c>
      <c r="B1200" s="61">
        <v>444326069</v>
      </c>
      <c r="C1200" s="37" t="s">
        <v>36</v>
      </c>
      <c r="D1200" s="37" t="s">
        <v>37</v>
      </c>
      <c r="E1200" s="37" t="s">
        <v>45</v>
      </c>
      <c r="F1200" s="37" t="s">
        <v>120</v>
      </c>
      <c r="G1200" s="36">
        <v>3646.43</v>
      </c>
      <c r="H1200" s="61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109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8">
        <v>45918.832766203705</v>
      </c>
      <c r="B1201" s="59">
        <v>444326745</v>
      </c>
      <c r="C1201" s="38" t="s">
        <v>36</v>
      </c>
      <c r="D1201" s="38" t="s">
        <v>38</v>
      </c>
      <c r="E1201" s="38" t="s">
        <v>46</v>
      </c>
      <c r="F1201" s="38" t="s">
        <v>120</v>
      </c>
      <c r="G1201" s="35">
        <v>3645.71</v>
      </c>
      <c r="H1201" s="59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1152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0">
        <v>45918.832766203705</v>
      </c>
      <c r="B1202" s="61">
        <v>444326746</v>
      </c>
      <c r="C1202" s="37" t="s">
        <v>36</v>
      </c>
      <c r="D1202" s="37" t="s">
        <v>38</v>
      </c>
      <c r="E1202" s="37" t="s">
        <v>46</v>
      </c>
      <c r="F1202" s="37" t="s">
        <v>120</v>
      </c>
      <c r="G1202" s="36">
        <v>3645.71</v>
      </c>
      <c r="H1202" s="61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1153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8">
        <v>45918.832766203705</v>
      </c>
      <c r="B1203" s="59">
        <v>444326747</v>
      </c>
      <c r="C1203" s="38" t="s">
        <v>36</v>
      </c>
      <c r="D1203" s="38" t="s">
        <v>38</v>
      </c>
      <c r="E1203" s="38" t="s">
        <v>46</v>
      </c>
      <c r="F1203" s="38" t="s">
        <v>120</v>
      </c>
      <c r="G1203" s="35">
        <v>3645.71</v>
      </c>
      <c r="H1203" s="59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1153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0">
        <v>45918.832939814813</v>
      </c>
      <c r="B1204" s="61">
        <v>444326783</v>
      </c>
      <c r="C1204" s="37" t="s">
        <v>36</v>
      </c>
      <c r="D1204" s="37" t="s">
        <v>37</v>
      </c>
      <c r="E1204" s="37" t="s">
        <v>45</v>
      </c>
      <c r="F1204" s="37" t="s">
        <v>120</v>
      </c>
      <c r="G1204" s="36">
        <v>3646.09</v>
      </c>
      <c r="H1204" s="61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8">
        <v>45918.832939814813</v>
      </c>
      <c r="B1205" s="59">
        <v>444326785</v>
      </c>
      <c r="C1205" s="38" t="s">
        <v>36</v>
      </c>
      <c r="D1205" s="38" t="s">
        <v>37</v>
      </c>
      <c r="E1205" s="38" t="s">
        <v>45</v>
      </c>
      <c r="F1205" s="38" t="s">
        <v>120</v>
      </c>
      <c r="G1205" s="35">
        <v>3646.09</v>
      </c>
      <c r="H1205" s="59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0">
        <v>45918.832951388889</v>
      </c>
      <c r="B1206" s="61">
        <v>444326786</v>
      </c>
      <c r="C1206" s="37" t="s">
        <v>36</v>
      </c>
      <c r="D1206" s="37" t="s">
        <v>37</v>
      </c>
      <c r="E1206" s="37" t="s">
        <v>45</v>
      </c>
      <c r="F1206" s="37" t="s">
        <v>120</v>
      </c>
      <c r="G1206" s="36">
        <v>3646.09</v>
      </c>
      <c r="H1206" s="61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8">
        <v>45918.833518518521</v>
      </c>
      <c r="B1207" s="59">
        <v>444327050</v>
      </c>
      <c r="C1207" s="38" t="s">
        <v>36</v>
      </c>
      <c r="D1207" s="38" t="s">
        <v>37</v>
      </c>
      <c r="E1207" s="38" t="s">
        <v>45</v>
      </c>
      <c r="F1207" s="38" t="s">
        <v>120</v>
      </c>
      <c r="G1207" s="35">
        <v>3645.98</v>
      </c>
      <c r="H1207" s="59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93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0">
        <v>45918.83630787037</v>
      </c>
      <c r="B1208" s="61">
        <v>444327783</v>
      </c>
      <c r="C1208" s="37" t="s">
        <v>36</v>
      </c>
      <c r="D1208" s="37" t="s">
        <v>38</v>
      </c>
      <c r="E1208" s="37" t="s">
        <v>46</v>
      </c>
      <c r="F1208" s="37" t="s">
        <v>120</v>
      </c>
      <c r="G1208" s="36">
        <v>3644.83</v>
      </c>
      <c r="H1208" s="61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1154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8">
        <v>45918.840231481481</v>
      </c>
      <c r="B1209" s="59">
        <v>444329172</v>
      </c>
      <c r="C1209" s="38" t="s">
        <v>36</v>
      </c>
      <c r="D1209" s="38" t="s">
        <v>38</v>
      </c>
      <c r="E1209" s="38" t="s">
        <v>45</v>
      </c>
      <c r="F1209" s="38" t="s">
        <v>120</v>
      </c>
      <c r="G1209" s="35">
        <v>3644.82</v>
      </c>
      <c r="H1209" s="59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0">
        <v>45918.840231481481</v>
      </c>
      <c r="B1210" s="61">
        <v>444329174</v>
      </c>
      <c r="C1210" s="37" t="s">
        <v>36</v>
      </c>
      <c r="D1210" s="37" t="s">
        <v>38</v>
      </c>
      <c r="E1210" s="37" t="s">
        <v>45</v>
      </c>
      <c r="F1210" s="37" t="s">
        <v>120</v>
      </c>
      <c r="G1210" s="36">
        <v>3644.78</v>
      </c>
      <c r="H1210" s="61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8">
        <v>45918.840243055558</v>
      </c>
      <c r="B1211" s="59">
        <v>444329175</v>
      </c>
      <c r="C1211" s="38" t="s">
        <v>36</v>
      </c>
      <c r="D1211" s="38" t="s">
        <v>38</v>
      </c>
      <c r="E1211" s="38" t="s">
        <v>45</v>
      </c>
      <c r="F1211" s="38" t="s">
        <v>120</v>
      </c>
      <c r="G1211" s="35">
        <v>3644.69</v>
      </c>
      <c r="H1211" s="59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0">
        <v>45918.840914351851</v>
      </c>
      <c r="B1212" s="61">
        <v>444329261</v>
      </c>
      <c r="C1212" s="37" t="s">
        <v>36</v>
      </c>
      <c r="D1212" s="37" t="s">
        <v>38</v>
      </c>
      <c r="E1212" s="37" t="s">
        <v>46</v>
      </c>
      <c r="F1212" s="37" t="s">
        <v>120</v>
      </c>
      <c r="G1212" s="36">
        <v>3644.08</v>
      </c>
      <c r="H1212" s="61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1155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8">
        <v>45918.841157407405</v>
      </c>
      <c r="B1213" s="59">
        <v>444329357</v>
      </c>
      <c r="C1213" s="38" t="s">
        <v>36</v>
      </c>
      <c r="D1213" s="38" t="s">
        <v>38</v>
      </c>
      <c r="E1213" s="38" t="s">
        <v>45</v>
      </c>
      <c r="F1213" s="38" t="s">
        <v>120</v>
      </c>
      <c r="G1213" s="35">
        <v>3644.1</v>
      </c>
      <c r="H1213" s="59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119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0">
        <v>45918.846018518518</v>
      </c>
      <c r="B1214" s="61">
        <v>444331424</v>
      </c>
      <c r="C1214" s="37" t="s">
        <v>36</v>
      </c>
      <c r="D1214" s="37" t="s">
        <v>38</v>
      </c>
      <c r="E1214" s="37" t="s">
        <v>45</v>
      </c>
      <c r="F1214" s="37" t="s">
        <v>120</v>
      </c>
      <c r="G1214" s="36">
        <v>3644.19</v>
      </c>
      <c r="H1214" s="61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109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8">
        <v>45918.846620370372</v>
      </c>
      <c r="B1215" s="59">
        <v>444331556</v>
      </c>
      <c r="C1215" s="38" t="s">
        <v>36</v>
      </c>
      <c r="D1215" s="38" t="s">
        <v>38</v>
      </c>
      <c r="E1215" s="38" t="s">
        <v>46</v>
      </c>
      <c r="F1215" s="38" t="s">
        <v>120</v>
      </c>
      <c r="G1215" s="35">
        <v>3643.59</v>
      </c>
      <c r="H1215" s="59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1156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0">
        <v>45918.847060185188</v>
      </c>
      <c r="B1216" s="61">
        <v>444331743</v>
      </c>
      <c r="C1216" s="37" t="s">
        <v>36</v>
      </c>
      <c r="D1216" s="37" t="s">
        <v>38</v>
      </c>
      <c r="E1216" s="37" t="s">
        <v>45</v>
      </c>
      <c r="F1216" s="37" t="s">
        <v>120</v>
      </c>
      <c r="G1216" s="36">
        <v>3644.02</v>
      </c>
      <c r="H1216" s="61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8">
        <v>45918.852777777778</v>
      </c>
      <c r="B1217" s="59">
        <v>444333052</v>
      </c>
      <c r="C1217" s="38" t="s">
        <v>36</v>
      </c>
      <c r="D1217" s="38" t="s">
        <v>37</v>
      </c>
      <c r="E1217" s="38" t="s">
        <v>46</v>
      </c>
      <c r="F1217" s="38" t="s">
        <v>120</v>
      </c>
      <c r="G1217" s="35">
        <v>3645.76</v>
      </c>
      <c r="H1217" s="59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1157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0">
        <v>45918.869513888887</v>
      </c>
      <c r="B1218" s="61">
        <v>444337459</v>
      </c>
      <c r="C1218" s="37" t="s">
        <v>36</v>
      </c>
      <c r="D1218" s="37" t="s">
        <v>38</v>
      </c>
      <c r="E1218" s="37" t="s">
        <v>45</v>
      </c>
      <c r="F1218" s="37" t="s">
        <v>120</v>
      </c>
      <c r="G1218" s="36">
        <v>3643.79</v>
      </c>
      <c r="H1218" s="61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107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8">
        <v>45918.872604166667</v>
      </c>
      <c r="B1219" s="59">
        <v>444338044</v>
      </c>
      <c r="C1219" s="38" t="s">
        <v>36</v>
      </c>
      <c r="D1219" s="38" t="s">
        <v>38</v>
      </c>
      <c r="E1219" s="38" t="s">
        <v>46</v>
      </c>
      <c r="F1219" s="38" t="s">
        <v>120</v>
      </c>
      <c r="G1219" s="35">
        <v>3643.38</v>
      </c>
      <c r="H1219" s="59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1158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0">
        <v>45918.872893518521</v>
      </c>
      <c r="B1220" s="61">
        <v>444338075</v>
      </c>
      <c r="C1220" s="37" t="s">
        <v>36</v>
      </c>
      <c r="D1220" s="37" t="s">
        <v>38</v>
      </c>
      <c r="E1220" s="37" t="s">
        <v>46</v>
      </c>
      <c r="F1220" s="37" t="s">
        <v>120</v>
      </c>
      <c r="G1220" s="36">
        <v>3643.34</v>
      </c>
      <c r="H1220" s="61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1159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8">
        <v>45918.872893518521</v>
      </c>
      <c r="B1221" s="59">
        <v>444338078</v>
      </c>
      <c r="C1221" s="38" t="s">
        <v>36</v>
      </c>
      <c r="D1221" s="38" t="s">
        <v>38</v>
      </c>
      <c r="E1221" s="38" t="s">
        <v>46</v>
      </c>
      <c r="F1221" s="38" t="s">
        <v>120</v>
      </c>
      <c r="G1221" s="35">
        <v>3643.3</v>
      </c>
      <c r="H1221" s="59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1160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0">
        <v>45918.872986111113</v>
      </c>
      <c r="B1222" s="61">
        <v>444338094</v>
      </c>
      <c r="C1222" s="37" t="s">
        <v>36</v>
      </c>
      <c r="D1222" s="37" t="s">
        <v>38</v>
      </c>
      <c r="E1222" s="37" t="s">
        <v>45</v>
      </c>
      <c r="F1222" s="37" t="s">
        <v>120</v>
      </c>
      <c r="G1222" s="36">
        <v>3643.49</v>
      </c>
      <c r="H1222" s="61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116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8">
        <v>45918.873680555553</v>
      </c>
      <c r="B1223" s="59">
        <v>444338523</v>
      </c>
      <c r="C1223" s="38" t="s">
        <v>36</v>
      </c>
      <c r="D1223" s="38" t="s">
        <v>38</v>
      </c>
      <c r="E1223" s="38" t="s">
        <v>45</v>
      </c>
      <c r="F1223" s="38" t="s">
        <v>120</v>
      </c>
      <c r="G1223" s="35">
        <v>3643.63</v>
      </c>
      <c r="H1223" s="59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0">
        <v>45918.875914351855</v>
      </c>
      <c r="B1224" s="61">
        <v>444338976</v>
      </c>
      <c r="C1224" s="37" t="s">
        <v>36</v>
      </c>
      <c r="D1224" s="37" t="s">
        <v>38</v>
      </c>
      <c r="E1224" s="37" t="s">
        <v>46</v>
      </c>
      <c r="F1224" s="37" t="s">
        <v>120</v>
      </c>
      <c r="G1224" s="36">
        <v>3643.08</v>
      </c>
      <c r="H1224" s="61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1161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8">
        <v>45918.875914351855</v>
      </c>
      <c r="B1225" s="59">
        <v>444338978</v>
      </c>
      <c r="C1225" s="38" t="s">
        <v>36</v>
      </c>
      <c r="D1225" s="38" t="s">
        <v>38</v>
      </c>
      <c r="E1225" s="38" t="s">
        <v>46</v>
      </c>
      <c r="F1225" s="38" t="s">
        <v>120</v>
      </c>
      <c r="G1225" s="35">
        <v>3643.08</v>
      </c>
      <c r="H1225" s="59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1161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0">
        <v>45918.876099537039</v>
      </c>
      <c r="B1226" s="61">
        <v>444339020</v>
      </c>
      <c r="C1226" s="37" t="s">
        <v>36</v>
      </c>
      <c r="D1226" s="37" t="s">
        <v>38</v>
      </c>
      <c r="E1226" s="37" t="s">
        <v>46</v>
      </c>
      <c r="F1226" s="37" t="s">
        <v>120</v>
      </c>
      <c r="G1226" s="36">
        <v>3643</v>
      </c>
      <c r="H1226" s="61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1162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8">
        <v>45918.876238425924</v>
      </c>
      <c r="B1227" s="59">
        <v>444339145</v>
      </c>
      <c r="C1227" s="38" t="s">
        <v>36</v>
      </c>
      <c r="D1227" s="38" t="s">
        <v>38</v>
      </c>
      <c r="E1227" s="38" t="s">
        <v>46</v>
      </c>
      <c r="F1227" s="38" t="s">
        <v>120</v>
      </c>
      <c r="G1227" s="35">
        <v>3642.2</v>
      </c>
      <c r="H1227" s="59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1163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0">
        <v>45918.876261574071</v>
      </c>
      <c r="B1228" s="61">
        <v>444339187</v>
      </c>
      <c r="C1228" s="37" t="s">
        <v>36</v>
      </c>
      <c r="D1228" s="37" t="s">
        <v>37</v>
      </c>
      <c r="E1228" s="37" t="s">
        <v>46</v>
      </c>
      <c r="F1228" s="37" t="s">
        <v>120</v>
      </c>
      <c r="G1228" s="36">
        <v>3642.13</v>
      </c>
      <c r="H1228" s="61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1164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8">
        <v>45918.876273148147</v>
      </c>
      <c r="B1229" s="59">
        <v>444339222</v>
      </c>
      <c r="C1229" s="38" t="s">
        <v>36</v>
      </c>
      <c r="D1229" s="38" t="s">
        <v>38</v>
      </c>
      <c r="E1229" s="38" t="s">
        <v>46</v>
      </c>
      <c r="F1229" s="38" t="s">
        <v>120</v>
      </c>
      <c r="G1229" s="35">
        <v>3641.44</v>
      </c>
      <c r="H1229" s="59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1133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0">
        <v>45918.876284722224</v>
      </c>
      <c r="B1230" s="61">
        <v>444339270</v>
      </c>
      <c r="C1230" s="37" t="s">
        <v>36</v>
      </c>
      <c r="D1230" s="37" t="s">
        <v>38</v>
      </c>
      <c r="E1230" s="37" t="s">
        <v>46</v>
      </c>
      <c r="F1230" s="37" t="s">
        <v>120</v>
      </c>
      <c r="G1230" s="36">
        <v>3640.88</v>
      </c>
      <c r="H1230" s="61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1165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8">
        <v>45918.876284722224</v>
      </c>
      <c r="B1231" s="59">
        <v>444339330</v>
      </c>
      <c r="C1231" s="38" t="s">
        <v>36</v>
      </c>
      <c r="D1231" s="38" t="s">
        <v>37</v>
      </c>
      <c r="E1231" s="38" t="s">
        <v>46</v>
      </c>
      <c r="F1231" s="38" t="s">
        <v>120</v>
      </c>
      <c r="G1231" s="35">
        <v>3640.82</v>
      </c>
      <c r="H1231" s="59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1166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0">
        <v>45918.877152777779</v>
      </c>
      <c r="B1232" s="61">
        <v>444339687</v>
      </c>
      <c r="C1232" s="37" t="s">
        <v>36</v>
      </c>
      <c r="D1232" s="37" t="s">
        <v>38</v>
      </c>
      <c r="E1232" s="37" t="s">
        <v>45</v>
      </c>
      <c r="F1232" s="37" t="s">
        <v>120</v>
      </c>
      <c r="G1232" s="36">
        <v>3641.82</v>
      </c>
      <c r="H1232" s="61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115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8">
        <v>45918.879236111112</v>
      </c>
      <c r="B1233" s="59">
        <v>444340169</v>
      </c>
      <c r="C1233" s="38" t="s">
        <v>36</v>
      </c>
      <c r="D1233" s="38" t="s">
        <v>37</v>
      </c>
      <c r="E1233" s="38" t="s">
        <v>46</v>
      </c>
      <c r="F1233" s="38" t="s">
        <v>120</v>
      </c>
      <c r="G1233" s="35">
        <v>3642.24</v>
      </c>
      <c r="H1233" s="59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1167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0">
        <v>45918.879351851851</v>
      </c>
      <c r="B1234" s="61">
        <v>444340185</v>
      </c>
      <c r="C1234" s="37" t="s">
        <v>36</v>
      </c>
      <c r="D1234" s="37" t="s">
        <v>38</v>
      </c>
      <c r="E1234" s="37" t="s">
        <v>45</v>
      </c>
      <c r="F1234" s="37" t="s">
        <v>120</v>
      </c>
      <c r="G1234" s="36">
        <v>3642</v>
      </c>
      <c r="H1234" s="61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8">
        <v>45918.879351851851</v>
      </c>
      <c r="B1235" s="59">
        <v>444340186</v>
      </c>
      <c r="C1235" s="38" t="s">
        <v>36</v>
      </c>
      <c r="D1235" s="38" t="s">
        <v>38</v>
      </c>
      <c r="E1235" s="38" t="s">
        <v>45</v>
      </c>
      <c r="F1235" s="38" t="s">
        <v>120</v>
      </c>
      <c r="G1235" s="35">
        <v>3642</v>
      </c>
      <c r="H1235" s="59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116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0">
        <v>45918.879351851851</v>
      </c>
      <c r="B1236" s="61">
        <v>444340187</v>
      </c>
      <c r="C1236" s="37" t="s">
        <v>36</v>
      </c>
      <c r="D1236" s="37" t="s">
        <v>38</v>
      </c>
      <c r="E1236" s="37" t="s">
        <v>45</v>
      </c>
      <c r="F1236" s="37" t="s">
        <v>120</v>
      </c>
      <c r="G1236" s="36">
        <v>3642.01</v>
      </c>
      <c r="H1236" s="61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109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8">
        <v>45918.879363425927</v>
      </c>
      <c r="B1237" s="59">
        <v>444340189</v>
      </c>
      <c r="C1237" s="38" t="s">
        <v>36</v>
      </c>
      <c r="D1237" s="38" t="s">
        <v>38</v>
      </c>
      <c r="E1237" s="38" t="s">
        <v>45</v>
      </c>
      <c r="F1237" s="38" t="s">
        <v>120</v>
      </c>
      <c r="G1237" s="35">
        <v>3642.01</v>
      </c>
      <c r="H1237" s="59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0">
        <v>45918.879363425927</v>
      </c>
      <c r="B1238" s="61">
        <v>444340191</v>
      </c>
      <c r="C1238" s="37" t="s">
        <v>36</v>
      </c>
      <c r="D1238" s="37" t="s">
        <v>38</v>
      </c>
      <c r="E1238" s="37" t="s">
        <v>45</v>
      </c>
      <c r="F1238" s="37" t="s">
        <v>120</v>
      </c>
      <c r="G1238" s="36">
        <v>3642.01</v>
      </c>
      <c r="H1238" s="61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114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8">
        <v>45918.879363425927</v>
      </c>
      <c r="B1239" s="59">
        <v>444340192</v>
      </c>
      <c r="C1239" s="38" t="s">
        <v>36</v>
      </c>
      <c r="D1239" s="38" t="s">
        <v>38</v>
      </c>
      <c r="E1239" s="38" t="s">
        <v>45</v>
      </c>
      <c r="F1239" s="38" t="s">
        <v>120</v>
      </c>
      <c r="G1239" s="35">
        <v>3642.01</v>
      </c>
      <c r="H1239" s="59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0">
        <v>45918.879363425927</v>
      </c>
      <c r="B1240" s="61">
        <v>444340193</v>
      </c>
      <c r="C1240" s="37" t="s">
        <v>36</v>
      </c>
      <c r="D1240" s="37" t="s">
        <v>38</v>
      </c>
      <c r="E1240" s="37" t="s">
        <v>45</v>
      </c>
      <c r="F1240" s="37" t="s">
        <v>120</v>
      </c>
      <c r="G1240" s="36">
        <v>3642.03</v>
      </c>
      <c r="H1240" s="61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108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8">
        <v>45918.879374999997</v>
      </c>
      <c r="B1241" s="59">
        <v>444340194</v>
      </c>
      <c r="C1241" s="38" t="s">
        <v>36</v>
      </c>
      <c r="D1241" s="38" t="s">
        <v>38</v>
      </c>
      <c r="E1241" s="38" t="s">
        <v>45</v>
      </c>
      <c r="F1241" s="38" t="s">
        <v>120</v>
      </c>
      <c r="G1241" s="35">
        <v>3642.03</v>
      </c>
      <c r="H1241" s="59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0">
        <v>45918.880810185183</v>
      </c>
      <c r="B1242" s="61">
        <v>444340549</v>
      </c>
      <c r="C1242" s="37" t="s">
        <v>36</v>
      </c>
      <c r="D1242" s="37" t="s">
        <v>37</v>
      </c>
      <c r="E1242" s="37" t="s">
        <v>46</v>
      </c>
      <c r="F1242" s="37" t="s">
        <v>120</v>
      </c>
      <c r="G1242" s="36">
        <v>3641.46</v>
      </c>
      <c r="H1242" s="61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1168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8">
        <v>45918.880856481483</v>
      </c>
      <c r="B1243" s="59">
        <v>444340557</v>
      </c>
      <c r="C1243" s="38" t="s">
        <v>36</v>
      </c>
      <c r="D1243" s="38" t="s">
        <v>38</v>
      </c>
      <c r="E1243" s="38" t="s">
        <v>45</v>
      </c>
      <c r="F1243" s="38" t="s">
        <v>120</v>
      </c>
      <c r="G1243" s="35">
        <v>3641.18</v>
      </c>
      <c r="H1243" s="59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119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0">
        <v>45918.884675925925</v>
      </c>
      <c r="B1244" s="61">
        <v>444341701</v>
      </c>
      <c r="C1244" s="37" t="s">
        <v>36</v>
      </c>
      <c r="D1244" s="37" t="s">
        <v>38</v>
      </c>
      <c r="E1244" s="37" t="s">
        <v>45</v>
      </c>
      <c r="F1244" s="37" t="s">
        <v>120</v>
      </c>
      <c r="G1244" s="36">
        <v>3641.59</v>
      </c>
      <c r="H1244" s="61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93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8">
        <v>45918.884675925925</v>
      </c>
      <c r="B1245" s="59">
        <v>444341702</v>
      </c>
      <c r="C1245" s="38" t="s">
        <v>36</v>
      </c>
      <c r="D1245" s="38" t="s">
        <v>38</v>
      </c>
      <c r="E1245" s="38" t="s">
        <v>45</v>
      </c>
      <c r="F1245" s="38" t="s">
        <v>120</v>
      </c>
      <c r="G1245" s="35">
        <v>3641.59</v>
      </c>
      <c r="H1245" s="59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0">
        <v>45918.885266203702</v>
      </c>
      <c r="B1246" s="61">
        <v>444341878</v>
      </c>
      <c r="C1246" s="37" t="s">
        <v>36</v>
      </c>
      <c r="D1246" s="37" t="s">
        <v>37</v>
      </c>
      <c r="E1246" s="37" t="s">
        <v>46</v>
      </c>
      <c r="F1246" s="37" t="s">
        <v>120</v>
      </c>
      <c r="G1246" s="36">
        <v>3642.05</v>
      </c>
      <c r="H1246" s="61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1169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8">
        <v>45918.885266203702</v>
      </c>
      <c r="B1247" s="59">
        <v>444341879</v>
      </c>
      <c r="C1247" s="38" t="s">
        <v>36</v>
      </c>
      <c r="D1247" s="38" t="s">
        <v>37</v>
      </c>
      <c r="E1247" s="38" t="s">
        <v>46</v>
      </c>
      <c r="F1247" s="38" t="s">
        <v>120</v>
      </c>
      <c r="G1247" s="35">
        <v>3642.05</v>
      </c>
      <c r="H1247" s="59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1169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0">
        <v>45918.885266203702</v>
      </c>
      <c r="B1248" s="61">
        <v>444341880</v>
      </c>
      <c r="C1248" s="37" t="s">
        <v>36</v>
      </c>
      <c r="D1248" s="37" t="s">
        <v>37</v>
      </c>
      <c r="E1248" s="37" t="s">
        <v>46</v>
      </c>
      <c r="F1248" s="37" t="s">
        <v>120</v>
      </c>
      <c r="G1248" s="36">
        <v>3642.05</v>
      </c>
      <c r="H1248" s="61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1169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8">
        <v>45918.885370370372</v>
      </c>
      <c r="B1249" s="59">
        <v>444341941</v>
      </c>
      <c r="C1249" s="38" t="s">
        <v>36</v>
      </c>
      <c r="D1249" s="38" t="s">
        <v>38</v>
      </c>
      <c r="E1249" s="38" t="s">
        <v>45</v>
      </c>
      <c r="F1249" s="38" t="s">
        <v>120</v>
      </c>
      <c r="G1249" s="35">
        <v>3641.67</v>
      </c>
      <c r="H1249" s="59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0">
        <v>45918.885555555556</v>
      </c>
      <c r="B1250" s="61">
        <v>444342028</v>
      </c>
      <c r="C1250" s="37" t="s">
        <v>36</v>
      </c>
      <c r="D1250" s="37" t="s">
        <v>37</v>
      </c>
      <c r="E1250" s="37" t="s">
        <v>46</v>
      </c>
      <c r="F1250" s="37" t="s">
        <v>120</v>
      </c>
      <c r="G1250" s="36">
        <v>3642.25</v>
      </c>
      <c r="H1250" s="61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1170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8">
        <v>45918.885833333334</v>
      </c>
      <c r="B1251" s="59">
        <v>444342306</v>
      </c>
      <c r="C1251" s="38" t="s">
        <v>36</v>
      </c>
      <c r="D1251" s="38" t="s">
        <v>38</v>
      </c>
      <c r="E1251" s="38" t="s">
        <v>45</v>
      </c>
      <c r="F1251" s="38" t="s">
        <v>120</v>
      </c>
      <c r="G1251" s="35">
        <v>3641.92</v>
      </c>
      <c r="H1251" s="59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107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0">
        <v>45918.886064814818</v>
      </c>
      <c r="B1252" s="61">
        <v>444342514</v>
      </c>
      <c r="C1252" s="37" t="s">
        <v>36</v>
      </c>
      <c r="D1252" s="37" t="s">
        <v>38</v>
      </c>
      <c r="E1252" s="37" t="s">
        <v>45</v>
      </c>
      <c r="F1252" s="37" t="s">
        <v>120</v>
      </c>
      <c r="G1252" s="36">
        <v>3641.7</v>
      </c>
      <c r="H1252" s="61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8">
        <v>45918.886064814818</v>
      </c>
      <c r="B1253" s="59">
        <v>444342515</v>
      </c>
      <c r="C1253" s="38" t="s">
        <v>36</v>
      </c>
      <c r="D1253" s="38" t="s">
        <v>38</v>
      </c>
      <c r="E1253" s="38" t="s">
        <v>45</v>
      </c>
      <c r="F1253" s="38" t="s">
        <v>120</v>
      </c>
      <c r="G1253" s="35">
        <v>3641.66</v>
      </c>
      <c r="H1253" s="59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0">
        <v>45918.930185185185</v>
      </c>
      <c r="B1254" s="61">
        <v>444348731</v>
      </c>
      <c r="C1254" s="37" t="s">
        <v>36</v>
      </c>
      <c r="D1254" s="37" t="s">
        <v>37</v>
      </c>
      <c r="E1254" s="37" t="s">
        <v>46</v>
      </c>
      <c r="F1254" s="37" t="s">
        <v>120</v>
      </c>
      <c r="G1254" s="36">
        <v>3643.53</v>
      </c>
      <c r="H1254" s="61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1171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8">
        <v>45918.930671296293</v>
      </c>
      <c r="B1255" s="59">
        <v>444348824</v>
      </c>
      <c r="C1255" s="38" t="s">
        <v>36</v>
      </c>
      <c r="D1255" s="38" t="s">
        <v>37</v>
      </c>
      <c r="E1255" s="38" t="s">
        <v>45</v>
      </c>
      <c r="F1255" s="38" t="s">
        <v>120</v>
      </c>
      <c r="G1255" s="35">
        <v>3642.76</v>
      </c>
      <c r="H1255" s="59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109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0">
        <v>45918.933935185189</v>
      </c>
      <c r="B1256" s="61">
        <v>444349429</v>
      </c>
      <c r="C1256" s="37" t="s">
        <v>36</v>
      </c>
      <c r="D1256" s="37" t="s">
        <v>37</v>
      </c>
      <c r="E1256" s="37" t="s">
        <v>46</v>
      </c>
      <c r="F1256" s="37" t="s">
        <v>120</v>
      </c>
      <c r="G1256" s="36">
        <v>3644.14</v>
      </c>
      <c r="H1256" s="61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1172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8">
        <v>45918.93414351852</v>
      </c>
      <c r="B1257" s="59">
        <v>444349488</v>
      </c>
      <c r="C1257" s="38" t="s">
        <v>36</v>
      </c>
      <c r="D1257" s="38" t="s">
        <v>37</v>
      </c>
      <c r="E1257" s="38" t="s">
        <v>45</v>
      </c>
      <c r="F1257" s="38" t="s">
        <v>120</v>
      </c>
      <c r="G1257" s="35">
        <v>3644.02</v>
      </c>
      <c r="H1257" s="59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119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0">
        <v>45918.951307870368</v>
      </c>
      <c r="B1258" s="61">
        <v>444352851</v>
      </c>
      <c r="C1258" s="37" t="s">
        <v>36</v>
      </c>
      <c r="D1258" s="37" t="s">
        <v>38</v>
      </c>
      <c r="E1258" s="37" t="s">
        <v>46</v>
      </c>
      <c r="F1258" s="37" t="s">
        <v>120</v>
      </c>
      <c r="G1258" s="36">
        <v>3644.28</v>
      </c>
      <c r="H1258" s="61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1173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8">
        <v>45918.951307870368</v>
      </c>
      <c r="B1259" s="59">
        <v>444352859</v>
      </c>
      <c r="C1259" s="38" t="s">
        <v>36</v>
      </c>
      <c r="D1259" s="38" t="s">
        <v>37</v>
      </c>
      <c r="E1259" s="38" t="s">
        <v>46</v>
      </c>
      <c r="F1259" s="38" t="s">
        <v>120</v>
      </c>
      <c r="G1259" s="35">
        <v>3644.53</v>
      </c>
      <c r="H1259" s="59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1174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0">
        <v>45918.951388888891</v>
      </c>
      <c r="B1260" s="61">
        <v>444352875</v>
      </c>
      <c r="C1260" s="37" t="s">
        <v>36</v>
      </c>
      <c r="D1260" s="37" t="s">
        <v>37</v>
      </c>
      <c r="E1260" s="37" t="s">
        <v>46</v>
      </c>
      <c r="F1260" s="37" t="s">
        <v>120</v>
      </c>
      <c r="G1260" s="36">
        <v>3644.66</v>
      </c>
      <c r="H1260" s="61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1175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8">
        <v>45918.951388888891</v>
      </c>
      <c r="B1261" s="59">
        <v>444352877</v>
      </c>
      <c r="C1261" s="38" t="s">
        <v>36</v>
      </c>
      <c r="D1261" s="38" t="s">
        <v>37</v>
      </c>
      <c r="E1261" s="38" t="s">
        <v>46</v>
      </c>
      <c r="F1261" s="38" t="s">
        <v>120</v>
      </c>
      <c r="G1261" s="35">
        <v>3644.66</v>
      </c>
      <c r="H1261" s="59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1175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0">
        <v>45918.951388888891</v>
      </c>
      <c r="B1262" s="61">
        <v>444352879</v>
      </c>
      <c r="C1262" s="37" t="s">
        <v>36</v>
      </c>
      <c r="D1262" s="37" t="s">
        <v>37</v>
      </c>
      <c r="E1262" s="37" t="s">
        <v>46</v>
      </c>
      <c r="F1262" s="37" t="s">
        <v>120</v>
      </c>
      <c r="G1262" s="36">
        <v>3644.66</v>
      </c>
      <c r="H1262" s="61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1176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8">
        <v>45918.951388888891</v>
      </c>
      <c r="B1263" s="59">
        <v>444352883</v>
      </c>
      <c r="C1263" s="38" t="s">
        <v>36</v>
      </c>
      <c r="D1263" s="38" t="s">
        <v>37</v>
      </c>
      <c r="E1263" s="38" t="s">
        <v>46</v>
      </c>
      <c r="F1263" s="38" t="s">
        <v>120</v>
      </c>
      <c r="G1263" s="35">
        <v>3644.68</v>
      </c>
      <c r="H1263" s="59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1177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0">
        <v>45918.95140046296</v>
      </c>
      <c r="B1264" s="61">
        <v>444352888</v>
      </c>
      <c r="C1264" s="37" t="s">
        <v>36</v>
      </c>
      <c r="D1264" s="37" t="s">
        <v>37</v>
      </c>
      <c r="E1264" s="37" t="s">
        <v>46</v>
      </c>
      <c r="F1264" s="37" t="s">
        <v>120</v>
      </c>
      <c r="G1264" s="36">
        <v>3644.71</v>
      </c>
      <c r="H1264" s="61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1178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8">
        <v>45918.951736111114</v>
      </c>
      <c r="B1265" s="59">
        <v>444352970</v>
      </c>
      <c r="C1265" s="38" t="s">
        <v>36</v>
      </c>
      <c r="D1265" s="38" t="s">
        <v>37</v>
      </c>
      <c r="E1265" s="38" t="s">
        <v>46</v>
      </c>
      <c r="F1265" s="38" t="s">
        <v>120</v>
      </c>
      <c r="G1265" s="35">
        <v>3644.83</v>
      </c>
      <c r="H1265" s="59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1179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0">
        <v>45918.951793981483</v>
      </c>
      <c r="B1266" s="61">
        <v>444352983</v>
      </c>
      <c r="C1266" s="37" t="s">
        <v>36</v>
      </c>
      <c r="D1266" s="37" t="s">
        <v>37</v>
      </c>
      <c r="E1266" s="37" t="s">
        <v>46</v>
      </c>
      <c r="F1266" s="37" t="s">
        <v>120</v>
      </c>
      <c r="G1266" s="36">
        <v>3644.92</v>
      </c>
      <c r="H1266" s="61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1180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8">
        <v>45918.951886574076</v>
      </c>
      <c r="B1267" s="59">
        <v>444352997</v>
      </c>
      <c r="C1267" s="38" t="s">
        <v>36</v>
      </c>
      <c r="D1267" s="38" t="s">
        <v>37</v>
      </c>
      <c r="E1267" s="38" t="s">
        <v>46</v>
      </c>
      <c r="F1267" s="38" t="s">
        <v>120</v>
      </c>
      <c r="G1267" s="35">
        <v>3645.08</v>
      </c>
      <c r="H1267" s="59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1181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0">
        <v>45918.951886574076</v>
      </c>
      <c r="B1268" s="61">
        <v>444352999</v>
      </c>
      <c r="C1268" s="37" t="s">
        <v>36</v>
      </c>
      <c r="D1268" s="37" t="s">
        <v>37</v>
      </c>
      <c r="E1268" s="37" t="s">
        <v>46</v>
      </c>
      <c r="F1268" s="37" t="s">
        <v>120</v>
      </c>
      <c r="G1268" s="36">
        <v>3645.08</v>
      </c>
      <c r="H1268" s="61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1181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8">
        <v>45918.951886574076</v>
      </c>
      <c r="B1269" s="59">
        <v>444353000</v>
      </c>
      <c r="C1269" s="38" t="s">
        <v>36</v>
      </c>
      <c r="D1269" s="38" t="s">
        <v>37</v>
      </c>
      <c r="E1269" s="38" t="s">
        <v>46</v>
      </c>
      <c r="F1269" s="38" t="s">
        <v>120</v>
      </c>
      <c r="G1269" s="35">
        <v>3645.08</v>
      </c>
      <c r="H1269" s="59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1181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0">
        <v>45918.951886574076</v>
      </c>
      <c r="B1270" s="61">
        <v>444353001</v>
      </c>
      <c r="C1270" s="37" t="s">
        <v>36</v>
      </c>
      <c r="D1270" s="37" t="s">
        <v>37</v>
      </c>
      <c r="E1270" s="37" t="s">
        <v>46</v>
      </c>
      <c r="F1270" s="37" t="s">
        <v>120</v>
      </c>
      <c r="G1270" s="36">
        <v>3645.08</v>
      </c>
      <c r="H1270" s="61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1181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8">
        <v>45918.951886574076</v>
      </c>
      <c r="B1271" s="59">
        <v>444353002</v>
      </c>
      <c r="C1271" s="38" t="s">
        <v>36</v>
      </c>
      <c r="D1271" s="38" t="s">
        <v>37</v>
      </c>
      <c r="E1271" s="38" t="s">
        <v>46</v>
      </c>
      <c r="F1271" s="38" t="s">
        <v>120</v>
      </c>
      <c r="G1271" s="35">
        <v>3645.08</v>
      </c>
      <c r="H1271" s="59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1181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0">
        <v>45918.951886574076</v>
      </c>
      <c r="B1272" s="61">
        <v>444353003</v>
      </c>
      <c r="C1272" s="37" t="s">
        <v>36</v>
      </c>
      <c r="D1272" s="37" t="s">
        <v>37</v>
      </c>
      <c r="E1272" s="37" t="s">
        <v>46</v>
      </c>
      <c r="F1272" s="37" t="s">
        <v>120</v>
      </c>
      <c r="G1272" s="36">
        <v>3645.08</v>
      </c>
      <c r="H1272" s="61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1181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8">
        <v>45918.952199074076</v>
      </c>
      <c r="B1273" s="59">
        <v>444353064</v>
      </c>
      <c r="C1273" s="38" t="s">
        <v>36</v>
      </c>
      <c r="D1273" s="38" t="s">
        <v>37</v>
      </c>
      <c r="E1273" s="38" t="s">
        <v>45</v>
      </c>
      <c r="F1273" s="38" t="s">
        <v>120</v>
      </c>
      <c r="G1273" s="35">
        <v>3644.96</v>
      </c>
      <c r="H1273" s="59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116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0">
        <v>45918.952199074076</v>
      </c>
      <c r="B1274" s="61">
        <v>444353065</v>
      </c>
      <c r="C1274" s="37" t="s">
        <v>36</v>
      </c>
      <c r="D1274" s="37" t="s">
        <v>37</v>
      </c>
      <c r="E1274" s="37" t="s">
        <v>45</v>
      </c>
      <c r="F1274" s="37" t="s">
        <v>120</v>
      </c>
      <c r="G1274" s="36">
        <v>3644.96</v>
      </c>
      <c r="H1274" s="61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115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8">
        <v>45918.952777777777</v>
      </c>
      <c r="B1275" s="59">
        <v>444353138</v>
      </c>
      <c r="C1275" s="38" t="s">
        <v>36</v>
      </c>
      <c r="D1275" s="38" t="s">
        <v>37</v>
      </c>
      <c r="E1275" s="38" t="s">
        <v>45</v>
      </c>
      <c r="F1275" s="38" t="s">
        <v>120</v>
      </c>
      <c r="G1275" s="35">
        <v>3644.4</v>
      </c>
      <c r="H1275" s="59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0">
        <v>45918.952777777777</v>
      </c>
      <c r="B1276" s="61">
        <v>444353139</v>
      </c>
      <c r="C1276" s="37" t="s">
        <v>36</v>
      </c>
      <c r="D1276" s="37" t="s">
        <v>37</v>
      </c>
      <c r="E1276" s="37" t="s">
        <v>45</v>
      </c>
      <c r="F1276" s="37" t="s">
        <v>120</v>
      </c>
      <c r="G1276" s="36">
        <v>3644.4</v>
      </c>
      <c r="H1276" s="61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8">
        <v>45918.952777777777</v>
      </c>
      <c r="B1277" s="59">
        <v>444353140</v>
      </c>
      <c r="C1277" s="38" t="s">
        <v>36</v>
      </c>
      <c r="D1277" s="38" t="s">
        <v>37</v>
      </c>
      <c r="E1277" s="38" t="s">
        <v>45</v>
      </c>
      <c r="F1277" s="38" t="s">
        <v>120</v>
      </c>
      <c r="G1277" s="35">
        <v>3644.4</v>
      </c>
      <c r="H1277" s="59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0">
        <v>45918.952777777777</v>
      </c>
      <c r="B1278" s="61">
        <v>444353141</v>
      </c>
      <c r="C1278" s="37" t="s">
        <v>36</v>
      </c>
      <c r="D1278" s="37" t="s">
        <v>37</v>
      </c>
      <c r="E1278" s="37" t="s">
        <v>45</v>
      </c>
      <c r="F1278" s="37" t="s">
        <v>120</v>
      </c>
      <c r="G1278" s="36">
        <v>3644.49</v>
      </c>
      <c r="H1278" s="61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8">
        <v>45918.955069444448</v>
      </c>
      <c r="B1279" s="59">
        <v>444353827</v>
      </c>
      <c r="C1279" s="38" t="s">
        <v>36</v>
      </c>
      <c r="D1279" s="38" t="s">
        <v>38</v>
      </c>
      <c r="E1279" s="38" t="s">
        <v>46</v>
      </c>
      <c r="F1279" s="38" t="s">
        <v>120</v>
      </c>
      <c r="G1279" s="35">
        <v>3645.9</v>
      </c>
      <c r="H1279" s="59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1182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0">
        <v>45918.957060185188</v>
      </c>
      <c r="B1280" s="61">
        <v>444354395</v>
      </c>
      <c r="C1280" s="37" t="s">
        <v>36</v>
      </c>
      <c r="D1280" s="37" t="s">
        <v>37</v>
      </c>
      <c r="E1280" s="37" t="s">
        <v>45</v>
      </c>
      <c r="F1280" s="37" t="s">
        <v>120</v>
      </c>
      <c r="G1280" s="36">
        <v>3645.89</v>
      </c>
      <c r="H1280" s="61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8">
        <v>45918.957060185188</v>
      </c>
      <c r="B1281" s="59">
        <v>444354403</v>
      </c>
      <c r="C1281" s="38" t="s">
        <v>36</v>
      </c>
      <c r="D1281" s="38" t="s">
        <v>37</v>
      </c>
      <c r="E1281" s="38" t="s">
        <v>45</v>
      </c>
      <c r="F1281" s="38" t="s">
        <v>120</v>
      </c>
      <c r="G1281" s="35">
        <v>3645.92</v>
      </c>
      <c r="H1281" s="59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114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0">
        <v>45918.957060185188</v>
      </c>
      <c r="B1282" s="61">
        <v>444354405</v>
      </c>
      <c r="C1282" s="37" t="s">
        <v>36</v>
      </c>
      <c r="D1282" s="37" t="s">
        <v>37</v>
      </c>
      <c r="E1282" s="37" t="s">
        <v>45</v>
      </c>
      <c r="F1282" s="37" t="s">
        <v>120</v>
      </c>
      <c r="G1282" s="36">
        <v>3645.94</v>
      </c>
      <c r="H1282" s="61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109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8">
        <v>45918.957060185188</v>
      </c>
      <c r="B1283" s="59">
        <v>444354406</v>
      </c>
      <c r="C1283" s="38" t="s">
        <v>36</v>
      </c>
      <c r="D1283" s="38" t="s">
        <v>37</v>
      </c>
      <c r="E1283" s="38" t="s">
        <v>45</v>
      </c>
      <c r="F1283" s="38" t="s">
        <v>120</v>
      </c>
      <c r="G1283" s="35">
        <v>3645.94</v>
      </c>
      <c r="H1283" s="59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108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0">
        <v>45918.958553240744</v>
      </c>
      <c r="B1284" s="61">
        <v>444354985</v>
      </c>
      <c r="C1284" s="37" t="s">
        <v>36</v>
      </c>
      <c r="D1284" s="37" t="s">
        <v>38</v>
      </c>
      <c r="E1284" s="37" t="s">
        <v>46</v>
      </c>
      <c r="F1284" s="37" t="s">
        <v>120</v>
      </c>
      <c r="G1284" s="36">
        <v>3646.28</v>
      </c>
      <c r="H1284" s="61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1151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8">
        <v>45918.958553240744</v>
      </c>
      <c r="B1285" s="59">
        <v>444354987</v>
      </c>
      <c r="C1285" s="38" t="s">
        <v>36</v>
      </c>
      <c r="D1285" s="38" t="s">
        <v>38</v>
      </c>
      <c r="E1285" s="38" t="s">
        <v>46</v>
      </c>
      <c r="F1285" s="38" t="s">
        <v>120</v>
      </c>
      <c r="G1285" s="35">
        <v>3646.23</v>
      </c>
      <c r="H1285" s="59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1183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0">
        <v>45918.958553240744</v>
      </c>
      <c r="B1286" s="61">
        <v>444354991</v>
      </c>
      <c r="C1286" s="37" t="s">
        <v>36</v>
      </c>
      <c r="D1286" s="37" t="s">
        <v>37</v>
      </c>
      <c r="E1286" s="37" t="s">
        <v>45</v>
      </c>
      <c r="F1286" s="37" t="s">
        <v>120</v>
      </c>
      <c r="G1286" s="36">
        <v>3646.44</v>
      </c>
      <c r="H1286" s="61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116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8">
        <v>45918.958564814813</v>
      </c>
      <c r="B1287" s="59">
        <v>444354993</v>
      </c>
      <c r="C1287" s="38" t="s">
        <v>36</v>
      </c>
      <c r="D1287" s="38" t="s">
        <v>37</v>
      </c>
      <c r="E1287" s="38" t="s">
        <v>45</v>
      </c>
      <c r="F1287" s="38" t="s">
        <v>120</v>
      </c>
      <c r="G1287" s="35">
        <v>3646.42</v>
      </c>
      <c r="H1287" s="59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119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0">
        <v>45918.958773148152</v>
      </c>
      <c r="B1288" s="61">
        <v>444355049</v>
      </c>
      <c r="C1288" s="37" t="s">
        <v>36</v>
      </c>
      <c r="D1288" s="37" t="s">
        <v>38</v>
      </c>
      <c r="E1288" s="37" t="s">
        <v>46</v>
      </c>
      <c r="F1288" s="37" t="s">
        <v>120</v>
      </c>
      <c r="G1288" s="36">
        <v>3645.74</v>
      </c>
      <c r="H1288" s="61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1184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8">
        <v>45918.958773148152</v>
      </c>
      <c r="B1289" s="59">
        <v>444355050</v>
      </c>
      <c r="C1289" s="38" t="s">
        <v>36</v>
      </c>
      <c r="D1289" s="38" t="s">
        <v>38</v>
      </c>
      <c r="E1289" s="38" t="s">
        <v>46</v>
      </c>
      <c r="F1289" s="38" t="s">
        <v>120</v>
      </c>
      <c r="G1289" s="35">
        <v>3645.74</v>
      </c>
      <c r="H1289" s="59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1185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0">
        <v>45918.958773148152</v>
      </c>
      <c r="B1290" s="61">
        <v>444355051</v>
      </c>
      <c r="C1290" s="37" t="s">
        <v>36</v>
      </c>
      <c r="D1290" s="37" t="s">
        <v>38</v>
      </c>
      <c r="E1290" s="37" t="s">
        <v>46</v>
      </c>
      <c r="F1290" s="37" t="s">
        <v>120</v>
      </c>
      <c r="G1290" s="36">
        <v>3645.74</v>
      </c>
      <c r="H1290" s="61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1184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8">
        <v>45918.958784722221</v>
      </c>
      <c r="B1291" s="59">
        <v>444355053</v>
      </c>
      <c r="C1291" s="38" t="s">
        <v>36</v>
      </c>
      <c r="D1291" s="38" t="s">
        <v>37</v>
      </c>
      <c r="E1291" s="38" t="s">
        <v>45</v>
      </c>
      <c r="F1291" s="38" t="s">
        <v>120</v>
      </c>
      <c r="G1291" s="35">
        <v>3645.79</v>
      </c>
      <c r="H1291" s="59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93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0">
        <v>45918.958796296298</v>
      </c>
      <c r="B1292" s="61">
        <v>444355054</v>
      </c>
      <c r="C1292" s="37" t="s">
        <v>36</v>
      </c>
      <c r="D1292" s="37" t="s">
        <v>37</v>
      </c>
      <c r="E1292" s="37" t="s">
        <v>45</v>
      </c>
      <c r="F1292" s="37" t="s">
        <v>120</v>
      </c>
      <c r="G1292" s="36">
        <v>3645.79</v>
      </c>
      <c r="H1292" s="61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8">
        <v>45918.959131944444</v>
      </c>
      <c r="B1293" s="59">
        <v>444355119</v>
      </c>
      <c r="C1293" s="38" t="s">
        <v>36</v>
      </c>
      <c r="D1293" s="38" t="s">
        <v>37</v>
      </c>
      <c r="E1293" s="38" t="s">
        <v>45</v>
      </c>
      <c r="F1293" s="38" t="s">
        <v>120</v>
      </c>
      <c r="G1293" s="35">
        <v>3645.94</v>
      </c>
      <c r="H1293" s="59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0">
        <v>45918.959143518521</v>
      </c>
      <c r="B1294" s="61">
        <v>444355120</v>
      </c>
      <c r="C1294" s="37" t="s">
        <v>36</v>
      </c>
      <c r="D1294" s="37" t="s">
        <v>37</v>
      </c>
      <c r="E1294" s="37" t="s">
        <v>45</v>
      </c>
      <c r="F1294" s="37" t="s">
        <v>120</v>
      </c>
      <c r="G1294" s="36">
        <v>3645.95</v>
      </c>
      <c r="H1294" s="61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8">
        <v>45918.959143518521</v>
      </c>
      <c r="B1295" s="59">
        <v>444355122</v>
      </c>
      <c r="C1295" s="38" t="s">
        <v>36</v>
      </c>
      <c r="D1295" s="38" t="s">
        <v>37</v>
      </c>
      <c r="E1295" s="38" t="s">
        <v>45</v>
      </c>
      <c r="F1295" s="38" t="s">
        <v>120</v>
      </c>
      <c r="G1295" s="35">
        <v>3645.97</v>
      </c>
      <c r="H1295" s="59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0">
        <v>45918.963159722225</v>
      </c>
      <c r="B1296" s="61">
        <v>444356206</v>
      </c>
      <c r="C1296" s="37" t="s">
        <v>36</v>
      </c>
      <c r="D1296" s="37" t="s">
        <v>37</v>
      </c>
      <c r="E1296" s="37" t="s">
        <v>45</v>
      </c>
      <c r="F1296" s="37" t="s">
        <v>120</v>
      </c>
      <c r="G1296" s="36">
        <v>3645.81</v>
      </c>
      <c r="H1296" s="61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8">
        <v>45918.982719907406</v>
      </c>
      <c r="B1297" s="59">
        <v>444358940</v>
      </c>
      <c r="C1297" s="38" t="s">
        <v>36</v>
      </c>
      <c r="D1297" s="38" t="s">
        <v>38</v>
      </c>
      <c r="E1297" s="38" t="s">
        <v>46</v>
      </c>
      <c r="F1297" s="38" t="s">
        <v>120</v>
      </c>
      <c r="G1297" s="35">
        <v>3644.37</v>
      </c>
      <c r="H1297" s="59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1186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0">
        <v>45918.984826388885</v>
      </c>
      <c r="B1298" s="61">
        <v>444359397</v>
      </c>
      <c r="C1298" s="37" t="s">
        <v>36</v>
      </c>
      <c r="D1298" s="37" t="s">
        <v>38</v>
      </c>
      <c r="E1298" s="37" t="s">
        <v>45</v>
      </c>
      <c r="F1298" s="37" t="s">
        <v>120</v>
      </c>
      <c r="G1298" s="36">
        <v>3644.32</v>
      </c>
      <c r="H1298" s="61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109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8">
        <v>45918.995937500003</v>
      </c>
      <c r="B1299" s="59">
        <v>444361114</v>
      </c>
      <c r="C1299" s="38" t="s">
        <v>36</v>
      </c>
      <c r="D1299" s="38" t="s">
        <v>38</v>
      </c>
      <c r="E1299" s="38" t="s">
        <v>45</v>
      </c>
      <c r="F1299" s="38" t="s">
        <v>120</v>
      </c>
      <c r="G1299" s="35">
        <v>3644.38</v>
      </c>
      <c r="H1299" s="59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107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0">
        <v>45919.045138888891</v>
      </c>
      <c r="B1300" s="61">
        <v>444365096</v>
      </c>
      <c r="C1300" s="37" t="s">
        <v>36</v>
      </c>
      <c r="D1300" s="37" t="s">
        <v>38</v>
      </c>
      <c r="E1300" s="37" t="s">
        <v>46</v>
      </c>
      <c r="F1300" s="37" t="s">
        <v>120</v>
      </c>
      <c r="G1300" s="36">
        <v>3643.05</v>
      </c>
      <c r="H1300" s="61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1187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8">
        <v>45919.045138888891</v>
      </c>
      <c r="B1301" s="59">
        <v>444365098</v>
      </c>
      <c r="C1301" s="38" t="s">
        <v>36</v>
      </c>
      <c r="D1301" s="38" t="s">
        <v>38</v>
      </c>
      <c r="E1301" s="38" t="s">
        <v>46</v>
      </c>
      <c r="F1301" s="38" t="s">
        <v>120</v>
      </c>
      <c r="G1301" s="35">
        <v>3643.05</v>
      </c>
      <c r="H1301" s="59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1188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0">
        <v>45919.045138888891</v>
      </c>
      <c r="B1302" s="61">
        <v>444365100</v>
      </c>
      <c r="C1302" s="37" t="s">
        <v>36</v>
      </c>
      <c r="D1302" s="37" t="s">
        <v>38</v>
      </c>
      <c r="E1302" s="37" t="s">
        <v>46</v>
      </c>
      <c r="F1302" s="37" t="s">
        <v>120</v>
      </c>
      <c r="G1302" s="36">
        <v>3643.05</v>
      </c>
      <c r="H1302" s="61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1188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8">
        <v>45919.045243055552</v>
      </c>
      <c r="B1303" s="59">
        <v>444365229</v>
      </c>
      <c r="C1303" s="38" t="s">
        <v>36</v>
      </c>
      <c r="D1303" s="38" t="s">
        <v>38</v>
      </c>
      <c r="E1303" s="38" t="s">
        <v>45</v>
      </c>
      <c r="F1303" s="38" t="s">
        <v>120</v>
      </c>
      <c r="G1303" s="35">
        <v>3643.05</v>
      </c>
      <c r="H1303" s="59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119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0">
        <v>45919.045243055552</v>
      </c>
      <c r="B1304" s="61">
        <v>444365230</v>
      </c>
      <c r="C1304" s="37" t="s">
        <v>36</v>
      </c>
      <c r="D1304" s="37" t="s">
        <v>38</v>
      </c>
      <c r="E1304" s="37" t="s">
        <v>45</v>
      </c>
      <c r="F1304" s="37" t="s">
        <v>120</v>
      </c>
      <c r="G1304" s="36">
        <v>3643.03</v>
      </c>
      <c r="H1304" s="61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116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8">
        <v>45919.046481481484</v>
      </c>
      <c r="B1305" s="59">
        <v>444365405</v>
      </c>
      <c r="C1305" s="38" t="s">
        <v>36</v>
      </c>
      <c r="D1305" s="38" t="s">
        <v>38</v>
      </c>
      <c r="E1305" s="38" t="s">
        <v>46</v>
      </c>
      <c r="F1305" s="38" t="s">
        <v>120</v>
      </c>
      <c r="G1305" s="35">
        <v>3642.94</v>
      </c>
      <c r="H1305" s="59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1189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0">
        <v>45919.046481481484</v>
      </c>
      <c r="B1306" s="61">
        <v>444365406</v>
      </c>
      <c r="C1306" s="37" t="s">
        <v>36</v>
      </c>
      <c r="D1306" s="37" t="s">
        <v>38</v>
      </c>
      <c r="E1306" s="37" t="s">
        <v>46</v>
      </c>
      <c r="F1306" s="37" t="s">
        <v>120</v>
      </c>
      <c r="G1306" s="36">
        <v>3642.94</v>
      </c>
      <c r="H1306" s="61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1189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8">
        <v>45919.046574074076</v>
      </c>
      <c r="B1307" s="59">
        <v>444365414</v>
      </c>
      <c r="C1307" s="38" t="s">
        <v>36</v>
      </c>
      <c r="D1307" s="38" t="s">
        <v>38</v>
      </c>
      <c r="E1307" s="38" t="s">
        <v>46</v>
      </c>
      <c r="F1307" s="38" t="s">
        <v>120</v>
      </c>
      <c r="G1307" s="35">
        <v>3642.79</v>
      </c>
      <c r="H1307" s="59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1190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0">
        <v>45919.046574074076</v>
      </c>
      <c r="B1308" s="61">
        <v>444365416</v>
      </c>
      <c r="C1308" s="37" t="s">
        <v>36</v>
      </c>
      <c r="D1308" s="37" t="s">
        <v>38</v>
      </c>
      <c r="E1308" s="37" t="s">
        <v>46</v>
      </c>
      <c r="F1308" s="37" t="s">
        <v>120</v>
      </c>
      <c r="G1308" s="36">
        <v>3642.79</v>
      </c>
      <c r="H1308" s="61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1190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8">
        <v>45919.046574074076</v>
      </c>
      <c r="B1309" s="59">
        <v>444365419</v>
      </c>
      <c r="C1309" s="38" t="s">
        <v>36</v>
      </c>
      <c r="D1309" s="38" t="s">
        <v>38</v>
      </c>
      <c r="E1309" s="38" t="s">
        <v>46</v>
      </c>
      <c r="F1309" s="38" t="s">
        <v>120</v>
      </c>
      <c r="G1309" s="35">
        <v>3642.79</v>
      </c>
      <c r="H1309" s="59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1190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0">
        <v>45919.046574074076</v>
      </c>
      <c r="B1310" s="61">
        <v>444365421</v>
      </c>
      <c r="C1310" s="37" t="s">
        <v>36</v>
      </c>
      <c r="D1310" s="37" t="s">
        <v>38</v>
      </c>
      <c r="E1310" s="37" t="s">
        <v>46</v>
      </c>
      <c r="F1310" s="37" t="s">
        <v>120</v>
      </c>
      <c r="G1310" s="36">
        <v>3642.79</v>
      </c>
      <c r="H1310" s="61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1191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8">
        <v>45919.046574074076</v>
      </c>
      <c r="B1311" s="59">
        <v>444365422</v>
      </c>
      <c r="C1311" s="38" t="s">
        <v>36</v>
      </c>
      <c r="D1311" s="38" t="s">
        <v>38</v>
      </c>
      <c r="E1311" s="38" t="s">
        <v>46</v>
      </c>
      <c r="F1311" s="38" t="s">
        <v>120</v>
      </c>
      <c r="G1311" s="35">
        <v>3642.79</v>
      </c>
      <c r="H1311" s="59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1192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0">
        <v>45919.046620370369</v>
      </c>
      <c r="B1312" s="61">
        <v>444365427</v>
      </c>
      <c r="C1312" s="37" t="s">
        <v>36</v>
      </c>
      <c r="D1312" s="37" t="s">
        <v>38</v>
      </c>
      <c r="E1312" s="37" t="s">
        <v>46</v>
      </c>
      <c r="F1312" s="37" t="s">
        <v>120</v>
      </c>
      <c r="G1312" s="36">
        <v>3642.72</v>
      </c>
      <c r="H1312" s="61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1193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8">
        <v>45919.046620370369</v>
      </c>
      <c r="B1313" s="59">
        <v>444365436</v>
      </c>
      <c r="C1313" s="38" t="s">
        <v>36</v>
      </c>
      <c r="D1313" s="38" t="s">
        <v>37</v>
      </c>
      <c r="E1313" s="38" t="s">
        <v>46</v>
      </c>
      <c r="F1313" s="38" t="s">
        <v>120</v>
      </c>
      <c r="G1313" s="35">
        <v>3642.74</v>
      </c>
      <c r="H1313" s="59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1194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0">
        <v>45919.048715277779</v>
      </c>
      <c r="B1314" s="61">
        <v>444365581</v>
      </c>
      <c r="C1314" s="37" t="s">
        <v>36</v>
      </c>
      <c r="D1314" s="37" t="s">
        <v>38</v>
      </c>
      <c r="E1314" s="37" t="s">
        <v>45</v>
      </c>
      <c r="F1314" s="37" t="s">
        <v>120</v>
      </c>
      <c r="G1314" s="36">
        <v>3642.65</v>
      </c>
      <c r="H1314" s="61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109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8">
        <v>45919.048715277779</v>
      </c>
      <c r="B1315" s="59">
        <v>444365582</v>
      </c>
      <c r="C1315" s="38" t="s">
        <v>36</v>
      </c>
      <c r="D1315" s="38" t="s">
        <v>38</v>
      </c>
      <c r="E1315" s="38" t="s">
        <v>45</v>
      </c>
      <c r="F1315" s="38" t="s">
        <v>120</v>
      </c>
      <c r="G1315" s="35">
        <v>3642.65</v>
      </c>
      <c r="H1315" s="59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0">
        <v>45919.048726851855</v>
      </c>
      <c r="B1316" s="61">
        <v>444365583</v>
      </c>
      <c r="C1316" s="37" t="s">
        <v>36</v>
      </c>
      <c r="D1316" s="37" t="s">
        <v>38</v>
      </c>
      <c r="E1316" s="37" t="s">
        <v>45</v>
      </c>
      <c r="F1316" s="37" t="s">
        <v>120</v>
      </c>
      <c r="G1316" s="36">
        <v>3642.65</v>
      </c>
      <c r="H1316" s="61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114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8">
        <v>45919.048726851855</v>
      </c>
      <c r="B1317" s="59">
        <v>444365584</v>
      </c>
      <c r="C1317" s="38" t="s">
        <v>36</v>
      </c>
      <c r="D1317" s="38" t="s">
        <v>38</v>
      </c>
      <c r="E1317" s="38" t="s">
        <v>45</v>
      </c>
      <c r="F1317" s="38" t="s">
        <v>120</v>
      </c>
      <c r="G1317" s="35">
        <v>3642.65</v>
      </c>
      <c r="H1317" s="59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108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0">
        <v>45919.048726851855</v>
      </c>
      <c r="B1318" s="61">
        <v>444365585</v>
      </c>
      <c r="C1318" s="37" t="s">
        <v>36</v>
      </c>
      <c r="D1318" s="37" t="s">
        <v>38</v>
      </c>
      <c r="E1318" s="37" t="s">
        <v>45</v>
      </c>
      <c r="F1318" s="37" t="s">
        <v>120</v>
      </c>
      <c r="G1318" s="36">
        <v>3642.65</v>
      </c>
      <c r="H1318" s="61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8">
        <v>45919.048726851855</v>
      </c>
      <c r="B1319" s="59">
        <v>444365586</v>
      </c>
      <c r="C1319" s="38" t="s">
        <v>36</v>
      </c>
      <c r="D1319" s="38" t="s">
        <v>38</v>
      </c>
      <c r="E1319" s="38" t="s">
        <v>45</v>
      </c>
      <c r="F1319" s="38" t="s">
        <v>120</v>
      </c>
      <c r="G1319" s="35">
        <v>3642.65</v>
      </c>
      <c r="H1319" s="59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0">
        <v>45919.048738425925</v>
      </c>
      <c r="B1320" s="61">
        <v>444365587</v>
      </c>
      <c r="C1320" s="37" t="s">
        <v>36</v>
      </c>
      <c r="D1320" s="37" t="s">
        <v>38</v>
      </c>
      <c r="E1320" s="37" t="s">
        <v>45</v>
      </c>
      <c r="F1320" s="37" t="s">
        <v>120</v>
      </c>
      <c r="G1320" s="36">
        <v>3642.65</v>
      </c>
      <c r="H1320" s="61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8">
        <v>45919.05195601852</v>
      </c>
      <c r="B1321" s="59">
        <v>444365783</v>
      </c>
      <c r="C1321" s="38" t="s">
        <v>36</v>
      </c>
      <c r="D1321" s="38" t="s">
        <v>38</v>
      </c>
      <c r="E1321" s="38" t="s">
        <v>45</v>
      </c>
      <c r="F1321" s="38" t="s">
        <v>120</v>
      </c>
      <c r="G1321" s="35">
        <v>3642.54</v>
      </c>
      <c r="H1321" s="59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0">
        <v>45919.05195601852</v>
      </c>
      <c r="B1322" s="61">
        <v>444365784</v>
      </c>
      <c r="C1322" s="37" t="s">
        <v>36</v>
      </c>
      <c r="D1322" s="37" t="s">
        <v>38</v>
      </c>
      <c r="E1322" s="37" t="s">
        <v>45</v>
      </c>
      <c r="F1322" s="37" t="s">
        <v>120</v>
      </c>
      <c r="G1322" s="36">
        <v>3642.54</v>
      </c>
      <c r="H1322" s="61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93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8">
        <v>45919.059710648151</v>
      </c>
      <c r="B1323" s="59">
        <v>444366615</v>
      </c>
      <c r="C1323" s="38" t="s">
        <v>36</v>
      </c>
      <c r="D1323" s="38" t="s">
        <v>38</v>
      </c>
      <c r="E1323" s="38" t="s">
        <v>45</v>
      </c>
      <c r="F1323" s="38" t="s">
        <v>120</v>
      </c>
      <c r="G1323" s="35">
        <v>3642</v>
      </c>
      <c r="H1323" s="59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0">
        <v>45919.059710648151</v>
      </c>
      <c r="B1324" s="61">
        <v>444366616</v>
      </c>
      <c r="C1324" s="37" t="s">
        <v>36</v>
      </c>
      <c r="D1324" s="37" t="s">
        <v>38</v>
      </c>
      <c r="E1324" s="37" t="s">
        <v>45</v>
      </c>
      <c r="F1324" s="37" t="s">
        <v>120</v>
      </c>
      <c r="G1324" s="36">
        <v>3642</v>
      </c>
      <c r="H1324" s="61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8">
        <v>45919.059733796297</v>
      </c>
      <c r="B1325" s="59">
        <v>444366622</v>
      </c>
      <c r="C1325" s="38" t="s">
        <v>36</v>
      </c>
      <c r="D1325" s="38" t="s">
        <v>38</v>
      </c>
      <c r="E1325" s="38" t="s">
        <v>46</v>
      </c>
      <c r="F1325" s="38" t="s">
        <v>120</v>
      </c>
      <c r="G1325" s="35">
        <v>3641.91</v>
      </c>
      <c r="H1325" s="59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1195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0">
        <v>45919.05982638889</v>
      </c>
      <c r="B1326" s="61">
        <v>444366636</v>
      </c>
      <c r="C1326" s="37" t="s">
        <v>36</v>
      </c>
      <c r="D1326" s="37" t="s">
        <v>38</v>
      </c>
      <c r="E1326" s="37" t="s">
        <v>45</v>
      </c>
      <c r="F1326" s="37" t="s">
        <v>120</v>
      </c>
      <c r="G1326" s="36">
        <v>3641.88</v>
      </c>
      <c r="H1326" s="61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115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8">
        <v>45919.063240740739</v>
      </c>
      <c r="B1327" s="59">
        <v>444366969</v>
      </c>
      <c r="C1327" s="38" t="s">
        <v>36</v>
      </c>
      <c r="D1327" s="38" t="s">
        <v>37</v>
      </c>
      <c r="E1327" s="38" t="s">
        <v>46</v>
      </c>
      <c r="F1327" s="38" t="s">
        <v>120</v>
      </c>
      <c r="G1327" s="35">
        <v>3642.26</v>
      </c>
      <c r="H1327" s="59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1196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0">
        <v>45919.067465277774</v>
      </c>
      <c r="B1328" s="61">
        <v>444367155</v>
      </c>
      <c r="C1328" s="37" t="s">
        <v>36</v>
      </c>
      <c r="D1328" s="37" t="s">
        <v>37</v>
      </c>
      <c r="E1328" s="37" t="s">
        <v>45</v>
      </c>
      <c r="F1328" s="37" t="s">
        <v>120</v>
      </c>
      <c r="G1328" s="36">
        <v>3642.5</v>
      </c>
      <c r="H1328" s="61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116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8">
        <v>45919.078148148146</v>
      </c>
      <c r="B1329" s="59">
        <v>444367985</v>
      </c>
      <c r="C1329" s="38" t="s">
        <v>36</v>
      </c>
      <c r="D1329" s="38" t="s">
        <v>37</v>
      </c>
      <c r="E1329" s="38" t="s">
        <v>46</v>
      </c>
      <c r="F1329" s="38" t="s">
        <v>120</v>
      </c>
      <c r="G1329" s="35">
        <v>3641.09</v>
      </c>
      <c r="H1329" s="59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1197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0">
        <v>45919.078148148146</v>
      </c>
      <c r="B1330" s="61">
        <v>444367986</v>
      </c>
      <c r="C1330" s="37" t="s">
        <v>36</v>
      </c>
      <c r="D1330" s="37" t="s">
        <v>37</v>
      </c>
      <c r="E1330" s="37" t="s">
        <v>46</v>
      </c>
      <c r="F1330" s="37" t="s">
        <v>120</v>
      </c>
      <c r="G1330" s="36">
        <v>3641.09</v>
      </c>
      <c r="H1330" s="61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1197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8">
        <v>45919.078148148146</v>
      </c>
      <c r="B1331" s="59">
        <v>444367987</v>
      </c>
      <c r="C1331" s="38" t="s">
        <v>36</v>
      </c>
      <c r="D1331" s="38" t="s">
        <v>37</v>
      </c>
      <c r="E1331" s="38" t="s">
        <v>46</v>
      </c>
      <c r="F1331" s="38" t="s">
        <v>120</v>
      </c>
      <c r="G1331" s="35">
        <v>3641.09</v>
      </c>
      <c r="H1331" s="59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1197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0">
        <v>45919.080034722225</v>
      </c>
      <c r="B1332" s="61">
        <v>444368176</v>
      </c>
      <c r="C1332" s="37" t="s">
        <v>36</v>
      </c>
      <c r="D1332" s="37" t="s">
        <v>37</v>
      </c>
      <c r="E1332" s="37" t="s">
        <v>46</v>
      </c>
      <c r="F1332" s="37" t="s">
        <v>120</v>
      </c>
      <c r="G1332" s="36">
        <v>3640.85</v>
      </c>
      <c r="H1332" s="61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1198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8">
        <v>45919.081574074073</v>
      </c>
      <c r="B1333" s="59">
        <v>444368525</v>
      </c>
      <c r="C1333" s="38" t="s">
        <v>36</v>
      </c>
      <c r="D1333" s="38" t="s">
        <v>38</v>
      </c>
      <c r="E1333" s="38" t="s">
        <v>46</v>
      </c>
      <c r="F1333" s="38" t="s">
        <v>120</v>
      </c>
      <c r="G1333" s="35">
        <v>3639.46</v>
      </c>
      <c r="H1333" s="59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1199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0">
        <v>45919.081967592596</v>
      </c>
      <c r="B1334" s="61">
        <v>444368833</v>
      </c>
      <c r="C1334" s="37" t="s">
        <v>36</v>
      </c>
      <c r="D1334" s="37" t="s">
        <v>37</v>
      </c>
      <c r="E1334" s="37" t="s">
        <v>46</v>
      </c>
      <c r="F1334" s="37" t="s">
        <v>120</v>
      </c>
      <c r="G1334" s="36">
        <v>3640.32</v>
      </c>
      <c r="H1334" s="61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1200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8">
        <v>45919.082048611112</v>
      </c>
      <c r="B1335" s="59">
        <v>444368888</v>
      </c>
      <c r="C1335" s="38" t="s">
        <v>36</v>
      </c>
      <c r="D1335" s="38" t="s">
        <v>38</v>
      </c>
      <c r="E1335" s="38" t="s">
        <v>45</v>
      </c>
      <c r="F1335" s="38" t="s">
        <v>120</v>
      </c>
      <c r="G1335" s="35">
        <v>3639.85</v>
      </c>
      <c r="H1335" s="59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116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0">
        <v>45919.082048611112</v>
      </c>
      <c r="B1336" s="61">
        <v>444368889</v>
      </c>
      <c r="C1336" s="37" t="s">
        <v>36</v>
      </c>
      <c r="D1336" s="37" t="s">
        <v>38</v>
      </c>
      <c r="E1336" s="37" t="s">
        <v>45</v>
      </c>
      <c r="F1336" s="37" t="s">
        <v>120</v>
      </c>
      <c r="G1336" s="36">
        <v>3639.85</v>
      </c>
      <c r="H1336" s="61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119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8">
        <v>45919.083321759259</v>
      </c>
      <c r="B1337" s="59">
        <v>444368957</v>
      </c>
      <c r="C1337" s="38" t="s">
        <v>36</v>
      </c>
      <c r="D1337" s="38" t="s">
        <v>38</v>
      </c>
      <c r="E1337" s="38" t="s">
        <v>45</v>
      </c>
      <c r="F1337" s="38" t="s">
        <v>120</v>
      </c>
      <c r="G1337" s="35">
        <v>3640.21</v>
      </c>
      <c r="H1337" s="59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0">
        <v>45919.083321759259</v>
      </c>
      <c r="B1338" s="61">
        <v>444368958</v>
      </c>
      <c r="C1338" s="37" t="s">
        <v>36</v>
      </c>
      <c r="D1338" s="37" t="s">
        <v>38</v>
      </c>
      <c r="E1338" s="37" t="s">
        <v>45</v>
      </c>
      <c r="F1338" s="37" t="s">
        <v>120</v>
      </c>
      <c r="G1338" s="36">
        <v>3640.21</v>
      </c>
      <c r="H1338" s="61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108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8">
        <v>45919.083321759259</v>
      </c>
      <c r="B1339" s="59">
        <v>444368959</v>
      </c>
      <c r="C1339" s="38" t="s">
        <v>36</v>
      </c>
      <c r="D1339" s="38" t="s">
        <v>38</v>
      </c>
      <c r="E1339" s="38" t="s">
        <v>45</v>
      </c>
      <c r="F1339" s="38" t="s">
        <v>120</v>
      </c>
      <c r="G1339" s="35">
        <v>3640.21</v>
      </c>
      <c r="H1339" s="59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109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0">
        <v>45919.083645833336</v>
      </c>
      <c r="B1340" s="61">
        <v>444369013</v>
      </c>
      <c r="C1340" s="37" t="s">
        <v>36</v>
      </c>
      <c r="D1340" s="37" t="s">
        <v>37</v>
      </c>
      <c r="E1340" s="37" t="s">
        <v>46</v>
      </c>
      <c r="F1340" s="37" t="s">
        <v>120</v>
      </c>
      <c r="G1340" s="36">
        <v>3640.51</v>
      </c>
      <c r="H1340" s="61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1201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8">
        <v>45919.083645833336</v>
      </c>
      <c r="B1341" s="59">
        <v>444369014</v>
      </c>
      <c r="C1341" s="38" t="s">
        <v>36</v>
      </c>
      <c r="D1341" s="38" t="s">
        <v>37</v>
      </c>
      <c r="E1341" s="38" t="s">
        <v>46</v>
      </c>
      <c r="F1341" s="38" t="s">
        <v>120</v>
      </c>
      <c r="G1341" s="35">
        <v>3640.51</v>
      </c>
      <c r="H1341" s="59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1091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0">
        <v>45919.083645833336</v>
      </c>
      <c r="B1342" s="61">
        <v>444369015</v>
      </c>
      <c r="C1342" s="37" t="s">
        <v>36</v>
      </c>
      <c r="D1342" s="37" t="s">
        <v>37</v>
      </c>
      <c r="E1342" s="37" t="s">
        <v>46</v>
      </c>
      <c r="F1342" s="37" t="s">
        <v>120</v>
      </c>
      <c r="G1342" s="36">
        <v>3640.51</v>
      </c>
      <c r="H1342" s="61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1201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8">
        <v>45919.083668981482</v>
      </c>
      <c r="B1343" s="59">
        <v>444369016</v>
      </c>
      <c r="C1343" s="38" t="s">
        <v>36</v>
      </c>
      <c r="D1343" s="38" t="s">
        <v>38</v>
      </c>
      <c r="E1343" s="38" t="s">
        <v>45</v>
      </c>
      <c r="F1343" s="38" t="s">
        <v>120</v>
      </c>
      <c r="G1343" s="35">
        <v>3640.27</v>
      </c>
      <c r="H1343" s="59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0">
        <v>45919.083668981482</v>
      </c>
      <c r="B1344" s="61">
        <v>444369017</v>
      </c>
      <c r="C1344" s="37" t="s">
        <v>36</v>
      </c>
      <c r="D1344" s="37" t="s">
        <v>38</v>
      </c>
      <c r="E1344" s="37" t="s">
        <v>45</v>
      </c>
      <c r="F1344" s="37" t="s">
        <v>120</v>
      </c>
      <c r="G1344" s="36">
        <v>3640.27</v>
      </c>
      <c r="H1344" s="61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8">
        <v>45919.083668981482</v>
      </c>
      <c r="B1345" s="59">
        <v>444369018</v>
      </c>
      <c r="C1345" s="38" t="s">
        <v>36</v>
      </c>
      <c r="D1345" s="38" t="s">
        <v>38</v>
      </c>
      <c r="E1345" s="38" t="s">
        <v>45</v>
      </c>
      <c r="F1345" s="38" t="s">
        <v>120</v>
      </c>
      <c r="G1345" s="35">
        <v>3640.27</v>
      </c>
      <c r="H1345" s="59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0">
        <v>45919.083784722221</v>
      </c>
      <c r="B1346" s="61">
        <v>444369034</v>
      </c>
      <c r="C1346" s="37" t="s">
        <v>36</v>
      </c>
      <c r="D1346" s="37" t="s">
        <v>38</v>
      </c>
      <c r="E1346" s="37" t="s">
        <v>45</v>
      </c>
      <c r="F1346" s="37" t="s">
        <v>120</v>
      </c>
      <c r="G1346" s="36">
        <v>3640.63</v>
      </c>
      <c r="H1346" s="61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107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8">
        <v>45919.08390046296</v>
      </c>
      <c r="B1347" s="59">
        <v>444369151</v>
      </c>
      <c r="C1347" s="38" t="s">
        <v>36</v>
      </c>
      <c r="D1347" s="38" t="s">
        <v>37</v>
      </c>
      <c r="E1347" s="38" t="s">
        <v>46</v>
      </c>
      <c r="F1347" s="38" t="s">
        <v>120</v>
      </c>
      <c r="G1347" s="35">
        <v>3641.13</v>
      </c>
      <c r="H1347" s="59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1082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0">
        <v>45919.08390046296</v>
      </c>
      <c r="B1348" s="61">
        <v>444369152</v>
      </c>
      <c r="C1348" s="37" t="s">
        <v>36</v>
      </c>
      <c r="D1348" s="37" t="s">
        <v>37</v>
      </c>
      <c r="E1348" s="37" t="s">
        <v>46</v>
      </c>
      <c r="F1348" s="37" t="s">
        <v>120</v>
      </c>
      <c r="G1348" s="36">
        <v>3641.13</v>
      </c>
      <c r="H1348" s="61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1082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8">
        <v>45919.084699074076</v>
      </c>
      <c r="B1349" s="59">
        <v>444369318</v>
      </c>
      <c r="C1349" s="38" t="s">
        <v>36</v>
      </c>
      <c r="D1349" s="38" t="s">
        <v>37</v>
      </c>
      <c r="E1349" s="38" t="s">
        <v>46</v>
      </c>
      <c r="F1349" s="38" t="s">
        <v>120</v>
      </c>
      <c r="G1349" s="35">
        <v>3641.87</v>
      </c>
      <c r="H1349" s="59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1202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0">
        <v>45919.086215277777</v>
      </c>
      <c r="B1350" s="61">
        <v>444369514</v>
      </c>
      <c r="C1350" s="37" t="s">
        <v>36</v>
      </c>
      <c r="D1350" s="37" t="s">
        <v>38</v>
      </c>
      <c r="E1350" s="37" t="s">
        <v>45</v>
      </c>
      <c r="F1350" s="37" t="s">
        <v>120</v>
      </c>
      <c r="G1350" s="36">
        <v>3641.24</v>
      </c>
      <c r="H1350" s="61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93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8">
        <v>45919.086215277777</v>
      </c>
      <c r="B1351" s="59">
        <v>444369515</v>
      </c>
      <c r="C1351" s="38" t="s">
        <v>36</v>
      </c>
      <c r="D1351" s="38" t="s">
        <v>38</v>
      </c>
      <c r="E1351" s="38" t="s">
        <v>45</v>
      </c>
      <c r="F1351" s="38" t="s">
        <v>120</v>
      </c>
      <c r="G1351" s="35">
        <v>3641.24</v>
      </c>
      <c r="H1351" s="59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0">
        <v>45919.095243055555</v>
      </c>
      <c r="B1352" s="61">
        <v>444370559</v>
      </c>
      <c r="C1352" s="37" t="s">
        <v>36</v>
      </c>
      <c r="D1352" s="37" t="s">
        <v>38</v>
      </c>
      <c r="E1352" s="37" t="s">
        <v>45</v>
      </c>
      <c r="F1352" s="37" t="s">
        <v>120</v>
      </c>
      <c r="G1352" s="36">
        <v>3640.44</v>
      </c>
      <c r="H1352" s="61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109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8">
        <v>45919.096539351849</v>
      </c>
      <c r="B1353" s="59">
        <v>444371065</v>
      </c>
      <c r="C1353" s="38" t="s">
        <v>36</v>
      </c>
      <c r="D1353" s="38" t="s">
        <v>38</v>
      </c>
      <c r="E1353" s="38" t="s">
        <v>45</v>
      </c>
      <c r="F1353" s="38" t="s">
        <v>120</v>
      </c>
      <c r="G1353" s="35">
        <v>3639.85</v>
      </c>
      <c r="H1353" s="59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0">
        <v>45919.101574074077</v>
      </c>
      <c r="B1354" s="61">
        <v>444371705</v>
      </c>
      <c r="C1354" s="37" t="s">
        <v>36</v>
      </c>
      <c r="D1354" s="37" t="s">
        <v>37</v>
      </c>
      <c r="E1354" s="37" t="s">
        <v>46</v>
      </c>
      <c r="F1354" s="37" t="s">
        <v>120</v>
      </c>
      <c r="G1354" s="36">
        <v>3639.06</v>
      </c>
      <c r="H1354" s="61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1203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8">
        <v>45919.101840277777</v>
      </c>
      <c r="B1355" s="59">
        <v>444371794</v>
      </c>
      <c r="C1355" s="38" t="s">
        <v>36</v>
      </c>
      <c r="D1355" s="38" t="s">
        <v>38</v>
      </c>
      <c r="E1355" s="38" t="s">
        <v>45</v>
      </c>
      <c r="F1355" s="38" t="s">
        <v>120</v>
      </c>
      <c r="G1355" s="35">
        <v>3639.43</v>
      </c>
      <c r="H1355" s="59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114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0">
        <v>45919.101875</v>
      </c>
      <c r="B1356" s="61">
        <v>444371807</v>
      </c>
      <c r="C1356" s="37" t="s">
        <v>36</v>
      </c>
      <c r="D1356" s="37" t="s">
        <v>37</v>
      </c>
      <c r="E1356" s="37" t="s">
        <v>46</v>
      </c>
      <c r="F1356" s="37" t="s">
        <v>120</v>
      </c>
      <c r="G1356" s="36">
        <v>3639.83</v>
      </c>
      <c r="H1356" s="61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1204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8">
        <v>45919.101956018516</v>
      </c>
      <c r="B1357" s="59">
        <v>444371808</v>
      </c>
      <c r="C1357" s="38" t="s">
        <v>36</v>
      </c>
      <c r="D1357" s="38" t="s">
        <v>38</v>
      </c>
      <c r="E1357" s="38" t="s">
        <v>45</v>
      </c>
      <c r="F1357" s="38" t="s">
        <v>120</v>
      </c>
      <c r="G1357" s="35">
        <v>3639.62</v>
      </c>
      <c r="H1357" s="59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109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0">
        <v>45919.105821759258</v>
      </c>
      <c r="B1358" s="61">
        <v>444372317</v>
      </c>
      <c r="C1358" s="37" t="s">
        <v>36</v>
      </c>
      <c r="D1358" s="37" t="s">
        <v>37</v>
      </c>
      <c r="E1358" s="37" t="s">
        <v>46</v>
      </c>
      <c r="F1358" s="37" t="s">
        <v>120</v>
      </c>
      <c r="G1358" s="36">
        <v>3638.53</v>
      </c>
      <c r="H1358" s="61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1205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8">
        <v>45919.105821759258</v>
      </c>
      <c r="B1359" s="59">
        <v>444372322</v>
      </c>
      <c r="C1359" s="38" t="s">
        <v>36</v>
      </c>
      <c r="D1359" s="38" t="s">
        <v>37</v>
      </c>
      <c r="E1359" s="38" t="s">
        <v>46</v>
      </c>
      <c r="F1359" s="38" t="s">
        <v>120</v>
      </c>
      <c r="G1359" s="35">
        <v>3638.53</v>
      </c>
      <c r="H1359" s="59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1205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0">
        <v>45919.105833333335</v>
      </c>
      <c r="B1360" s="61">
        <v>444372394</v>
      </c>
      <c r="C1360" s="37" t="s">
        <v>36</v>
      </c>
      <c r="D1360" s="37" t="s">
        <v>37</v>
      </c>
      <c r="E1360" s="37" t="s">
        <v>46</v>
      </c>
      <c r="F1360" s="37" t="s">
        <v>120</v>
      </c>
      <c r="G1360" s="36">
        <v>3638.37</v>
      </c>
      <c r="H1360" s="61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1206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8">
        <v>45919.106030092589</v>
      </c>
      <c r="B1361" s="59">
        <v>444372467</v>
      </c>
      <c r="C1361" s="38" t="s">
        <v>36</v>
      </c>
      <c r="D1361" s="38" t="s">
        <v>37</v>
      </c>
      <c r="E1361" s="38" t="s">
        <v>46</v>
      </c>
      <c r="F1361" s="38" t="s">
        <v>120</v>
      </c>
      <c r="G1361" s="35">
        <v>3638.11</v>
      </c>
      <c r="H1361" s="59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1207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0">
        <v>45919.10628472222</v>
      </c>
      <c r="B1362" s="61">
        <v>444372501</v>
      </c>
      <c r="C1362" s="37" t="s">
        <v>36</v>
      </c>
      <c r="D1362" s="37" t="s">
        <v>37</v>
      </c>
      <c r="E1362" s="37" t="s">
        <v>46</v>
      </c>
      <c r="F1362" s="37" t="s">
        <v>120</v>
      </c>
      <c r="G1362" s="36">
        <v>3638.9</v>
      </c>
      <c r="H1362" s="61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1208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8">
        <v>45919.106354166666</v>
      </c>
      <c r="B1363" s="59">
        <v>444372509</v>
      </c>
      <c r="C1363" s="38" t="s">
        <v>36</v>
      </c>
      <c r="D1363" s="38" t="s">
        <v>38</v>
      </c>
      <c r="E1363" s="38" t="s">
        <v>45</v>
      </c>
      <c r="F1363" s="38" t="s">
        <v>120</v>
      </c>
      <c r="G1363" s="35">
        <v>3638.56</v>
      </c>
      <c r="H1363" s="59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116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0">
        <v>45919.106354166666</v>
      </c>
      <c r="B1364" s="61">
        <v>444372510</v>
      </c>
      <c r="C1364" s="37" t="s">
        <v>36</v>
      </c>
      <c r="D1364" s="37" t="s">
        <v>38</v>
      </c>
      <c r="E1364" s="37" t="s">
        <v>45</v>
      </c>
      <c r="F1364" s="37" t="s">
        <v>120</v>
      </c>
      <c r="G1364" s="36">
        <v>3638.56</v>
      </c>
      <c r="H1364" s="61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115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8">
        <v>45919.106469907405</v>
      </c>
      <c r="B1365" s="59">
        <v>444372514</v>
      </c>
      <c r="C1365" s="38" t="s">
        <v>36</v>
      </c>
      <c r="D1365" s="38" t="s">
        <v>38</v>
      </c>
      <c r="E1365" s="38" t="s">
        <v>45</v>
      </c>
      <c r="F1365" s="38" t="s">
        <v>120</v>
      </c>
      <c r="G1365" s="35">
        <v>3638.78</v>
      </c>
      <c r="H1365" s="59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0">
        <v>45919.106469907405</v>
      </c>
      <c r="B1366" s="61">
        <v>444372516</v>
      </c>
      <c r="C1366" s="37" t="s">
        <v>36</v>
      </c>
      <c r="D1366" s="37" t="s">
        <v>38</v>
      </c>
      <c r="E1366" s="37" t="s">
        <v>45</v>
      </c>
      <c r="F1366" s="37" t="s">
        <v>120</v>
      </c>
      <c r="G1366" s="36">
        <v>3638.82</v>
      </c>
      <c r="H1366" s="61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108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8">
        <v>45919.106469907405</v>
      </c>
      <c r="B1367" s="59">
        <v>444372517</v>
      </c>
      <c r="C1367" s="38" t="s">
        <v>36</v>
      </c>
      <c r="D1367" s="38" t="s">
        <v>38</v>
      </c>
      <c r="E1367" s="38" t="s">
        <v>45</v>
      </c>
      <c r="F1367" s="38" t="s">
        <v>120</v>
      </c>
      <c r="G1367" s="35">
        <v>3638.82</v>
      </c>
      <c r="H1367" s="59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109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0">
        <v>45919.106504629628</v>
      </c>
      <c r="B1368" s="61">
        <v>444372519</v>
      </c>
      <c r="C1368" s="37" t="s">
        <v>36</v>
      </c>
      <c r="D1368" s="37" t="s">
        <v>37</v>
      </c>
      <c r="E1368" s="37" t="s">
        <v>46</v>
      </c>
      <c r="F1368" s="37" t="s">
        <v>120</v>
      </c>
      <c r="G1368" s="36">
        <v>3639.22</v>
      </c>
      <c r="H1368" s="61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1209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8">
        <v>45919.106504629628</v>
      </c>
      <c r="B1369" s="59">
        <v>444372520</v>
      </c>
      <c r="C1369" s="38" t="s">
        <v>36</v>
      </c>
      <c r="D1369" s="38" t="s">
        <v>37</v>
      </c>
      <c r="E1369" s="38" t="s">
        <v>46</v>
      </c>
      <c r="F1369" s="38" t="s">
        <v>120</v>
      </c>
      <c r="G1369" s="35">
        <v>3639.22</v>
      </c>
      <c r="H1369" s="59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1209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0">
        <v>45919.106504629628</v>
      </c>
      <c r="B1370" s="61">
        <v>444372521</v>
      </c>
      <c r="C1370" s="37" t="s">
        <v>36</v>
      </c>
      <c r="D1370" s="37" t="s">
        <v>37</v>
      </c>
      <c r="E1370" s="37" t="s">
        <v>46</v>
      </c>
      <c r="F1370" s="37" t="s">
        <v>120</v>
      </c>
      <c r="G1370" s="36">
        <v>3639.22</v>
      </c>
      <c r="H1370" s="61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1209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8">
        <v>45919.106585648151</v>
      </c>
      <c r="B1371" s="59">
        <v>444372529</v>
      </c>
      <c r="C1371" s="38" t="s">
        <v>36</v>
      </c>
      <c r="D1371" s="38" t="s">
        <v>38</v>
      </c>
      <c r="E1371" s="38" t="s">
        <v>45</v>
      </c>
      <c r="F1371" s="38" t="s">
        <v>120</v>
      </c>
      <c r="G1371" s="35">
        <v>3639</v>
      </c>
      <c r="H1371" s="59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0">
        <v>45919.106585648151</v>
      </c>
      <c r="B1372" s="61">
        <v>444372530</v>
      </c>
      <c r="C1372" s="37" t="s">
        <v>36</v>
      </c>
      <c r="D1372" s="37" t="s">
        <v>38</v>
      </c>
      <c r="E1372" s="37" t="s">
        <v>45</v>
      </c>
      <c r="F1372" s="37" t="s">
        <v>120</v>
      </c>
      <c r="G1372" s="36">
        <v>3639</v>
      </c>
      <c r="H1372" s="61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8">
        <v>45919.106585648151</v>
      </c>
      <c r="B1373" s="59">
        <v>444372532</v>
      </c>
      <c r="C1373" s="38" t="s">
        <v>36</v>
      </c>
      <c r="D1373" s="38" t="s">
        <v>38</v>
      </c>
      <c r="E1373" s="38" t="s">
        <v>45</v>
      </c>
      <c r="F1373" s="38" t="s">
        <v>120</v>
      </c>
      <c r="G1373" s="35">
        <v>3639</v>
      </c>
      <c r="H1373" s="59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0">
        <v>45919.106747685182</v>
      </c>
      <c r="B1374" s="61">
        <v>444372563</v>
      </c>
      <c r="C1374" s="37" t="s">
        <v>36</v>
      </c>
      <c r="D1374" s="37" t="s">
        <v>37</v>
      </c>
      <c r="E1374" s="37" t="s">
        <v>46</v>
      </c>
      <c r="F1374" s="37" t="s">
        <v>120</v>
      </c>
      <c r="G1374" s="36">
        <v>3639.55</v>
      </c>
      <c r="H1374" s="61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1210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8">
        <v>45919.106747685182</v>
      </c>
      <c r="B1375" s="59">
        <v>444372564</v>
      </c>
      <c r="C1375" s="38" t="s">
        <v>36</v>
      </c>
      <c r="D1375" s="38" t="s">
        <v>37</v>
      </c>
      <c r="E1375" s="38" t="s">
        <v>46</v>
      </c>
      <c r="F1375" s="38" t="s">
        <v>120</v>
      </c>
      <c r="G1375" s="35">
        <v>3639.55</v>
      </c>
      <c r="H1375" s="59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1211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0">
        <v>45919.106747685182</v>
      </c>
      <c r="B1376" s="61">
        <v>444372565</v>
      </c>
      <c r="C1376" s="37" t="s">
        <v>36</v>
      </c>
      <c r="D1376" s="37" t="s">
        <v>37</v>
      </c>
      <c r="E1376" s="37" t="s">
        <v>46</v>
      </c>
      <c r="F1376" s="37" t="s">
        <v>120</v>
      </c>
      <c r="G1376" s="36">
        <v>3639.55</v>
      </c>
      <c r="H1376" s="61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1210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8">
        <v>45919.106747685182</v>
      </c>
      <c r="B1377" s="59">
        <v>444372566</v>
      </c>
      <c r="C1377" s="38" t="s">
        <v>36</v>
      </c>
      <c r="D1377" s="38" t="s">
        <v>37</v>
      </c>
      <c r="E1377" s="38" t="s">
        <v>46</v>
      </c>
      <c r="F1377" s="38" t="s">
        <v>120</v>
      </c>
      <c r="G1377" s="35">
        <v>3639.55</v>
      </c>
      <c r="H1377" s="59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1210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0">
        <v>45919.106817129628</v>
      </c>
      <c r="B1378" s="61">
        <v>444372577</v>
      </c>
      <c r="C1378" s="37" t="s">
        <v>36</v>
      </c>
      <c r="D1378" s="37" t="s">
        <v>38</v>
      </c>
      <c r="E1378" s="37" t="s">
        <v>45</v>
      </c>
      <c r="F1378" s="37" t="s">
        <v>120</v>
      </c>
      <c r="G1378" s="36">
        <v>3639.3</v>
      </c>
      <c r="H1378" s="61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8">
        <v>45919.106817129628</v>
      </c>
      <c r="B1379" s="59">
        <v>444372580</v>
      </c>
      <c r="C1379" s="38" t="s">
        <v>36</v>
      </c>
      <c r="D1379" s="38" t="s">
        <v>38</v>
      </c>
      <c r="E1379" s="38" t="s">
        <v>45</v>
      </c>
      <c r="F1379" s="38" t="s">
        <v>120</v>
      </c>
      <c r="G1379" s="35">
        <v>3639.3</v>
      </c>
      <c r="H1379" s="59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93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0">
        <v>45919.106932870367</v>
      </c>
      <c r="B1380" s="61">
        <v>444372607</v>
      </c>
      <c r="C1380" s="37" t="s">
        <v>36</v>
      </c>
      <c r="D1380" s="37" t="s">
        <v>38</v>
      </c>
      <c r="E1380" s="37" t="s">
        <v>45</v>
      </c>
      <c r="F1380" s="37" t="s">
        <v>120</v>
      </c>
      <c r="G1380" s="36">
        <v>3639.32</v>
      </c>
      <c r="H1380" s="61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8">
        <v>45919.106944444444</v>
      </c>
      <c r="B1381" s="59">
        <v>444372614</v>
      </c>
      <c r="C1381" s="38" t="s">
        <v>36</v>
      </c>
      <c r="D1381" s="38" t="s">
        <v>38</v>
      </c>
      <c r="E1381" s="38" t="s">
        <v>45</v>
      </c>
      <c r="F1381" s="38" t="s">
        <v>120</v>
      </c>
      <c r="G1381" s="35">
        <v>3639.32</v>
      </c>
      <c r="H1381" s="59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0">
        <v>45919.12059027778</v>
      </c>
      <c r="B1382" s="61">
        <v>444373898</v>
      </c>
      <c r="C1382" s="37" t="s">
        <v>36</v>
      </c>
      <c r="D1382" s="37" t="s">
        <v>37</v>
      </c>
      <c r="E1382" s="37" t="s">
        <v>46</v>
      </c>
      <c r="F1382" s="37" t="s">
        <v>120</v>
      </c>
      <c r="G1382" s="36">
        <v>3640.28</v>
      </c>
      <c r="H1382" s="61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1212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8">
        <v>45919.125428240739</v>
      </c>
      <c r="B1383" s="59">
        <v>444374590</v>
      </c>
      <c r="C1383" s="38" t="s">
        <v>36</v>
      </c>
      <c r="D1383" s="38" t="s">
        <v>37</v>
      </c>
      <c r="E1383" s="38" t="s">
        <v>46</v>
      </c>
      <c r="F1383" s="38" t="s">
        <v>120</v>
      </c>
      <c r="G1383" s="35">
        <v>3641.53</v>
      </c>
      <c r="H1383" s="59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1213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0">
        <v>45919.125428240739</v>
      </c>
      <c r="B1384" s="61">
        <v>444374595</v>
      </c>
      <c r="C1384" s="37" t="s">
        <v>36</v>
      </c>
      <c r="D1384" s="37" t="s">
        <v>37</v>
      </c>
      <c r="E1384" s="37" t="s">
        <v>46</v>
      </c>
      <c r="F1384" s="37" t="s">
        <v>120</v>
      </c>
      <c r="G1384" s="36">
        <v>3641.63</v>
      </c>
      <c r="H1384" s="61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1214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8">
        <v>45919.125428240739</v>
      </c>
      <c r="B1385" s="59">
        <v>444374596</v>
      </c>
      <c r="C1385" s="38" t="s">
        <v>36</v>
      </c>
      <c r="D1385" s="38" t="s">
        <v>37</v>
      </c>
      <c r="E1385" s="38" t="s">
        <v>46</v>
      </c>
      <c r="F1385" s="38" t="s">
        <v>120</v>
      </c>
      <c r="G1385" s="35">
        <v>3641.63</v>
      </c>
      <c r="H1385" s="59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1214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0">
        <v>45919.125462962962</v>
      </c>
      <c r="B1386" s="61">
        <v>444374605</v>
      </c>
      <c r="C1386" s="37" t="s">
        <v>36</v>
      </c>
      <c r="D1386" s="37" t="s">
        <v>37</v>
      </c>
      <c r="E1386" s="37" t="s">
        <v>46</v>
      </c>
      <c r="F1386" s="37" t="s">
        <v>120</v>
      </c>
      <c r="G1386" s="36">
        <v>3641.79</v>
      </c>
      <c r="H1386" s="61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1215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8">
        <v>45919.125462962962</v>
      </c>
      <c r="B1387" s="59">
        <v>444374607</v>
      </c>
      <c r="C1387" s="38" t="s">
        <v>36</v>
      </c>
      <c r="D1387" s="38" t="s">
        <v>37</v>
      </c>
      <c r="E1387" s="38" t="s">
        <v>46</v>
      </c>
      <c r="F1387" s="38" t="s">
        <v>120</v>
      </c>
      <c r="G1387" s="35">
        <v>3641.79</v>
      </c>
      <c r="H1387" s="59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1215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0">
        <v>45919.125520833331</v>
      </c>
      <c r="B1388" s="61">
        <v>444374645</v>
      </c>
      <c r="C1388" s="37" t="s">
        <v>36</v>
      </c>
      <c r="D1388" s="37" t="s">
        <v>37</v>
      </c>
      <c r="E1388" s="37" t="s">
        <v>46</v>
      </c>
      <c r="F1388" s="37" t="s">
        <v>120</v>
      </c>
      <c r="G1388" s="36">
        <v>3642.13</v>
      </c>
      <c r="H1388" s="61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1216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8">
        <v>45919.125520833331</v>
      </c>
      <c r="B1389" s="59">
        <v>444374646</v>
      </c>
      <c r="C1389" s="38" t="s">
        <v>36</v>
      </c>
      <c r="D1389" s="38" t="s">
        <v>37</v>
      </c>
      <c r="E1389" s="38" t="s">
        <v>46</v>
      </c>
      <c r="F1389" s="38" t="s">
        <v>120</v>
      </c>
      <c r="G1389" s="35">
        <v>3642.13</v>
      </c>
      <c r="H1389" s="59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1217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0">
        <v>45919.126006944447</v>
      </c>
      <c r="B1390" s="61">
        <v>444374806</v>
      </c>
      <c r="C1390" s="37" t="s">
        <v>36</v>
      </c>
      <c r="D1390" s="37" t="s">
        <v>37</v>
      </c>
      <c r="E1390" s="37" t="s">
        <v>46</v>
      </c>
      <c r="F1390" s="37" t="s">
        <v>120</v>
      </c>
      <c r="G1390" s="36">
        <v>3642.36</v>
      </c>
      <c r="H1390" s="61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1218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8">
        <v>45919.126006944447</v>
      </c>
      <c r="B1391" s="59">
        <v>444374807</v>
      </c>
      <c r="C1391" s="38" t="s">
        <v>36</v>
      </c>
      <c r="D1391" s="38" t="s">
        <v>37</v>
      </c>
      <c r="E1391" s="38" t="s">
        <v>46</v>
      </c>
      <c r="F1391" s="38" t="s">
        <v>120</v>
      </c>
      <c r="G1391" s="35">
        <v>3642.36</v>
      </c>
      <c r="H1391" s="59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1218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0">
        <v>45919.126006944447</v>
      </c>
      <c r="B1392" s="61">
        <v>444374808</v>
      </c>
      <c r="C1392" s="37" t="s">
        <v>36</v>
      </c>
      <c r="D1392" s="37" t="s">
        <v>37</v>
      </c>
      <c r="E1392" s="37" t="s">
        <v>46</v>
      </c>
      <c r="F1392" s="37" t="s">
        <v>120</v>
      </c>
      <c r="G1392" s="36">
        <v>3642.36</v>
      </c>
      <c r="H1392" s="61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1219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8">
        <v>45919.126006944447</v>
      </c>
      <c r="B1393" s="59">
        <v>444374809</v>
      </c>
      <c r="C1393" s="38" t="s">
        <v>36</v>
      </c>
      <c r="D1393" s="38" t="s">
        <v>37</v>
      </c>
      <c r="E1393" s="38" t="s">
        <v>46</v>
      </c>
      <c r="F1393" s="38" t="s">
        <v>120</v>
      </c>
      <c r="G1393" s="35">
        <v>3642.36</v>
      </c>
      <c r="H1393" s="59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1219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0">
        <v>45919.126018518517</v>
      </c>
      <c r="B1394" s="61">
        <v>444374819</v>
      </c>
      <c r="C1394" s="37" t="s">
        <v>36</v>
      </c>
      <c r="D1394" s="37" t="s">
        <v>37</v>
      </c>
      <c r="E1394" s="37" t="s">
        <v>46</v>
      </c>
      <c r="F1394" s="37" t="s">
        <v>120</v>
      </c>
      <c r="G1394" s="36">
        <v>3642.44</v>
      </c>
      <c r="H1394" s="61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1220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8">
        <v>45919.126250000001</v>
      </c>
      <c r="B1395" s="59">
        <v>444374926</v>
      </c>
      <c r="C1395" s="38" t="s">
        <v>36</v>
      </c>
      <c r="D1395" s="38" t="s">
        <v>37</v>
      </c>
      <c r="E1395" s="38" t="s">
        <v>46</v>
      </c>
      <c r="F1395" s="38" t="s">
        <v>120</v>
      </c>
      <c r="G1395" s="35">
        <v>3642.88</v>
      </c>
      <c r="H1395" s="59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1221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0">
        <v>45919.126250000001</v>
      </c>
      <c r="B1396" s="61">
        <v>444374927</v>
      </c>
      <c r="C1396" s="37" t="s">
        <v>36</v>
      </c>
      <c r="D1396" s="37" t="s">
        <v>37</v>
      </c>
      <c r="E1396" s="37" t="s">
        <v>46</v>
      </c>
      <c r="F1396" s="37" t="s">
        <v>120</v>
      </c>
      <c r="G1396" s="36">
        <v>3642.88</v>
      </c>
      <c r="H1396" s="61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1221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8">
        <v>45919.126493055555</v>
      </c>
      <c r="B1397" s="59">
        <v>444374988</v>
      </c>
      <c r="C1397" s="38" t="s">
        <v>36</v>
      </c>
      <c r="D1397" s="38" t="s">
        <v>37</v>
      </c>
      <c r="E1397" s="38" t="s">
        <v>45</v>
      </c>
      <c r="F1397" s="38" t="s">
        <v>120</v>
      </c>
      <c r="G1397" s="35">
        <v>3642.4</v>
      </c>
      <c r="H1397" s="59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115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0">
        <v>45919.126493055555</v>
      </c>
      <c r="B1398" s="61">
        <v>444374989</v>
      </c>
      <c r="C1398" s="37" t="s">
        <v>36</v>
      </c>
      <c r="D1398" s="37" t="s">
        <v>37</v>
      </c>
      <c r="E1398" s="37" t="s">
        <v>45</v>
      </c>
      <c r="F1398" s="37" t="s">
        <v>120</v>
      </c>
      <c r="G1398" s="36">
        <v>3642.4</v>
      </c>
      <c r="H1398" s="61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116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8">
        <v>45919.126493055555</v>
      </c>
      <c r="B1399" s="59">
        <v>444374990</v>
      </c>
      <c r="C1399" s="38" t="s">
        <v>36</v>
      </c>
      <c r="D1399" s="38" t="s">
        <v>37</v>
      </c>
      <c r="E1399" s="38" t="s">
        <v>45</v>
      </c>
      <c r="F1399" s="38" t="s">
        <v>120</v>
      </c>
      <c r="G1399" s="35">
        <v>3642.37</v>
      </c>
      <c r="H1399" s="59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119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0">
        <v>45919.128576388888</v>
      </c>
      <c r="B1400" s="61">
        <v>444375331</v>
      </c>
      <c r="C1400" s="37" t="s">
        <v>36</v>
      </c>
      <c r="D1400" s="37" t="s">
        <v>37</v>
      </c>
      <c r="E1400" s="37" t="s">
        <v>45</v>
      </c>
      <c r="F1400" s="37" t="s">
        <v>120</v>
      </c>
      <c r="G1400" s="36">
        <v>3641.67</v>
      </c>
      <c r="H1400" s="61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114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8">
        <v>45919.128576388888</v>
      </c>
      <c r="B1401" s="59">
        <v>444375332</v>
      </c>
      <c r="C1401" s="38" t="s">
        <v>36</v>
      </c>
      <c r="D1401" s="38" t="s">
        <v>37</v>
      </c>
      <c r="E1401" s="38" t="s">
        <v>45</v>
      </c>
      <c r="F1401" s="38" t="s">
        <v>120</v>
      </c>
      <c r="G1401" s="35">
        <v>3641.67</v>
      </c>
      <c r="H1401" s="59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0">
        <v>45919.128576388888</v>
      </c>
      <c r="B1402" s="61">
        <v>444375334</v>
      </c>
      <c r="C1402" s="37" t="s">
        <v>36</v>
      </c>
      <c r="D1402" s="37" t="s">
        <v>37</v>
      </c>
      <c r="E1402" s="37" t="s">
        <v>45</v>
      </c>
      <c r="F1402" s="37" t="s">
        <v>120</v>
      </c>
      <c r="G1402" s="36">
        <v>3641.67</v>
      </c>
      <c r="H1402" s="61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108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8">
        <v>45919.128587962965</v>
      </c>
      <c r="B1403" s="59">
        <v>444375336</v>
      </c>
      <c r="C1403" s="38" t="s">
        <v>36</v>
      </c>
      <c r="D1403" s="38" t="s">
        <v>37</v>
      </c>
      <c r="E1403" s="38" t="s">
        <v>45</v>
      </c>
      <c r="F1403" s="38" t="s">
        <v>120</v>
      </c>
      <c r="G1403" s="35">
        <v>3641.5</v>
      </c>
      <c r="H1403" s="59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109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0">
        <v>45919.128587962965</v>
      </c>
      <c r="B1404" s="61">
        <v>444375338</v>
      </c>
      <c r="C1404" s="37" t="s">
        <v>36</v>
      </c>
      <c r="D1404" s="37" t="s">
        <v>37</v>
      </c>
      <c r="E1404" s="37" t="s">
        <v>45</v>
      </c>
      <c r="F1404" s="37" t="s">
        <v>120</v>
      </c>
      <c r="G1404" s="36">
        <v>3641.54</v>
      </c>
      <c r="H1404" s="61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8">
        <v>45919.128587962965</v>
      </c>
      <c r="B1405" s="59">
        <v>444375340</v>
      </c>
      <c r="C1405" s="38" t="s">
        <v>36</v>
      </c>
      <c r="D1405" s="38" t="s">
        <v>37</v>
      </c>
      <c r="E1405" s="38" t="s">
        <v>45</v>
      </c>
      <c r="F1405" s="38" t="s">
        <v>120</v>
      </c>
      <c r="G1405" s="35">
        <v>3641.54</v>
      </c>
      <c r="H1405" s="59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0">
        <v>45919.128587962965</v>
      </c>
      <c r="B1406" s="61">
        <v>444375342</v>
      </c>
      <c r="C1406" s="37" t="s">
        <v>36</v>
      </c>
      <c r="D1406" s="37" t="s">
        <v>37</v>
      </c>
      <c r="E1406" s="37" t="s">
        <v>45</v>
      </c>
      <c r="F1406" s="37" t="s">
        <v>120</v>
      </c>
      <c r="G1406" s="36">
        <v>3641.54</v>
      </c>
      <c r="H1406" s="61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8">
        <v>45919.129803240743</v>
      </c>
      <c r="B1407" s="59">
        <v>444375651</v>
      </c>
      <c r="C1407" s="38" t="s">
        <v>36</v>
      </c>
      <c r="D1407" s="38" t="s">
        <v>38</v>
      </c>
      <c r="E1407" s="38" t="s">
        <v>46</v>
      </c>
      <c r="F1407" s="38" t="s">
        <v>120</v>
      </c>
      <c r="G1407" s="35">
        <v>3640.13</v>
      </c>
      <c r="H1407" s="59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1222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0">
        <v>45919.130543981482</v>
      </c>
      <c r="B1408" s="61">
        <v>444375838</v>
      </c>
      <c r="C1408" s="37" t="s">
        <v>36</v>
      </c>
      <c r="D1408" s="37" t="s">
        <v>38</v>
      </c>
      <c r="E1408" s="37" t="s">
        <v>45</v>
      </c>
      <c r="F1408" s="37" t="s">
        <v>120</v>
      </c>
      <c r="G1408" s="36">
        <v>3639.59</v>
      </c>
      <c r="H1408" s="61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8">
        <v>45919.130543981482</v>
      </c>
      <c r="B1409" s="59">
        <v>444375839</v>
      </c>
      <c r="C1409" s="38" t="s">
        <v>36</v>
      </c>
      <c r="D1409" s="38" t="s">
        <v>38</v>
      </c>
      <c r="E1409" s="38" t="s">
        <v>45</v>
      </c>
      <c r="F1409" s="38" t="s">
        <v>120</v>
      </c>
      <c r="G1409" s="35">
        <v>3639.59</v>
      </c>
      <c r="H1409" s="59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0">
        <v>45919.130555555559</v>
      </c>
      <c r="B1410" s="61">
        <v>444375842</v>
      </c>
      <c r="C1410" s="37" t="s">
        <v>36</v>
      </c>
      <c r="D1410" s="37" t="s">
        <v>38</v>
      </c>
      <c r="E1410" s="37" t="s">
        <v>45</v>
      </c>
      <c r="F1410" s="37" t="s">
        <v>120</v>
      </c>
      <c r="G1410" s="36">
        <v>3639.59</v>
      </c>
      <c r="H1410" s="61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8">
        <v>45919.133738425924</v>
      </c>
      <c r="B1411" s="59">
        <v>444376263</v>
      </c>
      <c r="C1411" s="38" t="s">
        <v>36</v>
      </c>
      <c r="D1411" s="38" t="s">
        <v>38</v>
      </c>
      <c r="E1411" s="38" t="s">
        <v>46</v>
      </c>
      <c r="F1411" s="38" t="s">
        <v>120</v>
      </c>
      <c r="G1411" s="35">
        <v>3639.39</v>
      </c>
      <c r="H1411" s="59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1223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0">
        <v>45919.133738425924</v>
      </c>
      <c r="B1412" s="61">
        <v>444376264</v>
      </c>
      <c r="C1412" s="37" t="s">
        <v>36</v>
      </c>
      <c r="D1412" s="37" t="s">
        <v>38</v>
      </c>
      <c r="E1412" s="37" t="s">
        <v>46</v>
      </c>
      <c r="F1412" s="37" t="s">
        <v>120</v>
      </c>
      <c r="G1412" s="36">
        <v>3639.39</v>
      </c>
      <c r="H1412" s="61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1223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8">
        <v>45919.133738425924</v>
      </c>
      <c r="B1413" s="59">
        <v>444376265</v>
      </c>
      <c r="C1413" s="38" t="s">
        <v>36</v>
      </c>
      <c r="D1413" s="38" t="s">
        <v>38</v>
      </c>
      <c r="E1413" s="38" t="s">
        <v>46</v>
      </c>
      <c r="F1413" s="38" t="s">
        <v>120</v>
      </c>
      <c r="G1413" s="35">
        <v>3639.39</v>
      </c>
      <c r="H1413" s="59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1223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0">
        <v>45919.133784722224</v>
      </c>
      <c r="B1414" s="61">
        <v>444376281</v>
      </c>
      <c r="C1414" s="37" t="s">
        <v>36</v>
      </c>
      <c r="D1414" s="37" t="s">
        <v>38</v>
      </c>
      <c r="E1414" s="37" t="s">
        <v>46</v>
      </c>
      <c r="F1414" s="37" t="s">
        <v>120</v>
      </c>
      <c r="G1414" s="36">
        <v>3639.17</v>
      </c>
      <c r="H1414" s="61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1224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8">
        <v>45919.134074074071</v>
      </c>
      <c r="B1415" s="59">
        <v>444376355</v>
      </c>
      <c r="C1415" s="38" t="s">
        <v>36</v>
      </c>
      <c r="D1415" s="38" t="s">
        <v>38</v>
      </c>
      <c r="E1415" s="38" t="s">
        <v>46</v>
      </c>
      <c r="F1415" s="38" t="s">
        <v>120</v>
      </c>
      <c r="G1415" s="35">
        <v>3638.47</v>
      </c>
      <c r="H1415" s="59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1225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0">
        <v>45919.134074074071</v>
      </c>
      <c r="B1416" s="61">
        <v>444376357</v>
      </c>
      <c r="C1416" s="37" t="s">
        <v>36</v>
      </c>
      <c r="D1416" s="37" t="s">
        <v>38</v>
      </c>
      <c r="E1416" s="37" t="s">
        <v>46</v>
      </c>
      <c r="F1416" s="37" t="s">
        <v>120</v>
      </c>
      <c r="G1416" s="36">
        <v>3638.47</v>
      </c>
      <c r="H1416" s="61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1226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8">
        <v>45919.134074074071</v>
      </c>
      <c r="B1417" s="59">
        <v>444376359</v>
      </c>
      <c r="C1417" s="38" t="s">
        <v>36</v>
      </c>
      <c r="D1417" s="38" t="s">
        <v>38</v>
      </c>
      <c r="E1417" s="38" t="s">
        <v>46</v>
      </c>
      <c r="F1417" s="38" t="s">
        <v>120</v>
      </c>
      <c r="G1417" s="35">
        <v>3638.47</v>
      </c>
      <c r="H1417" s="59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1226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0">
        <v>45919.134074074071</v>
      </c>
      <c r="B1418" s="61">
        <v>444376361</v>
      </c>
      <c r="C1418" s="37" t="s">
        <v>36</v>
      </c>
      <c r="D1418" s="37" t="s">
        <v>38</v>
      </c>
      <c r="E1418" s="37" t="s">
        <v>46</v>
      </c>
      <c r="F1418" s="37" t="s">
        <v>120</v>
      </c>
      <c r="G1418" s="36">
        <v>3638.47</v>
      </c>
      <c r="H1418" s="61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1226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8">
        <v>45919.134074074071</v>
      </c>
      <c r="B1419" s="59">
        <v>444376362</v>
      </c>
      <c r="C1419" s="38" t="s">
        <v>36</v>
      </c>
      <c r="D1419" s="38" t="s">
        <v>38</v>
      </c>
      <c r="E1419" s="38" t="s">
        <v>46</v>
      </c>
      <c r="F1419" s="38" t="s">
        <v>120</v>
      </c>
      <c r="G1419" s="35">
        <v>3638.47</v>
      </c>
      <c r="H1419" s="59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1226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0">
        <v>45919.134594907409</v>
      </c>
      <c r="B1420" s="61">
        <v>444376511</v>
      </c>
      <c r="C1420" s="37" t="s">
        <v>36</v>
      </c>
      <c r="D1420" s="37" t="s">
        <v>38</v>
      </c>
      <c r="E1420" s="37" t="s">
        <v>45</v>
      </c>
      <c r="F1420" s="37" t="s">
        <v>120</v>
      </c>
      <c r="G1420" s="36">
        <v>3639.21</v>
      </c>
      <c r="H1420" s="61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116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8">
        <v>45919.134594907409</v>
      </c>
      <c r="B1421" s="59">
        <v>444376512</v>
      </c>
      <c r="C1421" s="38" t="s">
        <v>36</v>
      </c>
      <c r="D1421" s="38" t="s">
        <v>38</v>
      </c>
      <c r="E1421" s="38" t="s">
        <v>45</v>
      </c>
      <c r="F1421" s="38" t="s">
        <v>120</v>
      </c>
      <c r="G1421" s="35">
        <v>3639.21</v>
      </c>
      <c r="H1421" s="59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115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0">
        <v>45919.134594907409</v>
      </c>
      <c r="B1422" s="61">
        <v>444376514</v>
      </c>
      <c r="C1422" s="37" t="s">
        <v>36</v>
      </c>
      <c r="D1422" s="37" t="s">
        <v>38</v>
      </c>
      <c r="E1422" s="37" t="s">
        <v>45</v>
      </c>
      <c r="F1422" s="37" t="s">
        <v>120</v>
      </c>
      <c r="G1422" s="36">
        <v>3639.21</v>
      </c>
      <c r="H1422" s="61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119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8">
        <v>45919.135520833333</v>
      </c>
      <c r="B1423" s="59">
        <v>444376625</v>
      </c>
      <c r="C1423" s="38" t="s">
        <v>36</v>
      </c>
      <c r="D1423" s="38" t="s">
        <v>38</v>
      </c>
      <c r="E1423" s="38" t="s">
        <v>45</v>
      </c>
      <c r="F1423" s="38" t="s">
        <v>120</v>
      </c>
      <c r="G1423" s="35">
        <v>3639.67</v>
      </c>
      <c r="H1423" s="59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0">
        <v>45919.135520833333</v>
      </c>
      <c r="B1424" s="61">
        <v>444376626</v>
      </c>
      <c r="C1424" s="37" t="s">
        <v>36</v>
      </c>
      <c r="D1424" s="37" t="s">
        <v>38</v>
      </c>
      <c r="E1424" s="37" t="s">
        <v>45</v>
      </c>
      <c r="F1424" s="37" t="s">
        <v>120</v>
      </c>
      <c r="G1424" s="36">
        <v>3639.67</v>
      </c>
      <c r="H1424" s="61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114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8">
        <v>45919.135520833333</v>
      </c>
      <c r="B1425" s="59">
        <v>444376627</v>
      </c>
      <c r="C1425" s="38" t="s">
        <v>36</v>
      </c>
      <c r="D1425" s="38" t="s">
        <v>38</v>
      </c>
      <c r="E1425" s="38" t="s">
        <v>45</v>
      </c>
      <c r="F1425" s="38" t="s">
        <v>120</v>
      </c>
      <c r="G1425" s="35">
        <v>3639.67</v>
      </c>
      <c r="H1425" s="59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0">
        <v>45919.13553240741</v>
      </c>
      <c r="B1426" s="61">
        <v>444376628</v>
      </c>
      <c r="C1426" s="37" t="s">
        <v>36</v>
      </c>
      <c r="D1426" s="37" t="s">
        <v>38</v>
      </c>
      <c r="E1426" s="37" t="s">
        <v>45</v>
      </c>
      <c r="F1426" s="37" t="s">
        <v>120</v>
      </c>
      <c r="G1426" s="36">
        <v>3639.67</v>
      </c>
      <c r="H1426" s="61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8">
        <v>45919.13553240741</v>
      </c>
      <c r="B1427" s="59">
        <v>444376629</v>
      </c>
      <c r="C1427" s="38" t="s">
        <v>36</v>
      </c>
      <c r="D1427" s="38" t="s">
        <v>38</v>
      </c>
      <c r="E1427" s="38" t="s">
        <v>45</v>
      </c>
      <c r="F1427" s="38" t="s">
        <v>120</v>
      </c>
      <c r="G1427" s="35">
        <v>3639.63</v>
      </c>
      <c r="H1427" s="59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108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0">
        <v>45919.13553240741</v>
      </c>
      <c r="B1428" s="61">
        <v>444376630</v>
      </c>
      <c r="C1428" s="37" t="s">
        <v>36</v>
      </c>
      <c r="D1428" s="37" t="s">
        <v>38</v>
      </c>
      <c r="E1428" s="37" t="s">
        <v>45</v>
      </c>
      <c r="F1428" s="37" t="s">
        <v>120</v>
      </c>
      <c r="G1428" s="36">
        <v>3639.67</v>
      </c>
      <c r="H1428" s="61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109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8">
        <v>45919.13553240741</v>
      </c>
      <c r="B1429" s="59">
        <v>444376631</v>
      </c>
      <c r="C1429" s="38" t="s">
        <v>36</v>
      </c>
      <c r="D1429" s="38" t="s">
        <v>38</v>
      </c>
      <c r="E1429" s="38" t="s">
        <v>45</v>
      </c>
      <c r="F1429" s="38" t="s">
        <v>120</v>
      </c>
      <c r="G1429" s="35">
        <v>3639.67</v>
      </c>
      <c r="H1429" s="59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0">
        <v>45919.138090277775</v>
      </c>
      <c r="B1430" s="61">
        <v>444377047</v>
      </c>
      <c r="C1430" s="37" t="s">
        <v>36</v>
      </c>
      <c r="D1430" s="37" t="s">
        <v>37</v>
      </c>
      <c r="E1430" s="37" t="s">
        <v>46</v>
      </c>
      <c r="F1430" s="37" t="s">
        <v>120</v>
      </c>
      <c r="G1430" s="36">
        <v>3637.87</v>
      </c>
      <c r="H1430" s="61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1227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8">
        <v>45919.138090277775</v>
      </c>
      <c r="B1431" s="59">
        <v>444377048</v>
      </c>
      <c r="C1431" s="38" t="s">
        <v>36</v>
      </c>
      <c r="D1431" s="38" t="s">
        <v>37</v>
      </c>
      <c r="E1431" s="38" t="s">
        <v>46</v>
      </c>
      <c r="F1431" s="38" t="s">
        <v>120</v>
      </c>
      <c r="G1431" s="35">
        <v>3637.87</v>
      </c>
      <c r="H1431" s="59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1227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0">
        <v>45919.138090277775</v>
      </c>
      <c r="B1432" s="61">
        <v>444377049</v>
      </c>
      <c r="C1432" s="37" t="s">
        <v>36</v>
      </c>
      <c r="D1432" s="37" t="s">
        <v>37</v>
      </c>
      <c r="E1432" s="37" t="s">
        <v>46</v>
      </c>
      <c r="F1432" s="37" t="s">
        <v>120</v>
      </c>
      <c r="G1432" s="36">
        <v>3637.87</v>
      </c>
      <c r="H1432" s="61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1227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8">
        <v>45919.138449074075</v>
      </c>
      <c r="B1433" s="59">
        <v>444377363</v>
      </c>
      <c r="C1433" s="38" t="s">
        <v>36</v>
      </c>
      <c r="D1433" s="38" t="s">
        <v>37</v>
      </c>
      <c r="E1433" s="38" t="s">
        <v>46</v>
      </c>
      <c r="F1433" s="38" t="s">
        <v>120</v>
      </c>
      <c r="G1433" s="35">
        <v>3637.04</v>
      </c>
      <c r="H1433" s="59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1228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0">
        <v>45919.138483796298</v>
      </c>
      <c r="B1434" s="61">
        <v>444377423</v>
      </c>
      <c r="C1434" s="37" t="s">
        <v>36</v>
      </c>
      <c r="D1434" s="37" t="s">
        <v>37</v>
      </c>
      <c r="E1434" s="37" t="s">
        <v>46</v>
      </c>
      <c r="F1434" s="37" t="s">
        <v>120</v>
      </c>
      <c r="G1434" s="36">
        <v>3638.16</v>
      </c>
      <c r="H1434" s="61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1229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8">
        <v>45919.138993055552</v>
      </c>
      <c r="B1435" s="59">
        <v>444377549</v>
      </c>
      <c r="C1435" s="38" t="s">
        <v>36</v>
      </c>
      <c r="D1435" s="38" t="s">
        <v>38</v>
      </c>
      <c r="E1435" s="38" t="s">
        <v>45</v>
      </c>
      <c r="F1435" s="38" t="s">
        <v>120</v>
      </c>
      <c r="G1435" s="35">
        <v>3638.05</v>
      </c>
      <c r="H1435" s="59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116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0">
        <v>45919.139293981483</v>
      </c>
      <c r="B1436" s="61">
        <v>444377640</v>
      </c>
      <c r="C1436" s="37" t="s">
        <v>36</v>
      </c>
      <c r="D1436" s="37" t="s">
        <v>37</v>
      </c>
      <c r="E1436" s="37" t="s">
        <v>46</v>
      </c>
      <c r="F1436" s="37" t="s">
        <v>120</v>
      </c>
      <c r="G1436" s="36">
        <v>3638.89</v>
      </c>
      <c r="H1436" s="61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1124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8">
        <v>45919.139293981483</v>
      </c>
      <c r="B1437" s="59">
        <v>444377641</v>
      </c>
      <c r="C1437" s="38" t="s">
        <v>36</v>
      </c>
      <c r="D1437" s="38" t="s">
        <v>37</v>
      </c>
      <c r="E1437" s="38" t="s">
        <v>46</v>
      </c>
      <c r="F1437" s="38" t="s">
        <v>120</v>
      </c>
      <c r="G1437" s="35">
        <v>3638.89</v>
      </c>
      <c r="H1437" s="59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1124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0">
        <v>45919.139293981483</v>
      </c>
      <c r="B1438" s="61">
        <v>444377642</v>
      </c>
      <c r="C1438" s="37" t="s">
        <v>36</v>
      </c>
      <c r="D1438" s="37" t="s">
        <v>37</v>
      </c>
      <c r="E1438" s="37" t="s">
        <v>46</v>
      </c>
      <c r="F1438" s="37" t="s">
        <v>120</v>
      </c>
      <c r="G1438" s="36">
        <v>3638.89</v>
      </c>
      <c r="H1438" s="61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1124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8">
        <v>45919.139340277776</v>
      </c>
      <c r="B1439" s="59">
        <v>444377650</v>
      </c>
      <c r="C1439" s="38" t="s">
        <v>36</v>
      </c>
      <c r="D1439" s="38" t="s">
        <v>38</v>
      </c>
      <c r="E1439" s="38" t="s">
        <v>45</v>
      </c>
      <c r="F1439" s="38" t="s">
        <v>120</v>
      </c>
      <c r="G1439" s="35">
        <v>3638.7</v>
      </c>
      <c r="H1439" s="59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109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0">
        <v>45919.139340277776</v>
      </c>
      <c r="B1440" s="61">
        <v>444377652</v>
      </c>
      <c r="C1440" s="37" t="s">
        <v>36</v>
      </c>
      <c r="D1440" s="37" t="s">
        <v>38</v>
      </c>
      <c r="E1440" s="37" t="s">
        <v>45</v>
      </c>
      <c r="F1440" s="37" t="s">
        <v>120</v>
      </c>
      <c r="G1440" s="36">
        <v>3638.7</v>
      </c>
      <c r="H1440" s="61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8">
        <v>45919.139340277776</v>
      </c>
      <c r="B1441" s="59">
        <v>444377654</v>
      </c>
      <c r="C1441" s="38" t="s">
        <v>36</v>
      </c>
      <c r="D1441" s="38" t="s">
        <v>38</v>
      </c>
      <c r="E1441" s="38" t="s">
        <v>45</v>
      </c>
      <c r="F1441" s="38" t="s">
        <v>120</v>
      </c>
      <c r="G1441" s="35">
        <v>3638.7</v>
      </c>
      <c r="H1441" s="59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108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0">
        <v>45919.139351851853</v>
      </c>
      <c r="B1442" s="61">
        <v>444377656</v>
      </c>
      <c r="C1442" s="37" t="s">
        <v>36</v>
      </c>
      <c r="D1442" s="37" t="s">
        <v>38</v>
      </c>
      <c r="E1442" s="37" t="s">
        <v>45</v>
      </c>
      <c r="F1442" s="37" t="s">
        <v>120</v>
      </c>
      <c r="G1442" s="36">
        <v>3638.7</v>
      </c>
      <c r="H1442" s="61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8">
        <v>45919.139351851853</v>
      </c>
      <c r="B1443" s="59">
        <v>444377657</v>
      </c>
      <c r="C1443" s="38" t="s">
        <v>36</v>
      </c>
      <c r="D1443" s="38" t="s">
        <v>38</v>
      </c>
      <c r="E1443" s="38" t="s">
        <v>45</v>
      </c>
      <c r="F1443" s="38" t="s">
        <v>120</v>
      </c>
      <c r="G1443" s="35">
        <v>3638.7</v>
      </c>
      <c r="H1443" s="59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0">
        <v>45919.139351851853</v>
      </c>
      <c r="B1444" s="61">
        <v>444377659</v>
      </c>
      <c r="C1444" s="37" t="s">
        <v>36</v>
      </c>
      <c r="D1444" s="37" t="s">
        <v>38</v>
      </c>
      <c r="E1444" s="37" t="s">
        <v>45</v>
      </c>
      <c r="F1444" s="37" t="s">
        <v>120</v>
      </c>
      <c r="G1444" s="36">
        <v>3638.7</v>
      </c>
      <c r="H1444" s="61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8">
        <v>45919.144074074073</v>
      </c>
      <c r="B1445" s="59">
        <v>444378501</v>
      </c>
      <c r="C1445" s="38" t="s">
        <v>36</v>
      </c>
      <c r="D1445" s="38" t="s">
        <v>37</v>
      </c>
      <c r="E1445" s="38" t="s">
        <v>46</v>
      </c>
      <c r="F1445" s="38" t="s">
        <v>120</v>
      </c>
      <c r="G1445" s="35">
        <v>3637.2</v>
      </c>
      <c r="H1445" s="59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1230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0">
        <v>45919.144074074073</v>
      </c>
      <c r="B1446" s="61">
        <v>444378502</v>
      </c>
      <c r="C1446" s="37" t="s">
        <v>36</v>
      </c>
      <c r="D1446" s="37" t="s">
        <v>37</v>
      </c>
      <c r="E1446" s="37" t="s">
        <v>46</v>
      </c>
      <c r="F1446" s="37" t="s">
        <v>120</v>
      </c>
      <c r="G1446" s="36">
        <v>3637.2</v>
      </c>
      <c r="H1446" s="61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1230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8">
        <v>45919.144074074073</v>
      </c>
      <c r="B1447" s="59">
        <v>444378503</v>
      </c>
      <c r="C1447" s="38" t="s">
        <v>36</v>
      </c>
      <c r="D1447" s="38" t="s">
        <v>37</v>
      </c>
      <c r="E1447" s="38" t="s">
        <v>46</v>
      </c>
      <c r="F1447" s="38" t="s">
        <v>120</v>
      </c>
      <c r="G1447" s="35">
        <v>3637.2</v>
      </c>
      <c r="H1447" s="59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1230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0">
        <v>45919.144895833335</v>
      </c>
      <c r="B1448" s="61">
        <v>444378663</v>
      </c>
      <c r="C1448" s="37" t="s">
        <v>36</v>
      </c>
      <c r="D1448" s="37" t="s">
        <v>38</v>
      </c>
      <c r="E1448" s="37" t="s">
        <v>45</v>
      </c>
      <c r="F1448" s="37" t="s">
        <v>120</v>
      </c>
      <c r="G1448" s="36">
        <v>3637.76</v>
      </c>
      <c r="H1448" s="61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108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8">
        <v>45919.144895833335</v>
      </c>
      <c r="B1449" s="59">
        <v>444378664</v>
      </c>
      <c r="C1449" s="38" t="s">
        <v>36</v>
      </c>
      <c r="D1449" s="38" t="s">
        <v>38</v>
      </c>
      <c r="E1449" s="38" t="s">
        <v>45</v>
      </c>
      <c r="F1449" s="38" t="s">
        <v>120</v>
      </c>
      <c r="G1449" s="35">
        <v>3637.76</v>
      </c>
      <c r="H1449" s="59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109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0">
        <v>45919.144895833335</v>
      </c>
      <c r="B1450" s="61">
        <v>444378665</v>
      </c>
      <c r="C1450" s="37" t="s">
        <v>36</v>
      </c>
      <c r="D1450" s="37" t="s">
        <v>38</v>
      </c>
      <c r="E1450" s="37" t="s">
        <v>45</v>
      </c>
      <c r="F1450" s="37" t="s">
        <v>120</v>
      </c>
      <c r="G1450" s="36">
        <v>3637.75</v>
      </c>
      <c r="H1450" s="61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8">
        <v>45919.144907407404</v>
      </c>
      <c r="B1451" s="59">
        <v>444378668</v>
      </c>
      <c r="C1451" s="38" t="s">
        <v>36</v>
      </c>
      <c r="D1451" s="38" t="s">
        <v>37</v>
      </c>
      <c r="E1451" s="38" t="s">
        <v>46</v>
      </c>
      <c r="F1451" s="38" t="s">
        <v>120</v>
      </c>
      <c r="G1451" s="35">
        <v>3638.08</v>
      </c>
      <c r="H1451" s="59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1231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0">
        <v>45919.144907407404</v>
      </c>
      <c r="B1452" s="61">
        <v>444378669</v>
      </c>
      <c r="C1452" s="37" t="s">
        <v>36</v>
      </c>
      <c r="D1452" s="37" t="s">
        <v>37</v>
      </c>
      <c r="E1452" s="37" t="s">
        <v>46</v>
      </c>
      <c r="F1452" s="37" t="s">
        <v>120</v>
      </c>
      <c r="G1452" s="36">
        <v>3638.08</v>
      </c>
      <c r="H1452" s="61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1232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8">
        <v>45919.144907407404</v>
      </c>
      <c r="B1453" s="59">
        <v>444378670</v>
      </c>
      <c r="C1453" s="38" t="s">
        <v>36</v>
      </c>
      <c r="D1453" s="38" t="s">
        <v>37</v>
      </c>
      <c r="E1453" s="38" t="s">
        <v>46</v>
      </c>
      <c r="F1453" s="38" t="s">
        <v>120</v>
      </c>
      <c r="G1453" s="35">
        <v>3638.08</v>
      </c>
      <c r="H1453" s="59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1232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0">
        <v>45919.145127314812</v>
      </c>
      <c r="B1454" s="61">
        <v>444378699</v>
      </c>
      <c r="C1454" s="37" t="s">
        <v>36</v>
      </c>
      <c r="D1454" s="37" t="s">
        <v>38</v>
      </c>
      <c r="E1454" s="37" t="s">
        <v>45</v>
      </c>
      <c r="F1454" s="37" t="s">
        <v>120</v>
      </c>
      <c r="G1454" s="36">
        <v>3637.58</v>
      </c>
      <c r="H1454" s="61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8">
        <v>45919.145127314812</v>
      </c>
      <c r="B1455" s="59">
        <v>444378700</v>
      </c>
      <c r="C1455" s="38" t="s">
        <v>36</v>
      </c>
      <c r="D1455" s="38" t="s">
        <v>38</v>
      </c>
      <c r="E1455" s="38" t="s">
        <v>45</v>
      </c>
      <c r="F1455" s="38" t="s">
        <v>120</v>
      </c>
      <c r="G1455" s="35">
        <v>3637.58</v>
      </c>
      <c r="H1455" s="59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0">
        <v>45919.145127314812</v>
      </c>
      <c r="B1456" s="61">
        <v>444378707</v>
      </c>
      <c r="C1456" s="37" t="s">
        <v>36</v>
      </c>
      <c r="D1456" s="37" t="s">
        <v>38</v>
      </c>
      <c r="E1456" s="37" t="s">
        <v>45</v>
      </c>
      <c r="F1456" s="37" t="s">
        <v>120</v>
      </c>
      <c r="G1456" s="36">
        <v>3637.58</v>
      </c>
      <c r="H1456" s="61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8">
        <v>45919.145474537036</v>
      </c>
      <c r="B1457" s="59">
        <v>444378825</v>
      </c>
      <c r="C1457" s="38" t="s">
        <v>36</v>
      </c>
      <c r="D1457" s="38" t="s">
        <v>38</v>
      </c>
      <c r="E1457" s="38" t="s">
        <v>45</v>
      </c>
      <c r="F1457" s="38" t="s">
        <v>120</v>
      </c>
      <c r="G1457" s="35">
        <v>3638.1</v>
      </c>
      <c r="H1457" s="59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0">
        <v>45919.145474537036</v>
      </c>
      <c r="B1458" s="61">
        <v>444378828</v>
      </c>
      <c r="C1458" s="37" t="s">
        <v>36</v>
      </c>
      <c r="D1458" s="37" t="s">
        <v>38</v>
      </c>
      <c r="E1458" s="37" t="s">
        <v>45</v>
      </c>
      <c r="F1458" s="37" t="s">
        <v>120</v>
      </c>
      <c r="G1458" s="36">
        <v>3638.1</v>
      </c>
      <c r="H1458" s="61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93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8">
        <v>45919.151608796295</v>
      </c>
      <c r="B1459" s="59">
        <v>444380249</v>
      </c>
      <c r="C1459" s="38" t="s">
        <v>36</v>
      </c>
      <c r="D1459" s="38" t="s">
        <v>38</v>
      </c>
      <c r="E1459" s="38" t="s">
        <v>45</v>
      </c>
      <c r="F1459" s="38" t="s">
        <v>120</v>
      </c>
      <c r="G1459" s="35">
        <v>3637.56</v>
      </c>
      <c r="H1459" s="59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107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0">
        <v>45919.154062499998</v>
      </c>
      <c r="B1460" s="61">
        <v>444380911</v>
      </c>
      <c r="C1460" s="37" t="s">
        <v>36</v>
      </c>
      <c r="D1460" s="37" t="s">
        <v>37</v>
      </c>
      <c r="E1460" s="37" t="s">
        <v>46</v>
      </c>
      <c r="F1460" s="37" t="s">
        <v>120</v>
      </c>
      <c r="G1460" s="36">
        <v>3637.35</v>
      </c>
      <c r="H1460" s="61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1083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8">
        <v>45919.154062499998</v>
      </c>
      <c r="B1461" s="59">
        <v>444380914</v>
      </c>
      <c r="C1461" s="38" t="s">
        <v>36</v>
      </c>
      <c r="D1461" s="38" t="s">
        <v>37</v>
      </c>
      <c r="E1461" s="38" t="s">
        <v>46</v>
      </c>
      <c r="F1461" s="38" t="s">
        <v>120</v>
      </c>
      <c r="G1461" s="35">
        <v>3637.5</v>
      </c>
      <c r="H1461" s="59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1233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0">
        <v>45919.15415509259</v>
      </c>
      <c r="B1462" s="61">
        <v>444380918</v>
      </c>
      <c r="C1462" s="37" t="s">
        <v>36</v>
      </c>
      <c r="D1462" s="37" t="s">
        <v>38</v>
      </c>
      <c r="E1462" s="37" t="s">
        <v>45</v>
      </c>
      <c r="F1462" s="37" t="s">
        <v>120</v>
      </c>
      <c r="G1462" s="36">
        <v>3637.35</v>
      </c>
      <c r="H1462" s="61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114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8">
        <v>45919.154270833336</v>
      </c>
      <c r="B1463" s="59">
        <v>444380935</v>
      </c>
      <c r="C1463" s="38" t="s">
        <v>36</v>
      </c>
      <c r="D1463" s="38" t="s">
        <v>38</v>
      </c>
      <c r="E1463" s="38" t="s">
        <v>45</v>
      </c>
      <c r="F1463" s="38" t="s">
        <v>120</v>
      </c>
      <c r="G1463" s="35">
        <v>3637.06</v>
      </c>
      <c r="H1463" s="59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116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0">
        <v>45919.154606481483</v>
      </c>
      <c r="B1464" s="61">
        <v>444380964</v>
      </c>
      <c r="C1464" s="37" t="s">
        <v>36</v>
      </c>
      <c r="D1464" s="37" t="s">
        <v>37</v>
      </c>
      <c r="E1464" s="37" t="s">
        <v>46</v>
      </c>
      <c r="F1464" s="37" t="s">
        <v>120</v>
      </c>
      <c r="G1464" s="36">
        <v>3637.78</v>
      </c>
      <c r="H1464" s="61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1234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8">
        <v>45919.154942129629</v>
      </c>
      <c r="B1465" s="59">
        <v>444381024</v>
      </c>
      <c r="C1465" s="38" t="s">
        <v>36</v>
      </c>
      <c r="D1465" s="38" t="s">
        <v>37</v>
      </c>
      <c r="E1465" s="38" t="s">
        <v>46</v>
      </c>
      <c r="F1465" s="38" t="s">
        <v>120</v>
      </c>
      <c r="G1465" s="35">
        <v>3638.14</v>
      </c>
      <c r="H1465" s="59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1229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0">
        <v>45919.155555555553</v>
      </c>
      <c r="B1466" s="61">
        <v>444381135</v>
      </c>
      <c r="C1466" s="37" t="s">
        <v>36</v>
      </c>
      <c r="D1466" s="37" t="s">
        <v>38</v>
      </c>
      <c r="E1466" s="37" t="s">
        <v>45</v>
      </c>
      <c r="F1466" s="37" t="s">
        <v>120</v>
      </c>
      <c r="G1466" s="36">
        <v>3638.44</v>
      </c>
      <c r="H1466" s="61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8">
        <v>45919.159710648149</v>
      </c>
      <c r="B1467" s="59">
        <v>444381650</v>
      </c>
      <c r="C1467" s="38" t="s">
        <v>36</v>
      </c>
      <c r="D1467" s="38" t="s">
        <v>38</v>
      </c>
      <c r="E1467" s="38" t="s">
        <v>45</v>
      </c>
      <c r="F1467" s="38" t="s">
        <v>120</v>
      </c>
      <c r="G1467" s="35">
        <v>3638.2</v>
      </c>
      <c r="H1467" s="59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0">
        <v>45919.161874999998</v>
      </c>
      <c r="B1468" s="61">
        <v>444382009</v>
      </c>
      <c r="C1468" s="37" t="s">
        <v>36</v>
      </c>
      <c r="D1468" s="37" t="s">
        <v>37</v>
      </c>
      <c r="E1468" s="37" t="s">
        <v>46</v>
      </c>
      <c r="F1468" s="37" t="s">
        <v>120</v>
      </c>
      <c r="G1468" s="36">
        <v>3639.26</v>
      </c>
      <c r="H1468" s="61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1235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8">
        <v>45919.162465277775</v>
      </c>
      <c r="B1469" s="59">
        <v>444382190</v>
      </c>
      <c r="C1469" s="38" t="s">
        <v>36</v>
      </c>
      <c r="D1469" s="38" t="s">
        <v>37</v>
      </c>
      <c r="E1469" s="38" t="s">
        <v>46</v>
      </c>
      <c r="F1469" s="38" t="s">
        <v>120</v>
      </c>
      <c r="G1469" s="35">
        <v>3640.09</v>
      </c>
      <c r="H1469" s="59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1236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0">
        <v>45919.162488425929</v>
      </c>
      <c r="B1470" s="61">
        <v>444382195</v>
      </c>
      <c r="C1470" s="37" t="s">
        <v>36</v>
      </c>
      <c r="D1470" s="37" t="s">
        <v>37</v>
      </c>
      <c r="E1470" s="37" t="s">
        <v>46</v>
      </c>
      <c r="F1470" s="37" t="s">
        <v>120</v>
      </c>
      <c r="G1470" s="36">
        <v>3640.16</v>
      </c>
      <c r="H1470" s="61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1237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8">
        <v>45919.162499999999</v>
      </c>
      <c r="B1471" s="59">
        <v>444382203</v>
      </c>
      <c r="C1471" s="38" t="s">
        <v>36</v>
      </c>
      <c r="D1471" s="38" t="s">
        <v>37</v>
      </c>
      <c r="E1471" s="38" t="s">
        <v>46</v>
      </c>
      <c r="F1471" s="38" t="s">
        <v>120</v>
      </c>
      <c r="G1471" s="35">
        <v>3640.35</v>
      </c>
      <c r="H1471" s="59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1238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0">
        <v>45919.162627314814</v>
      </c>
      <c r="B1472" s="61">
        <v>444382278</v>
      </c>
      <c r="C1472" s="37" t="s">
        <v>36</v>
      </c>
      <c r="D1472" s="37" t="s">
        <v>37</v>
      </c>
      <c r="E1472" s="37" t="s">
        <v>46</v>
      </c>
      <c r="F1472" s="37" t="s">
        <v>120</v>
      </c>
      <c r="G1472" s="36">
        <v>3640.56</v>
      </c>
      <c r="H1472" s="61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1239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8">
        <v>45919.162662037037</v>
      </c>
      <c r="B1473" s="59">
        <v>444382290</v>
      </c>
      <c r="C1473" s="38" t="s">
        <v>36</v>
      </c>
      <c r="D1473" s="38" t="s">
        <v>37</v>
      </c>
      <c r="E1473" s="38" t="s">
        <v>46</v>
      </c>
      <c r="F1473" s="38" t="s">
        <v>120</v>
      </c>
      <c r="G1473" s="35">
        <v>3640.59</v>
      </c>
      <c r="H1473" s="59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1240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0">
        <v>45919.162662037037</v>
      </c>
      <c r="B1474" s="61">
        <v>444382291</v>
      </c>
      <c r="C1474" s="37" t="s">
        <v>36</v>
      </c>
      <c r="D1474" s="37" t="s">
        <v>37</v>
      </c>
      <c r="E1474" s="37" t="s">
        <v>46</v>
      </c>
      <c r="F1474" s="37" t="s">
        <v>120</v>
      </c>
      <c r="G1474" s="36">
        <v>3640.59</v>
      </c>
      <c r="H1474" s="61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1240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8">
        <v>45919.16269675926</v>
      </c>
      <c r="B1475" s="59">
        <v>444382310</v>
      </c>
      <c r="C1475" s="38" t="s">
        <v>36</v>
      </c>
      <c r="D1475" s="38" t="s">
        <v>37</v>
      </c>
      <c r="E1475" s="38" t="s">
        <v>46</v>
      </c>
      <c r="F1475" s="38" t="s">
        <v>120</v>
      </c>
      <c r="G1475" s="35">
        <v>3640.77</v>
      </c>
      <c r="H1475" s="59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976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0">
        <v>45919.16269675926</v>
      </c>
      <c r="B1476" s="61">
        <v>444382311</v>
      </c>
      <c r="C1476" s="37" t="s">
        <v>36</v>
      </c>
      <c r="D1476" s="37" t="s">
        <v>37</v>
      </c>
      <c r="E1476" s="37" t="s">
        <v>46</v>
      </c>
      <c r="F1476" s="37" t="s">
        <v>120</v>
      </c>
      <c r="G1476" s="36">
        <v>3640.77</v>
      </c>
      <c r="H1476" s="61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976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8">
        <v>45919.162731481483</v>
      </c>
      <c r="B1477" s="59">
        <v>444382343</v>
      </c>
      <c r="C1477" s="38" t="s">
        <v>36</v>
      </c>
      <c r="D1477" s="38" t="s">
        <v>37</v>
      </c>
      <c r="E1477" s="38" t="s">
        <v>46</v>
      </c>
      <c r="F1477" s="38" t="s">
        <v>120</v>
      </c>
      <c r="G1477" s="35">
        <v>3641.11</v>
      </c>
      <c r="H1477" s="59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1241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0">
        <v>45919.162731481483</v>
      </c>
      <c r="B1478" s="61">
        <v>444382351</v>
      </c>
      <c r="C1478" s="37" t="s">
        <v>36</v>
      </c>
      <c r="D1478" s="37" t="s">
        <v>37</v>
      </c>
      <c r="E1478" s="37" t="s">
        <v>46</v>
      </c>
      <c r="F1478" s="37" t="s">
        <v>120</v>
      </c>
      <c r="G1478" s="36">
        <v>3641.14</v>
      </c>
      <c r="H1478" s="61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1081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8">
        <v>45919.162777777776</v>
      </c>
      <c r="B1479" s="59">
        <v>444382366</v>
      </c>
      <c r="C1479" s="38" t="s">
        <v>36</v>
      </c>
      <c r="D1479" s="38" t="s">
        <v>37</v>
      </c>
      <c r="E1479" s="38" t="s">
        <v>46</v>
      </c>
      <c r="F1479" s="38" t="s">
        <v>120</v>
      </c>
      <c r="G1479" s="35">
        <v>3641.3</v>
      </c>
      <c r="H1479" s="59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1084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0">
        <v>45919.162824074076</v>
      </c>
      <c r="B1480" s="61">
        <v>444382423</v>
      </c>
      <c r="C1480" s="37" t="s">
        <v>36</v>
      </c>
      <c r="D1480" s="37" t="s">
        <v>37</v>
      </c>
      <c r="E1480" s="37" t="s">
        <v>46</v>
      </c>
      <c r="F1480" s="37" t="s">
        <v>120</v>
      </c>
      <c r="G1480" s="36">
        <v>3641.45</v>
      </c>
      <c r="H1480" s="61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1242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8">
        <v>45919.163993055554</v>
      </c>
      <c r="B1481" s="59">
        <v>444382641</v>
      </c>
      <c r="C1481" s="38" t="s">
        <v>36</v>
      </c>
      <c r="D1481" s="38" t="s">
        <v>37</v>
      </c>
      <c r="E1481" s="38" t="s">
        <v>45</v>
      </c>
      <c r="F1481" s="38" t="s">
        <v>120</v>
      </c>
      <c r="G1481" s="35">
        <v>3640.89</v>
      </c>
      <c r="H1481" s="59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116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0">
        <v>45919.165497685186</v>
      </c>
      <c r="B1482" s="61">
        <v>444382838</v>
      </c>
      <c r="C1482" s="37" t="s">
        <v>36</v>
      </c>
      <c r="D1482" s="37" t="s">
        <v>37</v>
      </c>
      <c r="E1482" s="37" t="s">
        <v>45</v>
      </c>
      <c r="F1482" s="37" t="s">
        <v>120</v>
      </c>
      <c r="G1482" s="36">
        <v>3640.34</v>
      </c>
      <c r="H1482" s="61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8">
        <v>45919.165497685186</v>
      </c>
      <c r="B1483" s="59">
        <v>444382839</v>
      </c>
      <c r="C1483" s="38" t="s">
        <v>36</v>
      </c>
      <c r="D1483" s="38" t="s">
        <v>37</v>
      </c>
      <c r="E1483" s="38" t="s">
        <v>45</v>
      </c>
      <c r="F1483" s="38" t="s">
        <v>120</v>
      </c>
      <c r="G1483" s="35">
        <v>3640.28</v>
      </c>
      <c r="H1483" s="59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108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0">
        <v>45919.165497685186</v>
      </c>
      <c r="B1484" s="61">
        <v>444382840</v>
      </c>
      <c r="C1484" s="37" t="s">
        <v>36</v>
      </c>
      <c r="D1484" s="37" t="s">
        <v>37</v>
      </c>
      <c r="E1484" s="37" t="s">
        <v>45</v>
      </c>
      <c r="F1484" s="37" t="s">
        <v>120</v>
      </c>
      <c r="G1484" s="36">
        <v>3640.31</v>
      </c>
      <c r="H1484" s="61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114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8">
        <v>45919.165509259263</v>
      </c>
      <c r="B1485" s="59">
        <v>444382841</v>
      </c>
      <c r="C1485" s="38" t="s">
        <v>36</v>
      </c>
      <c r="D1485" s="38" t="s">
        <v>37</v>
      </c>
      <c r="E1485" s="38" t="s">
        <v>45</v>
      </c>
      <c r="F1485" s="38" t="s">
        <v>120</v>
      </c>
      <c r="G1485" s="35">
        <v>3640.31</v>
      </c>
      <c r="H1485" s="59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0">
        <v>45919.165509259263</v>
      </c>
      <c r="B1486" s="61">
        <v>444382842</v>
      </c>
      <c r="C1486" s="37" t="s">
        <v>36</v>
      </c>
      <c r="D1486" s="37" t="s">
        <v>37</v>
      </c>
      <c r="E1486" s="37" t="s">
        <v>45</v>
      </c>
      <c r="F1486" s="37" t="s">
        <v>120</v>
      </c>
      <c r="G1486" s="36">
        <v>3640.28</v>
      </c>
      <c r="H1486" s="61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8">
        <v>45919.165509259263</v>
      </c>
      <c r="B1487" s="59">
        <v>444382844</v>
      </c>
      <c r="C1487" s="38" t="s">
        <v>36</v>
      </c>
      <c r="D1487" s="38" t="s">
        <v>37</v>
      </c>
      <c r="E1487" s="38" t="s">
        <v>45</v>
      </c>
      <c r="F1487" s="38" t="s">
        <v>120</v>
      </c>
      <c r="G1487" s="35">
        <v>3640.22</v>
      </c>
      <c r="H1487" s="59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109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0">
        <v>45919.165509259263</v>
      </c>
      <c r="B1488" s="61">
        <v>444382846</v>
      </c>
      <c r="C1488" s="37" t="s">
        <v>36</v>
      </c>
      <c r="D1488" s="37" t="s">
        <v>37</v>
      </c>
      <c r="E1488" s="37" t="s">
        <v>45</v>
      </c>
      <c r="F1488" s="37" t="s">
        <v>120</v>
      </c>
      <c r="G1488" s="36">
        <v>3640.25</v>
      </c>
      <c r="H1488" s="61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8">
        <v>45919.167384259257</v>
      </c>
      <c r="B1489" s="59">
        <v>444383201</v>
      </c>
      <c r="C1489" s="38" t="s">
        <v>36</v>
      </c>
      <c r="D1489" s="38" t="s">
        <v>38</v>
      </c>
      <c r="E1489" s="38" t="s">
        <v>46</v>
      </c>
      <c r="F1489" s="38" t="s">
        <v>120</v>
      </c>
      <c r="G1489" s="35">
        <v>3641.88</v>
      </c>
      <c r="H1489" s="59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1243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0">
        <v>45919.167384259257</v>
      </c>
      <c r="B1490" s="61">
        <v>444383202</v>
      </c>
      <c r="C1490" s="37" t="s">
        <v>36</v>
      </c>
      <c r="D1490" s="37" t="s">
        <v>38</v>
      </c>
      <c r="E1490" s="37" t="s">
        <v>46</v>
      </c>
      <c r="F1490" s="37" t="s">
        <v>120</v>
      </c>
      <c r="G1490" s="36">
        <v>3641.88</v>
      </c>
      <c r="H1490" s="61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1243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8">
        <v>45919.167384259257</v>
      </c>
      <c r="B1491" s="59">
        <v>444383203</v>
      </c>
      <c r="C1491" s="38" t="s">
        <v>36</v>
      </c>
      <c r="D1491" s="38" t="s">
        <v>38</v>
      </c>
      <c r="E1491" s="38" t="s">
        <v>46</v>
      </c>
      <c r="F1491" s="38" t="s">
        <v>120</v>
      </c>
      <c r="G1491" s="35">
        <v>3641.88</v>
      </c>
      <c r="H1491" s="59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1243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0">
        <v>45919.168217592596</v>
      </c>
      <c r="B1492" s="61">
        <v>444383338</v>
      </c>
      <c r="C1492" s="37" t="s">
        <v>36</v>
      </c>
      <c r="D1492" s="37" t="s">
        <v>37</v>
      </c>
      <c r="E1492" s="37" t="s">
        <v>46</v>
      </c>
      <c r="F1492" s="37" t="s">
        <v>120</v>
      </c>
      <c r="G1492" s="36">
        <v>3642.22</v>
      </c>
      <c r="H1492" s="61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1244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8">
        <v>45919.168217592596</v>
      </c>
      <c r="B1493" s="59">
        <v>444383339</v>
      </c>
      <c r="C1493" s="38" t="s">
        <v>36</v>
      </c>
      <c r="D1493" s="38" t="s">
        <v>37</v>
      </c>
      <c r="E1493" s="38" t="s">
        <v>46</v>
      </c>
      <c r="F1493" s="38" t="s">
        <v>120</v>
      </c>
      <c r="G1493" s="35">
        <v>3642.22</v>
      </c>
      <c r="H1493" s="59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1244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0">
        <v>45919.168391203704</v>
      </c>
      <c r="B1494" s="61">
        <v>444383360</v>
      </c>
      <c r="C1494" s="37" t="s">
        <v>36</v>
      </c>
      <c r="D1494" s="37" t="s">
        <v>37</v>
      </c>
      <c r="E1494" s="37" t="s">
        <v>45</v>
      </c>
      <c r="F1494" s="37" t="s">
        <v>120</v>
      </c>
      <c r="G1494" s="36">
        <v>3641.49</v>
      </c>
      <c r="H1494" s="61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115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8">
        <v>45919.168391203704</v>
      </c>
      <c r="B1495" s="59">
        <v>444383363</v>
      </c>
      <c r="C1495" s="38" t="s">
        <v>36</v>
      </c>
      <c r="D1495" s="38" t="s">
        <v>37</v>
      </c>
      <c r="E1495" s="38" t="s">
        <v>45</v>
      </c>
      <c r="F1495" s="38" t="s">
        <v>120</v>
      </c>
      <c r="G1495" s="35">
        <v>3641.44</v>
      </c>
      <c r="H1495" s="59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119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0">
        <v>45919.16951388889</v>
      </c>
      <c r="B1496" s="61">
        <v>444383550</v>
      </c>
      <c r="C1496" s="37" t="s">
        <v>36</v>
      </c>
      <c r="D1496" s="37" t="s">
        <v>37</v>
      </c>
      <c r="E1496" s="37" t="s">
        <v>46</v>
      </c>
      <c r="F1496" s="37" t="s">
        <v>120</v>
      </c>
      <c r="G1496" s="36">
        <v>3642.63</v>
      </c>
      <c r="H1496" s="61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1245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8">
        <v>45919.169618055559</v>
      </c>
      <c r="B1497" s="59">
        <v>444383662</v>
      </c>
      <c r="C1497" s="38" t="s">
        <v>36</v>
      </c>
      <c r="D1497" s="38" t="s">
        <v>38</v>
      </c>
      <c r="E1497" s="38" t="s">
        <v>46</v>
      </c>
      <c r="F1497" s="38" t="s">
        <v>120</v>
      </c>
      <c r="G1497" s="35">
        <v>3643.36</v>
      </c>
      <c r="H1497" s="59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1246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0">
        <v>45919.169618055559</v>
      </c>
      <c r="B1498" s="61">
        <v>444383663</v>
      </c>
      <c r="C1498" s="37" t="s">
        <v>36</v>
      </c>
      <c r="D1498" s="37" t="s">
        <v>38</v>
      </c>
      <c r="E1498" s="37" t="s">
        <v>46</v>
      </c>
      <c r="F1498" s="37" t="s">
        <v>120</v>
      </c>
      <c r="G1498" s="36">
        <v>3643.36</v>
      </c>
      <c r="H1498" s="61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1246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8">
        <v>45919.169675925928</v>
      </c>
      <c r="B1499" s="59">
        <v>444383729</v>
      </c>
      <c r="C1499" s="38" t="s">
        <v>36</v>
      </c>
      <c r="D1499" s="38" t="s">
        <v>38</v>
      </c>
      <c r="E1499" s="38" t="s">
        <v>46</v>
      </c>
      <c r="F1499" s="38" t="s">
        <v>120</v>
      </c>
      <c r="G1499" s="35">
        <v>3643.88</v>
      </c>
      <c r="H1499" s="59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1247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0">
        <v>45919.169675925928</v>
      </c>
      <c r="B1500" s="61">
        <v>444383730</v>
      </c>
      <c r="C1500" s="37" t="s">
        <v>36</v>
      </c>
      <c r="D1500" s="37" t="s">
        <v>38</v>
      </c>
      <c r="E1500" s="37" t="s">
        <v>46</v>
      </c>
      <c r="F1500" s="37" t="s">
        <v>120</v>
      </c>
      <c r="G1500" s="36">
        <v>3643.88</v>
      </c>
      <c r="H1500" s="61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1247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8">
        <v>45919.170787037037</v>
      </c>
      <c r="B1501" s="59">
        <v>444384013</v>
      </c>
      <c r="C1501" s="38" t="s">
        <v>36</v>
      </c>
      <c r="D1501" s="38" t="s">
        <v>38</v>
      </c>
      <c r="E1501" s="38" t="s">
        <v>46</v>
      </c>
      <c r="F1501" s="38" t="s">
        <v>120</v>
      </c>
      <c r="G1501" s="35">
        <v>3643.12</v>
      </c>
      <c r="H1501" s="59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1248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0">
        <v>45919.17082175926</v>
      </c>
      <c r="B1502" s="61">
        <v>444384017</v>
      </c>
      <c r="C1502" s="37" t="s">
        <v>36</v>
      </c>
      <c r="D1502" s="37" t="s">
        <v>37</v>
      </c>
      <c r="E1502" s="37" t="s">
        <v>45</v>
      </c>
      <c r="F1502" s="37" t="s">
        <v>120</v>
      </c>
      <c r="G1502" s="36">
        <v>3643.32</v>
      </c>
      <c r="H1502" s="61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116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8">
        <v>45919.171377314815</v>
      </c>
      <c r="B1503" s="59">
        <v>444384420</v>
      </c>
      <c r="C1503" s="38" t="s">
        <v>36</v>
      </c>
      <c r="D1503" s="38" t="s">
        <v>38</v>
      </c>
      <c r="E1503" s="38" t="s">
        <v>46</v>
      </c>
      <c r="F1503" s="38" t="s">
        <v>120</v>
      </c>
      <c r="G1503" s="35">
        <v>3645</v>
      </c>
      <c r="H1503" s="59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1249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0">
        <v>45919.17428240741</v>
      </c>
      <c r="B1504" s="61">
        <v>444386716</v>
      </c>
      <c r="C1504" s="37" t="s">
        <v>36</v>
      </c>
      <c r="D1504" s="37" t="s">
        <v>38</v>
      </c>
      <c r="E1504" s="37" t="s">
        <v>46</v>
      </c>
      <c r="F1504" s="37" t="s">
        <v>120</v>
      </c>
      <c r="G1504" s="36">
        <v>3649.36</v>
      </c>
      <c r="H1504" s="61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1250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8">
        <v>45919.17428240741</v>
      </c>
      <c r="B1505" s="59">
        <v>444386717</v>
      </c>
      <c r="C1505" s="38" t="s">
        <v>36</v>
      </c>
      <c r="D1505" s="38" t="s">
        <v>38</v>
      </c>
      <c r="E1505" s="38" t="s">
        <v>46</v>
      </c>
      <c r="F1505" s="38" t="s">
        <v>120</v>
      </c>
      <c r="G1505" s="35">
        <v>3649.36</v>
      </c>
      <c r="H1505" s="59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1250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0">
        <v>45919.174409722225</v>
      </c>
      <c r="B1506" s="61">
        <v>444386939</v>
      </c>
      <c r="C1506" s="37" t="s">
        <v>36</v>
      </c>
      <c r="D1506" s="37" t="s">
        <v>37</v>
      </c>
      <c r="E1506" s="37" t="s">
        <v>45</v>
      </c>
      <c r="F1506" s="37" t="s">
        <v>120</v>
      </c>
      <c r="G1506" s="36">
        <v>3649.39</v>
      </c>
      <c r="H1506" s="61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116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8">
        <v>45919.174409722225</v>
      </c>
      <c r="B1507" s="59">
        <v>444386942</v>
      </c>
      <c r="C1507" s="38" t="s">
        <v>36</v>
      </c>
      <c r="D1507" s="38" t="s">
        <v>37</v>
      </c>
      <c r="E1507" s="38" t="s">
        <v>45</v>
      </c>
      <c r="F1507" s="38" t="s">
        <v>120</v>
      </c>
      <c r="G1507" s="35">
        <v>3649.39</v>
      </c>
      <c r="H1507" s="59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115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0">
        <v>45919.174409722225</v>
      </c>
      <c r="B1508" s="61">
        <v>444386945</v>
      </c>
      <c r="C1508" s="37" t="s">
        <v>36</v>
      </c>
      <c r="D1508" s="37" t="s">
        <v>37</v>
      </c>
      <c r="E1508" s="37" t="s">
        <v>45</v>
      </c>
      <c r="F1508" s="37" t="s">
        <v>120</v>
      </c>
      <c r="G1508" s="36">
        <v>3649.41</v>
      </c>
      <c r="H1508" s="61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119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8">
        <v>45919.175219907411</v>
      </c>
      <c r="B1509" s="59">
        <v>444387480</v>
      </c>
      <c r="C1509" s="38" t="s">
        <v>36</v>
      </c>
      <c r="D1509" s="38" t="s">
        <v>37</v>
      </c>
      <c r="E1509" s="38" t="s">
        <v>45</v>
      </c>
      <c r="F1509" s="38" t="s">
        <v>120</v>
      </c>
      <c r="G1509" s="35">
        <v>3648.36</v>
      </c>
      <c r="H1509" s="59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114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0">
        <v>45919.175219907411</v>
      </c>
      <c r="B1510" s="61">
        <v>444387481</v>
      </c>
      <c r="C1510" s="37" t="s">
        <v>36</v>
      </c>
      <c r="D1510" s="37" t="s">
        <v>37</v>
      </c>
      <c r="E1510" s="37" t="s">
        <v>45</v>
      </c>
      <c r="F1510" s="37" t="s">
        <v>120</v>
      </c>
      <c r="G1510" s="36">
        <v>3648.36</v>
      </c>
      <c r="H1510" s="61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109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8">
        <v>45919.175219907411</v>
      </c>
      <c r="B1511" s="59">
        <v>444387482</v>
      </c>
      <c r="C1511" s="38" t="s">
        <v>36</v>
      </c>
      <c r="D1511" s="38" t="s">
        <v>37</v>
      </c>
      <c r="E1511" s="38" t="s">
        <v>45</v>
      </c>
      <c r="F1511" s="38" t="s">
        <v>120</v>
      </c>
      <c r="G1511" s="35">
        <v>3648.36</v>
      </c>
      <c r="H1511" s="59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0">
        <v>45919.175219907411</v>
      </c>
      <c r="B1512" s="61">
        <v>444387484</v>
      </c>
      <c r="C1512" s="37" t="s">
        <v>36</v>
      </c>
      <c r="D1512" s="37" t="s">
        <v>37</v>
      </c>
      <c r="E1512" s="37" t="s">
        <v>45</v>
      </c>
      <c r="F1512" s="37" t="s">
        <v>120</v>
      </c>
      <c r="G1512" s="36">
        <v>3648.36</v>
      </c>
      <c r="H1512" s="61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8">
        <v>45919.17523148148</v>
      </c>
      <c r="B1513" s="59">
        <v>444387485</v>
      </c>
      <c r="C1513" s="38" t="s">
        <v>36</v>
      </c>
      <c r="D1513" s="38" t="s">
        <v>37</v>
      </c>
      <c r="E1513" s="38" t="s">
        <v>45</v>
      </c>
      <c r="F1513" s="38" t="s">
        <v>120</v>
      </c>
      <c r="G1513" s="35">
        <v>3648.52</v>
      </c>
      <c r="H1513" s="59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0">
        <v>45919.17523148148</v>
      </c>
      <c r="B1514" s="61">
        <v>444387486</v>
      </c>
      <c r="C1514" s="37" t="s">
        <v>36</v>
      </c>
      <c r="D1514" s="37" t="s">
        <v>37</v>
      </c>
      <c r="E1514" s="37" t="s">
        <v>45</v>
      </c>
      <c r="F1514" s="37" t="s">
        <v>120</v>
      </c>
      <c r="G1514" s="36">
        <v>3648.53</v>
      </c>
      <c r="H1514" s="61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8">
        <v>45919.17523148148</v>
      </c>
      <c r="B1515" s="59">
        <v>444387487</v>
      </c>
      <c r="C1515" s="38" t="s">
        <v>36</v>
      </c>
      <c r="D1515" s="38" t="s">
        <v>37</v>
      </c>
      <c r="E1515" s="38" t="s">
        <v>45</v>
      </c>
      <c r="F1515" s="38" t="s">
        <v>120</v>
      </c>
      <c r="G1515" s="35">
        <v>3648.53</v>
      </c>
      <c r="H1515" s="59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108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0">
        <v>45919.178229166668</v>
      </c>
      <c r="B1516" s="61">
        <v>444388436</v>
      </c>
      <c r="C1516" s="37" t="s">
        <v>36</v>
      </c>
      <c r="D1516" s="37" t="s">
        <v>37</v>
      </c>
      <c r="E1516" s="37" t="s">
        <v>45</v>
      </c>
      <c r="F1516" s="37" t="s">
        <v>120</v>
      </c>
      <c r="G1516" s="36">
        <v>3647.34</v>
      </c>
      <c r="H1516" s="61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8">
        <v>45919.182071759256</v>
      </c>
      <c r="B1517" s="59">
        <v>444389442</v>
      </c>
      <c r="C1517" s="38" t="s">
        <v>36</v>
      </c>
      <c r="D1517" s="38" t="s">
        <v>38</v>
      </c>
      <c r="E1517" s="38" t="s">
        <v>46</v>
      </c>
      <c r="F1517" s="38" t="s">
        <v>120</v>
      </c>
      <c r="G1517" s="35">
        <v>3649.92</v>
      </c>
      <c r="H1517" s="59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1251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0">
        <v>45919.182071759256</v>
      </c>
      <c r="B1518" s="61">
        <v>444389443</v>
      </c>
      <c r="C1518" s="37" t="s">
        <v>36</v>
      </c>
      <c r="D1518" s="37" t="s">
        <v>38</v>
      </c>
      <c r="E1518" s="37" t="s">
        <v>46</v>
      </c>
      <c r="F1518" s="37" t="s">
        <v>120</v>
      </c>
      <c r="G1518" s="36">
        <v>3649.92</v>
      </c>
      <c r="H1518" s="61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1252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8">
        <v>45919.182071759256</v>
      </c>
      <c r="B1519" s="59">
        <v>444389444</v>
      </c>
      <c r="C1519" s="38" t="s">
        <v>36</v>
      </c>
      <c r="D1519" s="38" t="s">
        <v>38</v>
      </c>
      <c r="E1519" s="38" t="s">
        <v>46</v>
      </c>
      <c r="F1519" s="38" t="s">
        <v>120</v>
      </c>
      <c r="G1519" s="35">
        <v>3649.92</v>
      </c>
      <c r="H1519" s="59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1252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0">
        <v>45919.182766203703</v>
      </c>
      <c r="B1520" s="61">
        <v>444389610</v>
      </c>
      <c r="C1520" s="37" t="s">
        <v>36</v>
      </c>
      <c r="D1520" s="37" t="s">
        <v>38</v>
      </c>
      <c r="E1520" s="37" t="s">
        <v>46</v>
      </c>
      <c r="F1520" s="37" t="s">
        <v>120</v>
      </c>
      <c r="G1520" s="36">
        <v>3648.81</v>
      </c>
      <c r="H1520" s="61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1253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8">
        <v>45919.182766203703</v>
      </c>
      <c r="B1521" s="59">
        <v>444389611</v>
      </c>
      <c r="C1521" s="38" t="s">
        <v>36</v>
      </c>
      <c r="D1521" s="38" t="s">
        <v>38</v>
      </c>
      <c r="E1521" s="38" t="s">
        <v>46</v>
      </c>
      <c r="F1521" s="38" t="s">
        <v>120</v>
      </c>
      <c r="G1521" s="35">
        <v>3648.81</v>
      </c>
      <c r="H1521" s="59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1253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0">
        <v>45919.182858796295</v>
      </c>
      <c r="B1522" s="61">
        <v>444389619</v>
      </c>
      <c r="C1522" s="37" t="s">
        <v>36</v>
      </c>
      <c r="D1522" s="37" t="s">
        <v>37</v>
      </c>
      <c r="E1522" s="37" t="s">
        <v>45</v>
      </c>
      <c r="F1522" s="37" t="s">
        <v>120</v>
      </c>
      <c r="G1522" s="36">
        <v>3649</v>
      </c>
      <c r="H1522" s="61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109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8">
        <v>45919.182858796295</v>
      </c>
      <c r="B1523" s="59">
        <v>444389623</v>
      </c>
      <c r="C1523" s="38" t="s">
        <v>36</v>
      </c>
      <c r="D1523" s="38" t="s">
        <v>37</v>
      </c>
      <c r="E1523" s="38" t="s">
        <v>45</v>
      </c>
      <c r="F1523" s="38" t="s">
        <v>120</v>
      </c>
      <c r="G1523" s="35">
        <v>3648.99</v>
      </c>
      <c r="H1523" s="59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0">
        <v>45919.182858796295</v>
      </c>
      <c r="B1524" s="61">
        <v>444389624</v>
      </c>
      <c r="C1524" s="37" t="s">
        <v>36</v>
      </c>
      <c r="D1524" s="37" t="s">
        <v>37</v>
      </c>
      <c r="E1524" s="37" t="s">
        <v>45</v>
      </c>
      <c r="F1524" s="37" t="s">
        <v>120</v>
      </c>
      <c r="G1524" s="36">
        <v>3648.99</v>
      </c>
      <c r="H1524" s="61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8">
        <v>45919.182858796295</v>
      </c>
      <c r="B1525" s="59">
        <v>444389625</v>
      </c>
      <c r="C1525" s="38" t="s">
        <v>36</v>
      </c>
      <c r="D1525" s="38" t="s">
        <v>38</v>
      </c>
      <c r="E1525" s="38" t="s">
        <v>46</v>
      </c>
      <c r="F1525" s="38" t="s">
        <v>120</v>
      </c>
      <c r="G1525" s="35">
        <v>3648.72</v>
      </c>
      <c r="H1525" s="59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1254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0">
        <v>45919.182858796295</v>
      </c>
      <c r="B1526" s="61">
        <v>444389627</v>
      </c>
      <c r="C1526" s="37" t="s">
        <v>36</v>
      </c>
      <c r="D1526" s="37" t="s">
        <v>37</v>
      </c>
      <c r="E1526" s="37" t="s">
        <v>45</v>
      </c>
      <c r="F1526" s="37" t="s">
        <v>120</v>
      </c>
      <c r="G1526" s="36">
        <v>3648.9</v>
      </c>
      <c r="H1526" s="61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8">
        <v>45919.182870370372</v>
      </c>
      <c r="B1527" s="59">
        <v>444389629</v>
      </c>
      <c r="C1527" s="38" t="s">
        <v>36</v>
      </c>
      <c r="D1527" s="38" t="s">
        <v>37</v>
      </c>
      <c r="E1527" s="38" t="s">
        <v>45</v>
      </c>
      <c r="F1527" s="38" t="s">
        <v>120</v>
      </c>
      <c r="G1527" s="35">
        <v>3648.9</v>
      </c>
      <c r="H1527" s="59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108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0">
        <v>45919.183206018519</v>
      </c>
      <c r="B1528" s="61">
        <v>444389659</v>
      </c>
      <c r="C1528" s="37" t="s">
        <v>36</v>
      </c>
      <c r="D1528" s="37" t="s">
        <v>37</v>
      </c>
      <c r="E1528" s="37" t="s">
        <v>45</v>
      </c>
      <c r="F1528" s="37" t="s">
        <v>120</v>
      </c>
      <c r="G1528" s="36">
        <v>3649</v>
      </c>
      <c r="H1528" s="61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8">
        <v>45919.184479166666</v>
      </c>
      <c r="B1529" s="59">
        <v>444389847</v>
      </c>
      <c r="C1529" s="38" t="s">
        <v>36</v>
      </c>
      <c r="D1529" s="38" t="s">
        <v>38</v>
      </c>
      <c r="E1529" s="38" t="s">
        <v>46</v>
      </c>
      <c r="F1529" s="38" t="s">
        <v>120</v>
      </c>
      <c r="G1529" s="35">
        <v>3648.11</v>
      </c>
      <c r="H1529" s="59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1255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0">
        <v>45919.184594907405</v>
      </c>
      <c r="B1530" s="61">
        <v>444389876</v>
      </c>
      <c r="C1530" s="37" t="s">
        <v>36</v>
      </c>
      <c r="D1530" s="37" t="s">
        <v>37</v>
      </c>
      <c r="E1530" s="37" t="s">
        <v>45</v>
      </c>
      <c r="F1530" s="37" t="s">
        <v>120</v>
      </c>
      <c r="G1530" s="36">
        <v>3648.21</v>
      </c>
      <c r="H1530" s="61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8">
        <v>45919.184699074074</v>
      </c>
      <c r="B1531" s="59">
        <v>444389899</v>
      </c>
      <c r="C1531" s="38" t="s">
        <v>36</v>
      </c>
      <c r="D1531" s="38" t="s">
        <v>38</v>
      </c>
      <c r="E1531" s="38" t="s">
        <v>46</v>
      </c>
      <c r="F1531" s="38" t="s">
        <v>120</v>
      </c>
      <c r="G1531" s="35">
        <v>3647.54</v>
      </c>
      <c r="H1531" s="59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1256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0">
        <v>45919.189571759256</v>
      </c>
      <c r="B1532" s="61">
        <v>444390904</v>
      </c>
      <c r="C1532" s="37" t="s">
        <v>36</v>
      </c>
      <c r="D1532" s="37" t="s">
        <v>38</v>
      </c>
      <c r="E1532" s="37" t="s">
        <v>46</v>
      </c>
      <c r="F1532" s="37" t="s">
        <v>120</v>
      </c>
      <c r="G1532" s="36">
        <v>3646.46</v>
      </c>
      <c r="H1532" s="61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1257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8">
        <v>45919.189756944441</v>
      </c>
      <c r="B1533" s="59">
        <v>444391000</v>
      </c>
      <c r="C1533" s="38" t="s">
        <v>36</v>
      </c>
      <c r="D1533" s="38" t="s">
        <v>38</v>
      </c>
      <c r="E1533" s="38" t="s">
        <v>46</v>
      </c>
      <c r="F1533" s="38" t="s">
        <v>120</v>
      </c>
      <c r="G1533" s="35">
        <v>3646.37</v>
      </c>
      <c r="H1533" s="59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1258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0">
        <v>45919.189756944441</v>
      </c>
      <c r="B1534" s="61">
        <v>444391001</v>
      </c>
      <c r="C1534" s="37" t="s">
        <v>36</v>
      </c>
      <c r="D1534" s="37" t="s">
        <v>38</v>
      </c>
      <c r="E1534" s="37" t="s">
        <v>46</v>
      </c>
      <c r="F1534" s="37" t="s">
        <v>120</v>
      </c>
      <c r="G1534" s="36">
        <v>3646.37</v>
      </c>
      <c r="H1534" s="61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1151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8">
        <v>45919.189756944441</v>
      </c>
      <c r="B1535" s="59">
        <v>444391002</v>
      </c>
      <c r="C1535" s="38" t="s">
        <v>36</v>
      </c>
      <c r="D1535" s="38" t="s">
        <v>38</v>
      </c>
      <c r="E1535" s="38" t="s">
        <v>46</v>
      </c>
      <c r="F1535" s="38" t="s">
        <v>120</v>
      </c>
      <c r="G1535" s="35">
        <v>3646.37</v>
      </c>
      <c r="H1535" s="59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1151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0">
        <v>45919.191770833335</v>
      </c>
      <c r="B1536" s="61">
        <v>444391613</v>
      </c>
      <c r="C1536" s="37" t="s">
        <v>36</v>
      </c>
      <c r="D1536" s="37" t="s">
        <v>38</v>
      </c>
      <c r="E1536" s="37" t="s">
        <v>45</v>
      </c>
      <c r="F1536" s="37" t="s">
        <v>120</v>
      </c>
      <c r="G1536" s="36">
        <v>3646.69</v>
      </c>
      <c r="H1536" s="61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115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8">
        <v>45919.191770833335</v>
      </c>
      <c r="B1537" s="59">
        <v>444391614</v>
      </c>
      <c r="C1537" s="38" t="s">
        <v>36</v>
      </c>
      <c r="D1537" s="38" t="s">
        <v>38</v>
      </c>
      <c r="E1537" s="38" t="s">
        <v>45</v>
      </c>
      <c r="F1537" s="38" t="s">
        <v>120</v>
      </c>
      <c r="G1537" s="35">
        <v>3646.69</v>
      </c>
      <c r="H1537" s="59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116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0">
        <v>45919.191770833335</v>
      </c>
      <c r="B1538" s="61">
        <v>444391616</v>
      </c>
      <c r="C1538" s="37" t="s">
        <v>36</v>
      </c>
      <c r="D1538" s="37" t="s">
        <v>38</v>
      </c>
      <c r="E1538" s="37" t="s">
        <v>45</v>
      </c>
      <c r="F1538" s="37" t="s">
        <v>120</v>
      </c>
      <c r="G1538" s="36">
        <v>3646.68</v>
      </c>
      <c r="H1538" s="61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119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8">
        <v>45919.191921296297</v>
      </c>
      <c r="B1539" s="59">
        <v>444391633</v>
      </c>
      <c r="C1539" s="38" t="s">
        <v>36</v>
      </c>
      <c r="D1539" s="38" t="s">
        <v>38</v>
      </c>
      <c r="E1539" s="38" t="s">
        <v>46</v>
      </c>
      <c r="F1539" s="38" t="s">
        <v>120</v>
      </c>
      <c r="G1539" s="35">
        <v>3645.67</v>
      </c>
      <c r="H1539" s="59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1259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0">
        <v>45919.191921296297</v>
      </c>
      <c r="B1540" s="61">
        <v>444391637</v>
      </c>
      <c r="C1540" s="37" t="s">
        <v>36</v>
      </c>
      <c r="D1540" s="37" t="s">
        <v>38</v>
      </c>
      <c r="E1540" s="37" t="s">
        <v>46</v>
      </c>
      <c r="F1540" s="37" t="s">
        <v>120</v>
      </c>
      <c r="G1540" s="36">
        <v>3645.67</v>
      </c>
      <c r="H1540" s="61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1259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8">
        <v>45919.191921296297</v>
      </c>
      <c r="B1541" s="59">
        <v>444391638</v>
      </c>
      <c r="C1541" s="38" t="s">
        <v>36</v>
      </c>
      <c r="D1541" s="38" t="s">
        <v>38</v>
      </c>
      <c r="E1541" s="38" t="s">
        <v>46</v>
      </c>
      <c r="F1541" s="38" t="s">
        <v>120</v>
      </c>
      <c r="G1541" s="35">
        <v>3645.67</v>
      </c>
      <c r="H1541" s="59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1259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0">
        <v>45919.191921296297</v>
      </c>
      <c r="B1542" s="61">
        <v>444391639</v>
      </c>
      <c r="C1542" s="37" t="s">
        <v>36</v>
      </c>
      <c r="D1542" s="37" t="s">
        <v>38</v>
      </c>
      <c r="E1542" s="37" t="s">
        <v>46</v>
      </c>
      <c r="F1542" s="37" t="s">
        <v>120</v>
      </c>
      <c r="G1542" s="36">
        <v>3645.67</v>
      </c>
      <c r="H1542" s="61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1259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8">
        <v>45919.195937500001</v>
      </c>
      <c r="B1543" s="59">
        <v>444392861</v>
      </c>
      <c r="C1543" s="38" t="s">
        <v>36</v>
      </c>
      <c r="D1543" s="38" t="s">
        <v>37</v>
      </c>
      <c r="E1543" s="38" t="s">
        <v>45</v>
      </c>
      <c r="F1543" s="38" t="s">
        <v>120</v>
      </c>
      <c r="G1543" s="35">
        <v>3646.88</v>
      </c>
      <c r="H1543" s="59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107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0">
        <v>45919.198946759258</v>
      </c>
      <c r="B1544" s="61">
        <v>444393585</v>
      </c>
      <c r="C1544" s="37" t="s">
        <v>36</v>
      </c>
      <c r="D1544" s="37" t="s">
        <v>38</v>
      </c>
      <c r="E1544" s="37" t="s">
        <v>46</v>
      </c>
      <c r="F1544" s="37" t="s">
        <v>120</v>
      </c>
      <c r="G1544" s="36">
        <v>3645.31</v>
      </c>
      <c r="H1544" s="61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1260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8">
        <v>45919.198958333334</v>
      </c>
      <c r="B1545" s="59">
        <v>444393594</v>
      </c>
      <c r="C1545" s="38" t="s">
        <v>36</v>
      </c>
      <c r="D1545" s="38" t="s">
        <v>38</v>
      </c>
      <c r="E1545" s="38" t="s">
        <v>46</v>
      </c>
      <c r="F1545" s="38" t="s">
        <v>120</v>
      </c>
      <c r="G1545" s="35">
        <v>3645.23</v>
      </c>
      <c r="H1545" s="59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1261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0">
        <v>45919.199606481481</v>
      </c>
      <c r="B1546" s="61">
        <v>444393982</v>
      </c>
      <c r="C1546" s="37" t="s">
        <v>36</v>
      </c>
      <c r="D1546" s="37" t="s">
        <v>37</v>
      </c>
      <c r="E1546" s="37" t="s">
        <v>46</v>
      </c>
      <c r="F1546" s="37" t="s">
        <v>120</v>
      </c>
      <c r="G1546" s="36">
        <v>3645.45</v>
      </c>
      <c r="H1546" s="61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1262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8">
        <v>45919.199641203704</v>
      </c>
      <c r="B1547" s="59">
        <v>444394006</v>
      </c>
      <c r="C1547" s="38" t="s">
        <v>36</v>
      </c>
      <c r="D1547" s="38" t="s">
        <v>38</v>
      </c>
      <c r="E1547" s="38" t="s">
        <v>45</v>
      </c>
      <c r="F1547" s="38" t="s">
        <v>120</v>
      </c>
      <c r="G1547" s="35">
        <v>3645.58</v>
      </c>
      <c r="H1547" s="59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116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0">
        <v>45919.200115740743</v>
      </c>
      <c r="B1548" s="61">
        <v>444394095</v>
      </c>
      <c r="C1548" s="37" t="s">
        <v>36</v>
      </c>
      <c r="D1548" s="37" t="s">
        <v>38</v>
      </c>
      <c r="E1548" s="37" t="s">
        <v>46</v>
      </c>
      <c r="F1548" s="37" t="s">
        <v>120</v>
      </c>
      <c r="G1548" s="36">
        <v>3643.79</v>
      </c>
      <c r="H1548" s="61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1263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8">
        <v>45919.200925925928</v>
      </c>
      <c r="B1549" s="59">
        <v>444394291</v>
      </c>
      <c r="C1549" s="38" t="s">
        <v>36</v>
      </c>
      <c r="D1549" s="38" t="s">
        <v>37</v>
      </c>
      <c r="E1549" s="38" t="s">
        <v>46</v>
      </c>
      <c r="F1549" s="38" t="s">
        <v>120</v>
      </c>
      <c r="G1549" s="35">
        <v>3643.07</v>
      </c>
      <c r="H1549" s="59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1264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0">
        <v>45919.202847222223</v>
      </c>
      <c r="B1550" s="61">
        <v>444397090</v>
      </c>
      <c r="C1550" s="37" t="s">
        <v>36</v>
      </c>
      <c r="D1550" s="37" t="s">
        <v>37</v>
      </c>
      <c r="E1550" s="37" t="s">
        <v>46</v>
      </c>
      <c r="F1550" s="37" t="s">
        <v>120</v>
      </c>
      <c r="G1550" s="36">
        <v>3635.18</v>
      </c>
      <c r="H1550" s="61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1265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8">
        <v>45919.202847222223</v>
      </c>
      <c r="B1551" s="59">
        <v>444397091</v>
      </c>
      <c r="C1551" s="38" t="s">
        <v>36</v>
      </c>
      <c r="D1551" s="38" t="s">
        <v>37</v>
      </c>
      <c r="E1551" s="38" t="s">
        <v>46</v>
      </c>
      <c r="F1551" s="38" t="s">
        <v>120</v>
      </c>
      <c r="G1551" s="35">
        <v>3635.42</v>
      </c>
      <c r="H1551" s="59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1266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0">
        <v>45919.203229166669</v>
      </c>
      <c r="B1552" s="61">
        <v>444397250</v>
      </c>
      <c r="C1552" s="37" t="s">
        <v>36</v>
      </c>
      <c r="D1552" s="37" t="s">
        <v>38</v>
      </c>
      <c r="E1552" s="37" t="s">
        <v>45</v>
      </c>
      <c r="F1552" s="37" t="s">
        <v>120</v>
      </c>
      <c r="G1552" s="36">
        <v>3636.2</v>
      </c>
      <c r="H1552" s="61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115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8">
        <v>45919.203229166669</v>
      </c>
      <c r="B1553" s="59">
        <v>444397251</v>
      </c>
      <c r="C1553" s="38" t="s">
        <v>36</v>
      </c>
      <c r="D1553" s="38" t="s">
        <v>38</v>
      </c>
      <c r="E1553" s="38" t="s">
        <v>45</v>
      </c>
      <c r="F1553" s="38" t="s">
        <v>120</v>
      </c>
      <c r="G1553" s="35">
        <v>3636.08</v>
      </c>
      <c r="H1553" s="59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116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0">
        <v>45919.203229166669</v>
      </c>
      <c r="B1554" s="61">
        <v>444397254</v>
      </c>
      <c r="C1554" s="37" t="s">
        <v>36</v>
      </c>
      <c r="D1554" s="37" t="s">
        <v>38</v>
      </c>
      <c r="E1554" s="37" t="s">
        <v>45</v>
      </c>
      <c r="F1554" s="37" t="s">
        <v>120</v>
      </c>
      <c r="G1554" s="36">
        <v>3636.05</v>
      </c>
      <c r="H1554" s="61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119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8">
        <v>45919.203483796293</v>
      </c>
      <c r="B1555" s="59">
        <v>444397427</v>
      </c>
      <c r="C1555" s="38" t="s">
        <v>36</v>
      </c>
      <c r="D1555" s="38" t="s">
        <v>37</v>
      </c>
      <c r="E1555" s="38" t="s">
        <v>46</v>
      </c>
      <c r="F1555" s="38" t="s">
        <v>120</v>
      </c>
      <c r="G1555" s="35">
        <v>3639.13</v>
      </c>
      <c r="H1555" s="59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1267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0">
        <v>45919.20349537037</v>
      </c>
      <c r="B1556" s="61">
        <v>444397438</v>
      </c>
      <c r="C1556" s="37" t="s">
        <v>36</v>
      </c>
      <c r="D1556" s="37" t="s">
        <v>37</v>
      </c>
      <c r="E1556" s="37" t="s">
        <v>46</v>
      </c>
      <c r="F1556" s="37" t="s">
        <v>120</v>
      </c>
      <c r="G1556" s="36">
        <v>3639.21</v>
      </c>
      <c r="H1556" s="61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1268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8">
        <v>45919.20349537037</v>
      </c>
      <c r="B1557" s="59">
        <v>444397439</v>
      </c>
      <c r="C1557" s="38" t="s">
        <v>36</v>
      </c>
      <c r="D1557" s="38" t="s">
        <v>37</v>
      </c>
      <c r="E1557" s="38" t="s">
        <v>46</v>
      </c>
      <c r="F1557" s="38" t="s">
        <v>120</v>
      </c>
      <c r="G1557" s="35">
        <v>3639.21</v>
      </c>
      <c r="H1557" s="59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1268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0">
        <v>45919.20380787037</v>
      </c>
      <c r="B1558" s="61">
        <v>444397598</v>
      </c>
      <c r="C1558" s="37" t="s">
        <v>36</v>
      </c>
      <c r="D1558" s="37" t="s">
        <v>38</v>
      </c>
      <c r="E1558" s="37" t="s">
        <v>45</v>
      </c>
      <c r="F1558" s="37" t="s">
        <v>120</v>
      </c>
      <c r="G1558" s="36">
        <v>3639.48</v>
      </c>
      <c r="H1558" s="61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114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8">
        <v>45919.20380787037</v>
      </c>
      <c r="B1559" s="59">
        <v>444397599</v>
      </c>
      <c r="C1559" s="38" t="s">
        <v>36</v>
      </c>
      <c r="D1559" s="38" t="s">
        <v>38</v>
      </c>
      <c r="E1559" s="38" t="s">
        <v>45</v>
      </c>
      <c r="F1559" s="38" t="s">
        <v>120</v>
      </c>
      <c r="G1559" s="35">
        <v>3639.48</v>
      </c>
      <c r="H1559" s="59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0">
        <v>45919.20380787037</v>
      </c>
      <c r="B1560" s="61">
        <v>444397600</v>
      </c>
      <c r="C1560" s="37" t="s">
        <v>36</v>
      </c>
      <c r="D1560" s="37" t="s">
        <v>38</v>
      </c>
      <c r="E1560" s="37" t="s">
        <v>45</v>
      </c>
      <c r="F1560" s="37" t="s">
        <v>120</v>
      </c>
      <c r="G1560" s="36">
        <v>3639.53</v>
      </c>
      <c r="H1560" s="61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108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8">
        <v>45919.20380787037</v>
      </c>
      <c r="B1561" s="59">
        <v>444397601</v>
      </c>
      <c r="C1561" s="38" t="s">
        <v>36</v>
      </c>
      <c r="D1561" s="38" t="s">
        <v>38</v>
      </c>
      <c r="E1561" s="38" t="s">
        <v>45</v>
      </c>
      <c r="F1561" s="38" t="s">
        <v>120</v>
      </c>
      <c r="G1561" s="35">
        <v>3639.41</v>
      </c>
      <c r="H1561" s="59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0">
        <v>45919.203819444447</v>
      </c>
      <c r="B1562" s="61">
        <v>444397602</v>
      </c>
      <c r="C1562" s="37" t="s">
        <v>36</v>
      </c>
      <c r="D1562" s="37" t="s">
        <v>38</v>
      </c>
      <c r="E1562" s="37" t="s">
        <v>45</v>
      </c>
      <c r="F1562" s="37" t="s">
        <v>120</v>
      </c>
      <c r="G1562" s="36">
        <v>3639.41</v>
      </c>
      <c r="H1562" s="61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8">
        <v>45919.203819444447</v>
      </c>
      <c r="B1563" s="59">
        <v>444397603</v>
      </c>
      <c r="C1563" s="38" t="s">
        <v>36</v>
      </c>
      <c r="D1563" s="38" t="s">
        <v>38</v>
      </c>
      <c r="E1563" s="38" t="s">
        <v>45</v>
      </c>
      <c r="F1563" s="38" t="s">
        <v>120</v>
      </c>
      <c r="G1563" s="35">
        <v>3639.41</v>
      </c>
      <c r="H1563" s="59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0">
        <v>45919.203819444447</v>
      </c>
      <c r="B1564" s="61">
        <v>444397604</v>
      </c>
      <c r="C1564" s="37" t="s">
        <v>36</v>
      </c>
      <c r="D1564" s="37" t="s">
        <v>38</v>
      </c>
      <c r="E1564" s="37" t="s">
        <v>45</v>
      </c>
      <c r="F1564" s="37" t="s">
        <v>120</v>
      </c>
      <c r="G1564" s="36">
        <v>3639.39</v>
      </c>
      <c r="H1564" s="61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109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8">
        <v>45919.204236111109</v>
      </c>
      <c r="B1565" s="59">
        <v>444397770</v>
      </c>
      <c r="C1565" s="38" t="s">
        <v>36</v>
      </c>
      <c r="D1565" s="38" t="s">
        <v>37</v>
      </c>
      <c r="E1565" s="38" t="s">
        <v>46</v>
      </c>
      <c r="F1565" s="38" t="s">
        <v>120</v>
      </c>
      <c r="G1565" s="35">
        <v>3640.99</v>
      </c>
      <c r="H1565" s="59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1269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60">
        <v>45919.204965277779</v>
      </c>
      <c r="B1566" s="61">
        <v>444398233</v>
      </c>
      <c r="C1566" s="37" t="s">
        <v>36</v>
      </c>
      <c r="D1566" s="37" t="s">
        <v>38</v>
      </c>
      <c r="E1566" s="37" t="s">
        <v>45</v>
      </c>
      <c r="F1566" s="37" t="s">
        <v>120</v>
      </c>
      <c r="G1566" s="36">
        <v>3639.6</v>
      </c>
      <c r="H1566" s="61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109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8">
        <v>45919.205428240741</v>
      </c>
      <c r="B1567" s="59">
        <v>444398381</v>
      </c>
      <c r="C1567" s="38" t="s">
        <v>36</v>
      </c>
      <c r="D1567" s="38" t="s">
        <v>38</v>
      </c>
      <c r="E1567" s="38" t="s">
        <v>45</v>
      </c>
      <c r="F1567" s="38" t="s">
        <v>120</v>
      </c>
      <c r="G1567" s="35">
        <v>3639.43</v>
      </c>
      <c r="H1567" s="59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119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60">
        <v>45919.205428240741</v>
      </c>
      <c r="B1568" s="61">
        <v>444398383</v>
      </c>
      <c r="C1568" s="37" t="s">
        <v>36</v>
      </c>
      <c r="D1568" s="37" t="s">
        <v>38</v>
      </c>
      <c r="E1568" s="37" t="s">
        <v>45</v>
      </c>
      <c r="F1568" s="37" t="s">
        <v>120</v>
      </c>
      <c r="G1568" s="36">
        <v>3639.43</v>
      </c>
      <c r="H1568" s="61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115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8">
        <v>45919.205428240741</v>
      </c>
      <c r="B1569" s="59">
        <v>444398384</v>
      </c>
      <c r="C1569" s="38" t="s">
        <v>36</v>
      </c>
      <c r="D1569" s="38" t="s">
        <v>38</v>
      </c>
      <c r="E1569" s="38" t="s">
        <v>45</v>
      </c>
      <c r="F1569" s="38" t="s">
        <v>120</v>
      </c>
      <c r="G1569" s="35">
        <v>3639.5</v>
      </c>
      <c r="H1569" s="59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116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60">
        <v>45919.20685185185</v>
      </c>
      <c r="B1570" s="61">
        <v>444398806</v>
      </c>
      <c r="C1570" s="37" t="s">
        <v>36</v>
      </c>
      <c r="D1570" s="37" t="s">
        <v>37</v>
      </c>
      <c r="E1570" s="37" t="s">
        <v>46</v>
      </c>
      <c r="F1570" s="37" t="s">
        <v>120</v>
      </c>
      <c r="G1570" s="36">
        <v>3638.19</v>
      </c>
      <c r="H1570" s="61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1270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8">
        <v>45919.207592592589</v>
      </c>
      <c r="B1571" s="59">
        <v>444399067</v>
      </c>
      <c r="C1571" s="38" t="s">
        <v>36</v>
      </c>
      <c r="D1571" s="38" t="s">
        <v>37</v>
      </c>
      <c r="E1571" s="38" t="s">
        <v>46</v>
      </c>
      <c r="F1571" s="38" t="s">
        <v>120</v>
      </c>
      <c r="G1571" s="35">
        <v>3639.29</v>
      </c>
      <c r="H1571" s="59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1209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60">
        <v>45919.207592592589</v>
      </c>
      <c r="B1572" s="61">
        <v>444399068</v>
      </c>
      <c r="C1572" s="37" t="s">
        <v>36</v>
      </c>
      <c r="D1572" s="37" t="s">
        <v>37</v>
      </c>
      <c r="E1572" s="37" t="s">
        <v>46</v>
      </c>
      <c r="F1572" s="37" t="s">
        <v>120</v>
      </c>
      <c r="G1572" s="36">
        <v>3639.42</v>
      </c>
      <c r="H1572" s="61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1271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8">
        <v>45919.207627314812</v>
      </c>
      <c r="B1573" s="59">
        <v>444399078</v>
      </c>
      <c r="C1573" s="38" t="s">
        <v>36</v>
      </c>
      <c r="D1573" s="38" t="s">
        <v>38</v>
      </c>
      <c r="E1573" s="38" t="s">
        <v>45</v>
      </c>
      <c r="F1573" s="38" t="s">
        <v>120</v>
      </c>
      <c r="G1573" s="35">
        <v>3639.42</v>
      </c>
      <c r="H1573" s="59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109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60">
        <v>45919.207627314812</v>
      </c>
      <c r="B1574" s="61">
        <v>444399079</v>
      </c>
      <c r="C1574" s="37" t="s">
        <v>36</v>
      </c>
      <c r="D1574" s="37" t="s">
        <v>38</v>
      </c>
      <c r="E1574" s="37" t="s">
        <v>45</v>
      </c>
      <c r="F1574" s="37" t="s">
        <v>120</v>
      </c>
      <c r="G1574" s="36">
        <v>3639.42</v>
      </c>
      <c r="H1574" s="61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108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8">
        <v>45919.208796296298</v>
      </c>
      <c r="B1575" s="59">
        <v>444399425</v>
      </c>
      <c r="C1575" s="38" t="s">
        <v>36</v>
      </c>
      <c r="D1575" s="38" t="s">
        <v>37</v>
      </c>
      <c r="E1575" s="38" t="s">
        <v>46</v>
      </c>
      <c r="F1575" s="38" t="s">
        <v>120</v>
      </c>
      <c r="G1575" s="35">
        <v>3640.94</v>
      </c>
      <c r="H1575" s="59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1272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60">
        <v>45919.209456018521</v>
      </c>
      <c r="B1576" s="61">
        <v>444399797</v>
      </c>
      <c r="C1576" s="37" t="s">
        <v>36</v>
      </c>
      <c r="D1576" s="37" t="s">
        <v>37</v>
      </c>
      <c r="E1576" s="37" t="s">
        <v>46</v>
      </c>
      <c r="F1576" s="37" t="s">
        <v>120</v>
      </c>
      <c r="G1576" s="36">
        <v>3641.98</v>
      </c>
      <c r="H1576" s="61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1216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8">
        <v>45919.210868055554</v>
      </c>
      <c r="B1577" s="59">
        <v>444400382</v>
      </c>
      <c r="C1577" s="38" t="s">
        <v>36</v>
      </c>
      <c r="D1577" s="38" t="s">
        <v>38</v>
      </c>
      <c r="E1577" s="38" t="s">
        <v>45</v>
      </c>
      <c r="F1577" s="38" t="s">
        <v>120</v>
      </c>
      <c r="G1577" s="35">
        <v>3640.71</v>
      </c>
      <c r="H1577" s="59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60">
        <v>45919.214849537035</v>
      </c>
      <c r="B1578" s="61">
        <v>444401410</v>
      </c>
      <c r="C1578" s="37" t="s">
        <v>36</v>
      </c>
      <c r="D1578" s="37" t="s">
        <v>37</v>
      </c>
      <c r="E1578" s="37" t="s">
        <v>46</v>
      </c>
      <c r="F1578" s="37" t="s">
        <v>120</v>
      </c>
      <c r="G1578" s="36">
        <v>3642.48</v>
      </c>
      <c r="H1578" s="61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1273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8">
        <v>45919.214849537035</v>
      </c>
      <c r="B1579" s="59">
        <v>444401411</v>
      </c>
      <c r="C1579" s="38" t="s">
        <v>36</v>
      </c>
      <c r="D1579" s="38" t="s">
        <v>37</v>
      </c>
      <c r="E1579" s="38" t="s">
        <v>46</v>
      </c>
      <c r="F1579" s="38" t="s">
        <v>120</v>
      </c>
      <c r="G1579" s="35">
        <v>3642.48</v>
      </c>
      <c r="H1579" s="59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1273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60">
        <v>45919.214849537035</v>
      </c>
      <c r="B1580" s="61">
        <v>444401412</v>
      </c>
      <c r="C1580" s="37" t="s">
        <v>36</v>
      </c>
      <c r="D1580" s="37" t="s">
        <v>37</v>
      </c>
      <c r="E1580" s="37" t="s">
        <v>46</v>
      </c>
      <c r="F1580" s="37" t="s">
        <v>120</v>
      </c>
      <c r="G1580" s="36">
        <v>3642.48</v>
      </c>
      <c r="H1580" s="61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1273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8">
        <v>45919.214849537035</v>
      </c>
      <c r="B1581" s="59">
        <v>444401413</v>
      </c>
      <c r="C1581" s="38" t="s">
        <v>36</v>
      </c>
      <c r="D1581" s="38" t="s">
        <v>37</v>
      </c>
      <c r="E1581" s="38" t="s">
        <v>46</v>
      </c>
      <c r="F1581" s="38" t="s">
        <v>120</v>
      </c>
      <c r="G1581" s="35">
        <v>3642.48</v>
      </c>
      <c r="H1581" s="59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1273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60">
        <v>45919.214849537035</v>
      </c>
      <c r="B1582" s="61">
        <v>444401414</v>
      </c>
      <c r="C1582" s="37" t="s">
        <v>36</v>
      </c>
      <c r="D1582" s="37" t="s">
        <v>37</v>
      </c>
      <c r="E1582" s="37" t="s">
        <v>46</v>
      </c>
      <c r="F1582" s="37" t="s">
        <v>120</v>
      </c>
      <c r="G1582" s="36">
        <v>3642.48</v>
      </c>
      <c r="H1582" s="61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1220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8">
        <v>45919.214861111112</v>
      </c>
      <c r="B1583" s="59">
        <v>444401416</v>
      </c>
      <c r="C1583" s="38" t="s">
        <v>36</v>
      </c>
      <c r="D1583" s="38" t="s">
        <v>37</v>
      </c>
      <c r="E1583" s="38" t="s">
        <v>46</v>
      </c>
      <c r="F1583" s="38" t="s">
        <v>120</v>
      </c>
      <c r="G1583" s="35">
        <v>3642.48</v>
      </c>
      <c r="H1583" s="59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1220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60">
        <v>45919.214861111112</v>
      </c>
      <c r="B1584" s="61">
        <v>444401418</v>
      </c>
      <c r="C1584" s="37" t="s">
        <v>36</v>
      </c>
      <c r="D1584" s="37" t="s">
        <v>37</v>
      </c>
      <c r="E1584" s="37" t="s">
        <v>46</v>
      </c>
      <c r="F1584" s="37" t="s">
        <v>120</v>
      </c>
      <c r="G1584" s="36">
        <v>3642.48</v>
      </c>
      <c r="H1584" s="61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1130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8">
        <v>45919.214930555558</v>
      </c>
      <c r="B1585" s="59">
        <v>444401469</v>
      </c>
      <c r="C1585" s="38" t="s">
        <v>36</v>
      </c>
      <c r="D1585" s="38" t="s">
        <v>37</v>
      </c>
      <c r="E1585" s="38" t="s">
        <v>46</v>
      </c>
      <c r="F1585" s="38" t="s">
        <v>120</v>
      </c>
      <c r="G1585" s="35">
        <v>3643.21</v>
      </c>
      <c r="H1585" s="59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1274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60">
        <v>45919.216539351852</v>
      </c>
      <c r="B1586" s="61">
        <v>444402556</v>
      </c>
      <c r="C1586" s="37" t="s">
        <v>36</v>
      </c>
      <c r="D1586" s="37" t="s">
        <v>37</v>
      </c>
      <c r="E1586" s="37" t="s">
        <v>45</v>
      </c>
      <c r="F1586" s="37" t="s">
        <v>120</v>
      </c>
      <c r="G1586" s="36">
        <v>3643.56</v>
      </c>
      <c r="H1586" s="61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115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8">
        <v>45919.216539351852</v>
      </c>
      <c r="B1587" s="59">
        <v>444402558</v>
      </c>
      <c r="C1587" s="38" t="s">
        <v>36</v>
      </c>
      <c r="D1587" s="38" t="s">
        <v>37</v>
      </c>
      <c r="E1587" s="38" t="s">
        <v>45</v>
      </c>
      <c r="F1587" s="38" t="s">
        <v>120</v>
      </c>
      <c r="G1587" s="35">
        <v>3643.48</v>
      </c>
      <c r="H1587" s="59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119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60">
        <v>45919.216539351852</v>
      </c>
      <c r="B1588" s="61">
        <v>444402560</v>
      </c>
      <c r="C1588" s="37" t="s">
        <v>36</v>
      </c>
      <c r="D1588" s="37" t="s">
        <v>37</v>
      </c>
      <c r="E1588" s="37" t="s">
        <v>45</v>
      </c>
      <c r="F1588" s="37" t="s">
        <v>120</v>
      </c>
      <c r="G1588" s="36">
        <v>3643.48</v>
      </c>
      <c r="H1588" s="61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116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8">
        <v>45919.218553240738</v>
      </c>
      <c r="B1589" s="59">
        <v>444403191</v>
      </c>
      <c r="C1589" s="38" t="s">
        <v>36</v>
      </c>
      <c r="D1589" s="38" t="s">
        <v>38</v>
      </c>
      <c r="E1589" s="38" t="s">
        <v>46</v>
      </c>
      <c r="F1589" s="38" t="s">
        <v>120</v>
      </c>
      <c r="G1589" s="35">
        <v>3647.12</v>
      </c>
      <c r="H1589" s="59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1275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60">
        <v>45919.218969907408</v>
      </c>
      <c r="B1590" s="61">
        <v>444403330</v>
      </c>
      <c r="C1590" s="37" t="s">
        <v>36</v>
      </c>
      <c r="D1590" s="37" t="s">
        <v>37</v>
      </c>
      <c r="E1590" s="37" t="s">
        <v>45</v>
      </c>
      <c r="F1590" s="37" t="s">
        <v>120</v>
      </c>
      <c r="G1590" s="36">
        <v>3646.28</v>
      </c>
      <c r="H1590" s="61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115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8">
        <v>45919.2190162037</v>
      </c>
      <c r="B1591" s="59">
        <v>444403343</v>
      </c>
      <c r="C1591" s="38" t="s">
        <v>36</v>
      </c>
      <c r="D1591" s="38" t="s">
        <v>38</v>
      </c>
      <c r="E1591" s="38" t="s">
        <v>46</v>
      </c>
      <c r="F1591" s="38" t="s">
        <v>120</v>
      </c>
      <c r="G1591" s="35">
        <v>3645.9</v>
      </c>
      <c r="H1591" s="59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1276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60">
        <v>45919.219085648147</v>
      </c>
      <c r="B1592" s="61">
        <v>444403353</v>
      </c>
      <c r="C1592" s="37" t="s">
        <v>36</v>
      </c>
      <c r="D1592" s="37" t="s">
        <v>37</v>
      </c>
      <c r="E1592" s="37" t="s">
        <v>45</v>
      </c>
      <c r="F1592" s="37" t="s">
        <v>120</v>
      </c>
      <c r="G1592" s="36">
        <v>3646.18</v>
      </c>
      <c r="H1592" s="61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116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8">
        <v>45919.219178240739</v>
      </c>
      <c r="B1593" s="59">
        <v>444403363</v>
      </c>
      <c r="C1593" s="38" t="s">
        <v>36</v>
      </c>
      <c r="D1593" s="38" t="s">
        <v>38</v>
      </c>
      <c r="E1593" s="38" t="s">
        <v>46</v>
      </c>
      <c r="F1593" s="38" t="s">
        <v>120</v>
      </c>
      <c r="G1593" s="35">
        <v>3645.79</v>
      </c>
      <c r="H1593" s="59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1277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60">
        <v>45919.219201388885</v>
      </c>
      <c r="B1594" s="61">
        <v>444403364</v>
      </c>
      <c r="C1594" s="37" t="s">
        <v>36</v>
      </c>
      <c r="D1594" s="37" t="s">
        <v>37</v>
      </c>
      <c r="E1594" s="37" t="s">
        <v>45</v>
      </c>
      <c r="F1594" s="37" t="s">
        <v>120</v>
      </c>
      <c r="G1594" s="36">
        <v>3646.01</v>
      </c>
      <c r="H1594" s="61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119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8">
        <v>45919.220011574071</v>
      </c>
      <c r="B1595" s="59">
        <v>444404098</v>
      </c>
      <c r="C1595" s="38" t="s">
        <v>36</v>
      </c>
      <c r="D1595" s="38" t="s">
        <v>37</v>
      </c>
      <c r="E1595" s="38" t="s">
        <v>45</v>
      </c>
      <c r="F1595" s="38" t="s">
        <v>120</v>
      </c>
      <c r="G1595" s="35">
        <v>3644.81</v>
      </c>
      <c r="H1595" s="59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60">
        <v>45919.220011574071</v>
      </c>
      <c r="B1596" s="61">
        <v>444404102</v>
      </c>
      <c r="C1596" s="37" t="s">
        <v>36</v>
      </c>
      <c r="D1596" s="37" t="s">
        <v>37</v>
      </c>
      <c r="E1596" s="37" t="s">
        <v>45</v>
      </c>
      <c r="F1596" s="37" t="s">
        <v>120</v>
      </c>
      <c r="G1596" s="36">
        <v>3644.81</v>
      </c>
      <c r="H1596" s="61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8">
        <v>45919.220011574071</v>
      </c>
      <c r="B1597" s="59">
        <v>444404105</v>
      </c>
      <c r="C1597" s="38" t="s">
        <v>36</v>
      </c>
      <c r="D1597" s="38" t="s">
        <v>37</v>
      </c>
      <c r="E1597" s="38" t="s">
        <v>45</v>
      </c>
      <c r="F1597" s="38" t="s">
        <v>120</v>
      </c>
      <c r="G1597" s="35">
        <v>3644.86</v>
      </c>
      <c r="H1597" s="59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108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60">
        <v>45919.220011574071</v>
      </c>
      <c r="B1598" s="61">
        <v>444404113</v>
      </c>
      <c r="C1598" s="37" t="s">
        <v>36</v>
      </c>
      <c r="D1598" s="37" t="s">
        <v>37</v>
      </c>
      <c r="E1598" s="37" t="s">
        <v>45</v>
      </c>
      <c r="F1598" s="37" t="s">
        <v>120</v>
      </c>
      <c r="G1598" s="36">
        <v>3644.86</v>
      </c>
      <c r="H1598" s="61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8">
        <v>45919.220011574071</v>
      </c>
      <c r="B1599" s="59">
        <v>444404117</v>
      </c>
      <c r="C1599" s="38" t="s">
        <v>36</v>
      </c>
      <c r="D1599" s="38" t="s">
        <v>37</v>
      </c>
      <c r="E1599" s="38" t="s">
        <v>45</v>
      </c>
      <c r="F1599" s="38" t="s">
        <v>120</v>
      </c>
      <c r="G1599" s="35">
        <v>3644.79</v>
      </c>
      <c r="H1599" s="59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109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60">
        <v>45919.220023148147</v>
      </c>
      <c r="B1600" s="61">
        <v>444404124</v>
      </c>
      <c r="C1600" s="37" t="s">
        <v>36</v>
      </c>
      <c r="D1600" s="37" t="s">
        <v>37</v>
      </c>
      <c r="E1600" s="37" t="s">
        <v>45</v>
      </c>
      <c r="F1600" s="37" t="s">
        <v>120</v>
      </c>
      <c r="G1600" s="36">
        <v>3644.76</v>
      </c>
      <c r="H1600" s="61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8">
        <v>45919.220023148147</v>
      </c>
      <c r="B1601" s="59">
        <v>444404126</v>
      </c>
      <c r="C1601" s="38" t="s">
        <v>36</v>
      </c>
      <c r="D1601" s="38" t="s">
        <v>37</v>
      </c>
      <c r="E1601" s="38" t="s">
        <v>45</v>
      </c>
      <c r="F1601" s="38" t="s">
        <v>120</v>
      </c>
      <c r="G1601" s="35">
        <v>3644.75</v>
      </c>
      <c r="H1601" s="59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114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60">
        <v>45919.2265625</v>
      </c>
      <c r="B1602" s="61">
        <v>444406228</v>
      </c>
      <c r="C1602" s="37" t="s">
        <v>36</v>
      </c>
      <c r="D1602" s="37" t="s">
        <v>38</v>
      </c>
      <c r="E1602" s="37" t="s">
        <v>46</v>
      </c>
      <c r="F1602" s="37" t="s">
        <v>120</v>
      </c>
      <c r="G1602" s="36">
        <v>3646.32</v>
      </c>
      <c r="H1602" s="61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1278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8">
        <v>45919.2265625</v>
      </c>
      <c r="B1603" s="59">
        <v>444406229</v>
      </c>
      <c r="C1603" s="38" t="s">
        <v>36</v>
      </c>
      <c r="D1603" s="38" t="s">
        <v>38</v>
      </c>
      <c r="E1603" s="38" t="s">
        <v>46</v>
      </c>
      <c r="F1603" s="38" t="s">
        <v>120</v>
      </c>
      <c r="G1603" s="35">
        <v>3646.32</v>
      </c>
      <c r="H1603" s="59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1278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60">
        <v>45919.2265625</v>
      </c>
      <c r="B1604" s="61">
        <v>444406230</v>
      </c>
      <c r="C1604" s="37" t="s">
        <v>36</v>
      </c>
      <c r="D1604" s="37" t="s">
        <v>38</v>
      </c>
      <c r="E1604" s="37" t="s">
        <v>46</v>
      </c>
      <c r="F1604" s="37" t="s">
        <v>120</v>
      </c>
      <c r="G1604" s="36">
        <v>3646.32</v>
      </c>
      <c r="H1604" s="61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1278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8">
        <v>45919.227060185185</v>
      </c>
      <c r="B1605" s="59">
        <v>444406317</v>
      </c>
      <c r="C1605" s="38" t="s">
        <v>36</v>
      </c>
      <c r="D1605" s="38" t="s">
        <v>37</v>
      </c>
      <c r="E1605" s="38" t="s">
        <v>45</v>
      </c>
      <c r="F1605" s="38" t="s">
        <v>120</v>
      </c>
      <c r="G1605" s="35">
        <v>3645.85</v>
      </c>
      <c r="H1605" s="59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60">
        <v>45919.227071759262</v>
      </c>
      <c r="B1606" s="61">
        <v>444406318</v>
      </c>
      <c r="C1606" s="37" t="s">
        <v>36</v>
      </c>
      <c r="D1606" s="37" t="s">
        <v>37</v>
      </c>
      <c r="E1606" s="37" t="s">
        <v>45</v>
      </c>
      <c r="F1606" s="37" t="s">
        <v>120</v>
      </c>
      <c r="G1606" s="36">
        <v>3645.81</v>
      </c>
      <c r="H1606" s="61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108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8">
        <v>45919.227071759262</v>
      </c>
      <c r="B1607" s="59">
        <v>444406319</v>
      </c>
      <c r="C1607" s="38" t="s">
        <v>36</v>
      </c>
      <c r="D1607" s="38" t="s">
        <v>37</v>
      </c>
      <c r="E1607" s="38" t="s">
        <v>45</v>
      </c>
      <c r="F1607" s="38" t="s">
        <v>120</v>
      </c>
      <c r="G1607" s="35">
        <v>3645.81</v>
      </c>
      <c r="H1607" s="59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109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60">
        <v>45919.22724537037</v>
      </c>
      <c r="B1608" s="61">
        <v>444406368</v>
      </c>
      <c r="C1608" s="37" t="s">
        <v>36</v>
      </c>
      <c r="D1608" s="37" t="s">
        <v>38</v>
      </c>
      <c r="E1608" s="37" t="s">
        <v>46</v>
      </c>
      <c r="F1608" s="37" t="s">
        <v>120</v>
      </c>
      <c r="G1608" s="36">
        <v>3645.2</v>
      </c>
      <c r="H1608" s="61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1279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8">
        <v>45919.22724537037</v>
      </c>
      <c r="B1609" s="59">
        <v>444406369</v>
      </c>
      <c r="C1609" s="38" t="s">
        <v>36</v>
      </c>
      <c r="D1609" s="38" t="s">
        <v>38</v>
      </c>
      <c r="E1609" s="38" t="s">
        <v>46</v>
      </c>
      <c r="F1609" s="38" t="s">
        <v>120</v>
      </c>
      <c r="G1609" s="35">
        <v>3645.15</v>
      </c>
      <c r="H1609" s="59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1280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60">
        <v>45919.22724537037</v>
      </c>
      <c r="B1610" s="61">
        <v>444406370</v>
      </c>
      <c r="C1610" s="37" t="s">
        <v>36</v>
      </c>
      <c r="D1610" s="37" t="s">
        <v>38</v>
      </c>
      <c r="E1610" s="37" t="s">
        <v>46</v>
      </c>
      <c r="F1610" s="37" t="s">
        <v>120</v>
      </c>
      <c r="G1610" s="36">
        <v>3645.15</v>
      </c>
      <c r="H1610" s="61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1280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8">
        <v>45919.227523148147</v>
      </c>
      <c r="B1611" s="59">
        <v>444406518</v>
      </c>
      <c r="C1611" s="38" t="s">
        <v>36</v>
      </c>
      <c r="D1611" s="38" t="s">
        <v>37</v>
      </c>
      <c r="E1611" s="38" t="s">
        <v>45</v>
      </c>
      <c r="F1611" s="38" t="s">
        <v>120</v>
      </c>
      <c r="G1611" s="35">
        <v>3645.85</v>
      </c>
      <c r="H1611" s="59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60">
        <v>45919.227534722224</v>
      </c>
      <c r="B1612" s="61">
        <v>444406520</v>
      </c>
      <c r="C1612" s="37" t="s">
        <v>36</v>
      </c>
      <c r="D1612" s="37" t="s">
        <v>37</v>
      </c>
      <c r="E1612" s="37" t="s">
        <v>45</v>
      </c>
      <c r="F1612" s="37" t="s">
        <v>120</v>
      </c>
      <c r="G1612" s="36">
        <v>3645.85</v>
      </c>
      <c r="H1612" s="61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8">
        <v>45919.227534722224</v>
      </c>
      <c r="B1613" s="59">
        <v>444406522</v>
      </c>
      <c r="C1613" s="38" t="s">
        <v>36</v>
      </c>
      <c r="D1613" s="38" t="s">
        <v>37</v>
      </c>
      <c r="E1613" s="38" t="s">
        <v>45</v>
      </c>
      <c r="F1613" s="38" t="s">
        <v>120</v>
      </c>
      <c r="G1613" s="35">
        <v>3645.85</v>
      </c>
      <c r="H1613" s="59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60">
        <v>45919.229849537034</v>
      </c>
      <c r="B1614" s="61">
        <v>444406876</v>
      </c>
      <c r="C1614" s="37" t="s">
        <v>36</v>
      </c>
      <c r="D1614" s="37" t="s">
        <v>38</v>
      </c>
      <c r="E1614" s="37" t="s">
        <v>46</v>
      </c>
      <c r="F1614" s="37" t="s">
        <v>120</v>
      </c>
      <c r="G1614" s="36">
        <v>3644.33</v>
      </c>
      <c r="H1614" s="61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1281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8">
        <v>45919.236898148149</v>
      </c>
      <c r="B1615" s="59">
        <v>444408562</v>
      </c>
      <c r="C1615" s="38" t="s">
        <v>36</v>
      </c>
      <c r="D1615" s="38" t="s">
        <v>38</v>
      </c>
      <c r="E1615" s="38" t="s">
        <v>46</v>
      </c>
      <c r="F1615" s="38" t="s">
        <v>120</v>
      </c>
      <c r="G1615" s="35">
        <v>3647.37</v>
      </c>
      <c r="H1615" s="59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1282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60">
        <v>45919.236898148149</v>
      </c>
      <c r="B1616" s="61">
        <v>444408565</v>
      </c>
      <c r="C1616" s="37" t="s">
        <v>36</v>
      </c>
      <c r="D1616" s="37" t="s">
        <v>38</v>
      </c>
      <c r="E1616" s="37" t="s">
        <v>46</v>
      </c>
      <c r="F1616" s="37" t="s">
        <v>120</v>
      </c>
      <c r="G1616" s="36">
        <v>3647.37</v>
      </c>
      <c r="H1616" s="61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1282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8">
        <v>45919.237256944441</v>
      </c>
      <c r="B1617" s="59">
        <v>444408686</v>
      </c>
      <c r="C1617" s="38" t="s">
        <v>36</v>
      </c>
      <c r="D1617" s="38" t="s">
        <v>38</v>
      </c>
      <c r="E1617" s="38" t="s">
        <v>46</v>
      </c>
      <c r="F1617" s="38" t="s">
        <v>120</v>
      </c>
      <c r="G1617" s="35">
        <v>3646.47</v>
      </c>
      <c r="H1617" s="59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1283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60">
        <v>45919.237824074073</v>
      </c>
      <c r="B1618" s="61">
        <v>444408746</v>
      </c>
      <c r="C1618" s="37" t="s">
        <v>36</v>
      </c>
      <c r="D1618" s="37" t="s">
        <v>37</v>
      </c>
      <c r="E1618" s="37" t="s">
        <v>45</v>
      </c>
      <c r="F1618" s="37" t="s">
        <v>120</v>
      </c>
      <c r="G1618" s="36">
        <v>3647.09</v>
      </c>
      <c r="H1618" s="61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116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8">
        <v>45919.238287037035</v>
      </c>
      <c r="B1619" s="59">
        <v>444408818</v>
      </c>
      <c r="C1619" s="38" t="s">
        <v>36</v>
      </c>
      <c r="D1619" s="38" t="s">
        <v>37</v>
      </c>
      <c r="E1619" s="38" t="s">
        <v>45</v>
      </c>
      <c r="F1619" s="38" t="s">
        <v>120</v>
      </c>
      <c r="G1619" s="35">
        <v>3646.72</v>
      </c>
      <c r="H1619" s="59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60">
        <v>45919.239201388889</v>
      </c>
      <c r="B1620" s="61">
        <v>444408966</v>
      </c>
      <c r="C1620" s="37" t="s">
        <v>36</v>
      </c>
      <c r="D1620" s="37" t="s">
        <v>38</v>
      </c>
      <c r="E1620" s="37" t="s">
        <v>46</v>
      </c>
      <c r="F1620" s="37" t="s">
        <v>120</v>
      </c>
      <c r="G1620" s="36">
        <v>3646.36</v>
      </c>
      <c r="H1620" s="61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1258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8">
        <v>45919.239201388889</v>
      </c>
      <c r="B1621" s="59">
        <v>444408967</v>
      </c>
      <c r="C1621" s="38" t="s">
        <v>36</v>
      </c>
      <c r="D1621" s="38" t="s">
        <v>38</v>
      </c>
      <c r="E1621" s="38" t="s">
        <v>46</v>
      </c>
      <c r="F1621" s="38" t="s">
        <v>120</v>
      </c>
      <c r="G1621" s="35">
        <v>3646.36</v>
      </c>
      <c r="H1621" s="59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1258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60">
        <v>45919.239212962966</v>
      </c>
      <c r="B1622" s="61">
        <v>444408969</v>
      </c>
      <c r="C1622" s="37" t="s">
        <v>36</v>
      </c>
      <c r="D1622" s="37" t="s">
        <v>37</v>
      </c>
      <c r="E1622" s="37" t="s">
        <v>45</v>
      </c>
      <c r="F1622" s="37" t="s">
        <v>120</v>
      </c>
      <c r="G1622" s="36">
        <v>3646.61</v>
      </c>
      <c r="H1622" s="61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8">
        <v>45919.239224537036</v>
      </c>
      <c r="B1623" s="59">
        <v>444408970</v>
      </c>
      <c r="C1623" s="38" t="s">
        <v>36</v>
      </c>
      <c r="D1623" s="38" t="s">
        <v>37</v>
      </c>
      <c r="E1623" s="38" t="s">
        <v>45</v>
      </c>
      <c r="F1623" s="38" t="s">
        <v>120</v>
      </c>
      <c r="G1623" s="35">
        <v>3646.64</v>
      </c>
      <c r="H1623" s="59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107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60">
        <v>45919.239224537036</v>
      </c>
      <c r="B1624" s="61">
        <v>444408971</v>
      </c>
      <c r="C1624" s="37" t="s">
        <v>36</v>
      </c>
      <c r="D1624" s="37" t="s">
        <v>37</v>
      </c>
      <c r="E1624" s="37" t="s">
        <v>45</v>
      </c>
      <c r="F1624" s="37" t="s">
        <v>120</v>
      </c>
      <c r="G1624" s="36">
        <v>3646.68</v>
      </c>
      <c r="H1624" s="61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8">
        <v>45919.239479166667</v>
      </c>
      <c r="B1625" s="59">
        <v>444408988</v>
      </c>
      <c r="C1625" s="38" t="s">
        <v>36</v>
      </c>
      <c r="D1625" s="38" t="s">
        <v>38</v>
      </c>
      <c r="E1625" s="38" t="s">
        <v>46</v>
      </c>
      <c r="F1625" s="38" t="s">
        <v>120</v>
      </c>
      <c r="G1625" s="35">
        <v>3646.3</v>
      </c>
      <c r="H1625" s="59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1284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60">
        <v>45919.239560185182</v>
      </c>
      <c r="B1626" s="61">
        <v>444408992</v>
      </c>
      <c r="C1626" s="37" t="s">
        <v>36</v>
      </c>
      <c r="D1626" s="37" t="s">
        <v>37</v>
      </c>
      <c r="E1626" s="37" t="s">
        <v>45</v>
      </c>
      <c r="F1626" s="37" t="s">
        <v>120</v>
      </c>
      <c r="G1626" s="36">
        <v>3646.63</v>
      </c>
      <c r="H1626" s="61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8">
        <v>45919.240601851852</v>
      </c>
      <c r="B1627" s="59">
        <v>444409181</v>
      </c>
      <c r="C1627" s="38" t="s">
        <v>36</v>
      </c>
      <c r="D1627" s="38" t="s">
        <v>38</v>
      </c>
      <c r="E1627" s="38" t="s">
        <v>46</v>
      </c>
      <c r="F1627" s="38" t="s">
        <v>120</v>
      </c>
      <c r="G1627" s="35">
        <v>3648.21</v>
      </c>
      <c r="H1627" s="59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1285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60">
        <v>45919.240601851852</v>
      </c>
      <c r="B1628" s="61">
        <v>444409188</v>
      </c>
      <c r="C1628" s="37" t="s">
        <v>36</v>
      </c>
      <c r="D1628" s="37" t="s">
        <v>38</v>
      </c>
      <c r="E1628" s="37" t="s">
        <v>46</v>
      </c>
      <c r="F1628" s="37" t="s">
        <v>120</v>
      </c>
      <c r="G1628" s="36">
        <v>3648.34</v>
      </c>
      <c r="H1628" s="61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1286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8">
        <v>45919.241724537038</v>
      </c>
      <c r="B1629" s="59">
        <v>444409499</v>
      </c>
      <c r="C1629" s="38" t="s">
        <v>36</v>
      </c>
      <c r="D1629" s="38" t="s">
        <v>38</v>
      </c>
      <c r="E1629" s="38" t="s">
        <v>46</v>
      </c>
      <c r="F1629" s="38" t="s">
        <v>120</v>
      </c>
      <c r="G1629" s="35">
        <v>3649.65</v>
      </c>
      <c r="H1629" s="59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1287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60">
        <v>45919.241724537038</v>
      </c>
      <c r="B1630" s="61">
        <v>444409500</v>
      </c>
      <c r="C1630" s="37" t="s">
        <v>36</v>
      </c>
      <c r="D1630" s="37" t="s">
        <v>38</v>
      </c>
      <c r="E1630" s="37" t="s">
        <v>46</v>
      </c>
      <c r="F1630" s="37" t="s">
        <v>120</v>
      </c>
      <c r="G1630" s="36">
        <v>3649.65</v>
      </c>
      <c r="H1630" s="61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1288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8">
        <v>45919.241724537038</v>
      </c>
      <c r="B1631" s="59">
        <v>444409514</v>
      </c>
      <c r="C1631" s="38" t="s">
        <v>36</v>
      </c>
      <c r="D1631" s="38" t="s">
        <v>38</v>
      </c>
      <c r="E1631" s="38" t="s">
        <v>46</v>
      </c>
      <c r="F1631" s="38" t="s">
        <v>120</v>
      </c>
      <c r="G1631" s="35">
        <v>3649.88</v>
      </c>
      <c r="H1631" s="59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1289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60">
        <v>45919.241747685184</v>
      </c>
      <c r="B1632" s="61">
        <v>444409549</v>
      </c>
      <c r="C1632" s="37" t="s">
        <v>36</v>
      </c>
      <c r="D1632" s="37" t="s">
        <v>38</v>
      </c>
      <c r="E1632" s="37" t="s">
        <v>46</v>
      </c>
      <c r="F1632" s="37" t="s">
        <v>120</v>
      </c>
      <c r="G1632" s="36">
        <v>3650.11</v>
      </c>
      <c r="H1632" s="61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1290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8">
        <v>45919.241747685184</v>
      </c>
      <c r="B1633" s="59">
        <v>444409550</v>
      </c>
      <c r="C1633" s="38" t="s">
        <v>36</v>
      </c>
      <c r="D1633" s="38" t="s">
        <v>38</v>
      </c>
      <c r="E1633" s="38" t="s">
        <v>46</v>
      </c>
      <c r="F1633" s="38" t="s">
        <v>120</v>
      </c>
      <c r="G1633" s="35">
        <v>3650.11</v>
      </c>
      <c r="H1633" s="59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1290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60">
        <v>45919.242037037038</v>
      </c>
      <c r="B1634" s="61">
        <v>444409734</v>
      </c>
      <c r="C1634" s="37" t="s">
        <v>36</v>
      </c>
      <c r="D1634" s="37" t="s">
        <v>38</v>
      </c>
      <c r="E1634" s="37" t="s">
        <v>46</v>
      </c>
      <c r="F1634" s="37" t="s">
        <v>120</v>
      </c>
      <c r="G1634" s="36">
        <v>3648.32</v>
      </c>
      <c r="H1634" s="61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1291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8">
        <v>45919.242037037038</v>
      </c>
      <c r="B1635" s="59">
        <v>444409735</v>
      </c>
      <c r="C1635" s="38" t="s">
        <v>36</v>
      </c>
      <c r="D1635" s="38" t="s">
        <v>38</v>
      </c>
      <c r="E1635" s="38" t="s">
        <v>46</v>
      </c>
      <c r="F1635" s="38" t="s">
        <v>120</v>
      </c>
      <c r="G1635" s="35">
        <v>3648.32</v>
      </c>
      <c r="H1635" s="59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1292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60">
        <v>45919.242106481484</v>
      </c>
      <c r="B1636" s="61">
        <v>444409793</v>
      </c>
      <c r="C1636" s="37" t="s">
        <v>36</v>
      </c>
      <c r="D1636" s="37" t="s">
        <v>37</v>
      </c>
      <c r="E1636" s="37" t="s">
        <v>45</v>
      </c>
      <c r="F1636" s="37" t="s">
        <v>120</v>
      </c>
      <c r="G1636" s="36">
        <v>3647.86</v>
      </c>
      <c r="H1636" s="61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114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8">
        <v>45919.242118055554</v>
      </c>
      <c r="B1637" s="59">
        <v>444409795</v>
      </c>
      <c r="C1637" s="38" t="s">
        <v>36</v>
      </c>
      <c r="D1637" s="38" t="s">
        <v>37</v>
      </c>
      <c r="E1637" s="38" t="s">
        <v>45</v>
      </c>
      <c r="F1637" s="38" t="s">
        <v>120</v>
      </c>
      <c r="G1637" s="35">
        <v>3647.84</v>
      </c>
      <c r="H1637" s="59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60">
        <v>45919.242118055554</v>
      </c>
      <c r="B1638" s="61">
        <v>444409798</v>
      </c>
      <c r="C1638" s="37" t="s">
        <v>36</v>
      </c>
      <c r="D1638" s="37" t="s">
        <v>37</v>
      </c>
      <c r="E1638" s="37" t="s">
        <v>45</v>
      </c>
      <c r="F1638" s="37" t="s">
        <v>120</v>
      </c>
      <c r="G1638" s="36">
        <v>3648.14</v>
      </c>
      <c r="H1638" s="61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8">
        <v>45919.242118055554</v>
      </c>
      <c r="B1639" s="59">
        <v>444409800</v>
      </c>
      <c r="C1639" s="38" t="s">
        <v>36</v>
      </c>
      <c r="D1639" s="38" t="s">
        <v>37</v>
      </c>
      <c r="E1639" s="38" t="s">
        <v>45</v>
      </c>
      <c r="F1639" s="38" t="s">
        <v>120</v>
      </c>
      <c r="G1639" s="35">
        <v>3648.1</v>
      </c>
      <c r="H1639" s="59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60">
        <v>45919.242118055554</v>
      </c>
      <c r="B1640" s="61">
        <v>444409805</v>
      </c>
      <c r="C1640" s="37" t="s">
        <v>36</v>
      </c>
      <c r="D1640" s="37" t="s">
        <v>37</v>
      </c>
      <c r="E1640" s="37" t="s">
        <v>45</v>
      </c>
      <c r="F1640" s="37" t="s">
        <v>120</v>
      </c>
      <c r="G1640" s="36">
        <v>3648.07</v>
      </c>
      <c r="H1640" s="61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108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8">
        <v>45919.242129629631</v>
      </c>
      <c r="B1641" s="59">
        <v>444409807</v>
      </c>
      <c r="C1641" s="38" t="s">
        <v>36</v>
      </c>
      <c r="D1641" s="38" t="s">
        <v>37</v>
      </c>
      <c r="E1641" s="38" t="s">
        <v>45</v>
      </c>
      <c r="F1641" s="38" t="s">
        <v>120</v>
      </c>
      <c r="G1641" s="35">
        <v>3648.1</v>
      </c>
      <c r="H1641" s="59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60">
        <v>45919.242129629631</v>
      </c>
      <c r="B1642" s="61">
        <v>444409811</v>
      </c>
      <c r="C1642" s="37" t="s">
        <v>36</v>
      </c>
      <c r="D1642" s="37" t="s">
        <v>37</v>
      </c>
      <c r="E1642" s="37" t="s">
        <v>45</v>
      </c>
      <c r="F1642" s="37" t="s">
        <v>120</v>
      </c>
      <c r="G1642" s="36">
        <v>3648.11</v>
      </c>
      <c r="H1642" s="61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109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8">
        <v>45919.2424537037</v>
      </c>
      <c r="B1643" s="59">
        <v>444409932</v>
      </c>
      <c r="C1643" s="38" t="s">
        <v>36</v>
      </c>
      <c r="D1643" s="38" t="s">
        <v>37</v>
      </c>
      <c r="E1643" s="38" t="s">
        <v>45</v>
      </c>
      <c r="F1643" s="38" t="s">
        <v>120</v>
      </c>
      <c r="G1643" s="35">
        <v>3647.58</v>
      </c>
      <c r="H1643" s="59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107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60">
        <v>45919.243113425924</v>
      </c>
      <c r="B1644" s="61">
        <v>444410149</v>
      </c>
      <c r="C1644" s="37" t="s">
        <v>36</v>
      </c>
      <c r="D1644" s="37" t="s">
        <v>38</v>
      </c>
      <c r="E1644" s="37" t="s">
        <v>46</v>
      </c>
      <c r="F1644" s="37" t="s">
        <v>120</v>
      </c>
      <c r="G1644" s="36">
        <v>3646.34</v>
      </c>
      <c r="H1644" s="61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1293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8">
        <v>45919.24324074074</v>
      </c>
      <c r="B1645" s="59">
        <v>444410249</v>
      </c>
      <c r="C1645" s="38" t="s">
        <v>36</v>
      </c>
      <c r="D1645" s="38" t="s">
        <v>38</v>
      </c>
      <c r="E1645" s="38" t="s">
        <v>46</v>
      </c>
      <c r="F1645" s="38" t="s">
        <v>120</v>
      </c>
      <c r="G1645" s="35">
        <v>3645.35</v>
      </c>
      <c r="H1645" s="59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1262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60">
        <v>45919.244537037041</v>
      </c>
      <c r="B1646" s="61">
        <v>444410513</v>
      </c>
      <c r="C1646" s="37" t="s">
        <v>36</v>
      </c>
      <c r="D1646" s="37" t="s">
        <v>38</v>
      </c>
      <c r="E1646" s="37" t="s">
        <v>45</v>
      </c>
      <c r="F1646" s="37" t="s">
        <v>120</v>
      </c>
      <c r="G1646" s="36">
        <v>3646.16</v>
      </c>
      <c r="H1646" s="61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115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8">
        <v>45919.24454861111</v>
      </c>
      <c r="B1647" s="59">
        <v>444410514</v>
      </c>
      <c r="C1647" s="38" t="s">
        <v>36</v>
      </c>
      <c r="D1647" s="38" t="s">
        <v>38</v>
      </c>
      <c r="E1647" s="38" t="s">
        <v>45</v>
      </c>
      <c r="F1647" s="38" t="s">
        <v>120</v>
      </c>
      <c r="G1647" s="35">
        <v>3646.16</v>
      </c>
      <c r="H1647" s="59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119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60">
        <v>45919.24454861111</v>
      </c>
      <c r="B1648" s="61">
        <v>444410515</v>
      </c>
      <c r="C1648" s="37" t="s">
        <v>36</v>
      </c>
      <c r="D1648" s="37" t="s">
        <v>38</v>
      </c>
      <c r="E1648" s="37" t="s">
        <v>45</v>
      </c>
      <c r="F1648" s="37" t="s">
        <v>120</v>
      </c>
      <c r="G1648" s="36">
        <v>3646.16</v>
      </c>
      <c r="H1648" s="61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116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8">
        <v>45919.245069444441</v>
      </c>
      <c r="B1649" s="59">
        <v>444410673</v>
      </c>
      <c r="C1649" s="38" t="s">
        <v>36</v>
      </c>
      <c r="D1649" s="38" t="s">
        <v>38</v>
      </c>
      <c r="E1649" s="38" t="s">
        <v>46</v>
      </c>
      <c r="F1649" s="38" t="s">
        <v>120</v>
      </c>
      <c r="G1649" s="35">
        <v>3644.5</v>
      </c>
      <c r="H1649" s="59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1294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60">
        <v>45919.245069444441</v>
      </c>
      <c r="B1650" s="61">
        <v>444410674</v>
      </c>
      <c r="C1650" s="37" t="s">
        <v>36</v>
      </c>
      <c r="D1650" s="37" t="s">
        <v>38</v>
      </c>
      <c r="E1650" s="37" t="s">
        <v>46</v>
      </c>
      <c r="F1650" s="37" t="s">
        <v>120</v>
      </c>
      <c r="G1650" s="36">
        <v>3644.5</v>
      </c>
      <c r="H1650" s="61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1294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8">
        <v>45919.245069444441</v>
      </c>
      <c r="B1651" s="59">
        <v>444410675</v>
      </c>
      <c r="C1651" s="38" t="s">
        <v>36</v>
      </c>
      <c r="D1651" s="38" t="s">
        <v>38</v>
      </c>
      <c r="E1651" s="38" t="s">
        <v>46</v>
      </c>
      <c r="F1651" s="38" t="s">
        <v>120</v>
      </c>
      <c r="G1651" s="35">
        <v>3644.5</v>
      </c>
      <c r="H1651" s="59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1294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60">
        <v>45919.245069444441</v>
      </c>
      <c r="B1652" s="61">
        <v>444410676</v>
      </c>
      <c r="C1652" s="37" t="s">
        <v>36</v>
      </c>
      <c r="D1652" s="37" t="s">
        <v>38</v>
      </c>
      <c r="E1652" s="37" t="s">
        <v>46</v>
      </c>
      <c r="F1652" s="37" t="s">
        <v>120</v>
      </c>
      <c r="G1652" s="36">
        <v>3644.5</v>
      </c>
      <c r="H1652" s="61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1294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8">
        <v>45919.245069444441</v>
      </c>
      <c r="B1653" s="59">
        <v>444410677</v>
      </c>
      <c r="C1653" s="38" t="s">
        <v>36</v>
      </c>
      <c r="D1653" s="38" t="s">
        <v>38</v>
      </c>
      <c r="E1653" s="38" t="s">
        <v>46</v>
      </c>
      <c r="F1653" s="38" t="s">
        <v>120</v>
      </c>
      <c r="G1653" s="35">
        <v>3644.5</v>
      </c>
      <c r="H1653" s="59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1294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60">
        <v>45919.245069444441</v>
      </c>
      <c r="B1654" s="61">
        <v>444410678</v>
      </c>
      <c r="C1654" s="37" t="s">
        <v>36</v>
      </c>
      <c r="D1654" s="37" t="s">
        <v>38</v>
      </c>
      <c r="E1654" s="37" t="s">
        <v>46</v>
      </c>
      <c r="F1654" s="37" t="s">
        <v>120</v>
      </c>
      <c r="G1654" s="36">
        <v>3644.5</v>
      </c>
      <c r="H1654" s="61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1295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8">
        <v>45919.245925925927</v>
      </c>
      <c r="B1655" s="59">
        <v>444410924</v>
      </c>
      <c r="C1655" s="38" t="s">
        <v>36</v>
      </c>
      <c r="D1655" s="38" t="s">
        <v>37</v>
      </c>
      <c r="E1655" s="38" t="s">
        <v>45</v>
      </c>
      <c r="F1655" s="38" t="s">
        <v>120</v>
      </c>
      <c r="G1655" s="35">
        <v>3646.79</v>
      </c>
      <c r="H1655" s="59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107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60">
        <v>45919.262604166666</v>
      </c>
      <c r="B1656" s="61">
        <v>444414221</v>
      </c>
      <c r="C1656" s="37" t="s">
        <v>36</v>
      </c>
      <c r="D1656" s="37" t="s">
        <v>37</v>
      </c>
      <c r="E1656" s="37" t="s">
        <v>46</v>
      </c>
      <c r="F1656" s="37" t="s">
        <v>120</v>
      </c>
      <c r="G1656" s="36">
        <v>3649.24</v>
      </c>
      <c r="H1656" s="61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1296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8">
        <v>45919.262604166666</v>
      </c>
      <c r="B1657" s="59">
        <v>444414222</v>
      </c>
      <c r="C1657" s="38" t="s">
        <v>36</v>
      </c>
      <c r="D1657" s="38" t="s">
        <v>37</v>
      </c>
      <c r="E1657" s="38" t="s">
        <v>46</v>
      </c>
      <c r="F1657" s="38" t="s">
        <v>120</v>
      </c>
      <c r="G1657" s="35">
        <v>3649.24</v>
      </c>
      <c r="H1657" s="59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1296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60">
        <v>45919.262604166666</v>
      </c>
      <c r="B1658" s="61">
        <v>444414223</v>
      </c>
      <c r="C1658" s="37" t="s">
        <v>36</v>
      </c>
      <c r="D1658" s="37" t="s">
        <v>37</v>
      </c>
      <c r="E1658" s="37" t="s">
        <v>46</v>
      </c>
      <c r="F1658" s="37" t="s">
        <v>120</v>
      </c>
      <c r="G1658" s="36">
        <v>3649.24</v>
      </c>
      <c r="H1658" s="61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1296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8">
        <v>45919.26421296296</v>
      </c>
      <c r="B1659" s="59">
        <v>444414605</v>
      </c>
      <c r="C1659" s="38" t="s">
        <v>36</v>
      </c>
      <c r="D1659" s="38" t="s">
        <v>37</v>
      </c>
      <c r="E1659" s="38" t="s">
        <v>45</v>
      </c>
      <c r="F1659" s="38" t="s">
        <v>120</v>
      </c>
      <c r="G1659" s="35">
        <v>3649.97</v>
      </c>
      <c r="H1659" s="59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115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60">
        <v>45919.264224537037</v>
      </c>
      <c r="B1660" s="61">
        <v>444414606</v>
      </c>
      <c r="C1660" s="37" t="s">
        <v>36</v>
      </c>
      <c r="D1660" s="37" t="s">
        <v>37</v>
      </c>
      <c r="E1660" s="37" t="s">
        <v>45</v>
      </c>
      <c r="F1660" s="37" t="s">
        <v>120</v>
      </c>
      <c r="G1660" s="36">
        <v>3649.91</v>
      </c>
      <c r="H1660" s="61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119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8">
        <v>45919.264224537037</v>
      </c>
      <c r="B1661" s="59">
        <v>444414607</v>
      </c>
      <c r="C1661" s="38" t="s">
        <v>36</v>
      </c>
      <c r="D1661" s="38" t="s">
        <v>37</v>
      </c>
      <c r="E1661" s="38" t="s">
        <v>45</v>
      </c>
      <c r="F1661" s="38" t="s">
        <v>120</v>
      </c>
      <c r="G1661" s="35">
        <v>3649.9</v>
      </c>
      <c r="H1661" s="59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116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60">
        <v>45919.265023148146</v>
      </c>
      <c r="B1662" s="61">
        <v>444414918</v>
      </c>
      <c r="C1662" s="37" t="s">
        <v>36</v>
      </c>
      <c r="D1662" s="37" t="s">
        <v>38</v>
      </c>
      <c r="E1662" s="37" t="s">
        <v>46</v>
      </c>
      <c r="F1662" s="37" t="s">
        <v>120</v>
      </c>
      <c r="G1662" s="36">
        <v>3650.3</v>
      </c>
      <c r="H1662" s="61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1297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8">
        <v>45919.266458333332</v>
      </c>
      <c r="B1663" s="59">
        <v>444416592</v>
      </c>
      <c r="C1663" s="38" t="s">
        <v>36</v>
      </c>
      <c r="D1663" s="38" t="s">
        <v>38</v>
      </c>
      <c r="E1663" s="38" t="s">
        <v>46</v>
      </c>
      <c r="F1663" s="38" t="s">
        <v>120</v>
      </c>
      <c r="G1663" s="35">
        <v>3653.48</v>
      </c>
      <c r="H1663" s="59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1298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60">
        <v>45919.267048611109</v>
      </c>
      <c r="B1664" s="61">
        <v>444417069</v>
      </c>
      <c r="C1664" s="37" t="s">
        <v>36</v>
      </c>
      <c r="D1664" s="37" t="s">
        <v>38</v>
      </c>
      <c r="E1664" s="37" t="s">
        <v>46</v>
      </c>
      <c r="F1664" s="37" t="s">
        <v>120</v>
      </c>
      <c r="G1664" s="36">
        <v>3653.52</v>
      </c>
      <c r="H1664" s="61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1299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8">
        <v>45919.267060185186</v>
      </c>
      <c r="B1665" s="59">
        <v>444417074</v>
      </c>
      <c r="C1665" s="38" t="s">
        <v>36</v>
      </c>
      <c r="D1665" s="38" t="s">
        <v>38</v>
      </c>
      <c r="E1665" s="38" t="s">
        <v>46</v>
      </c>
      <c r="F1665" s="38" t="s">
        <v>120</v>
      </c>
      <c r="G1665" s="35">
        <v>3653.34</v>
      </c>
      <c r="H1665" s="59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1300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60">
        <v>45919.267222222225</v>
      </c>
      <c r="B1666" s="61">
        <v>444417113</v>
      </c>
      <c r="C1666" s="37" t="s">
        <v>36</v>
      </c>
      <c r="D1666" s="37" t="s">
        <v>37</v>
      </c>
      <c r="E1666" s="37" t="s">
        <v>45</v>
      </c>
      <c r="F1666" s="37" t="s">
        <v>120</v>
      </c>
      <c r="G1666" s="36">
        <v>3653.36</v>
      </c>
      <c r="H1666" s="61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116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8">
        <v>45919.267233796294</v>
      </c>
      <c r="B1667" s="59">
        <v>444417115</v>
      </c>
      <c r="C1667" s="38" t="s">
        <v>36</v>
      </c>
      <c r="D1667" s="38" t="s">
        <v>37</v>
      </c>
      <c r="E1667" s="38" t="s">
        <v>45</v>
      </c>
      <c r="F1667" s="38" t="s">
        <v>120</v>
      </c>
      <c r="G1667" s="35">
        <v>3653.36</v>
      </c>
      <c r="H1667" s="59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119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60">
        <v>45919.267233796294</v>
      </c>
      <c r="B1668" s="61">
        <v>444417116</v>
      </c>
      <c r="C1668" s="37" t="s">
        <v>36</v>
      </c>
      <c r="D1668" s="37" t="s">
        <v>37</v>
      </c>
      <c r="E1668" s="37" t="s">
        <v>45</v>
      </c>
      <c r="F1668" s="37" t="s">
        <v>120</v>
      </c>
      <c r="G1668" s="36">
        <v>3653.36</v>
      </c>
      <c r="H1668" s="61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115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8">
        <v>45919.268148148149</v>
      </c>
      <c r="B1669" s="59">
        <v>444417419</v>
      </c>
      <c r="C1669" s="38" t="s">
        <v>36</v>
      </c>
      <c r="D1669" s="38" t="s">
        <v>37</v>
      </c>
      <c r="E1669" s="38" t="s">
        <v>45</v>
      </c>
      <c r="F1669" s="38" t="s">
        <v>120</v>
      </c>
      <c r="G1669" s="35">
        <v>3652.28</v>
      </c>
      <c r="H1669" s="59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60">
        <v>45919.268159722225</v>
      </c>
      <c r="B1670" s="61">
        <v>444417421</v>
      </c>
      <c r="C1670" s="37" t="s">
        <v>36</v>
      </c>
      <c r="D1670" s="37" t="s">
        <v>37</v>
      </c>
      <c r="E1670" s="37" t="s">
        <v>45</v>
      </c>
      <c r="F1670" s="37" t="s">
        <v>120</v>
      </c>
      <c r="G1670" s="36">
        <v>3652.28</v>
      </c>
      <c r="H1670" s="61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108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8">
        <v>45919.268159722225</v>
      </c>
      <c r="B1671" s="59">
        <v>444417423</v>
      </c>
      <c r="C1671" s="38" t="s">
        <v>36</v>
      </c>
      <c r="D1671" s="38" t="s">
        <v>37</v>
      </c>
      <c r="E1671" s="38" t="s">
        <v>45</v>
      </c>
      <c r="F1671" s="38" t="s">
        <v>120</v>
      </c>
      <c r="G1671" s="35">
        <v>3652.28</v>
      </c>
      <c r="H1671" s="59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60">
        <v>45919.268159722225</v>
      </c>
      <c r="B1672" s="61">
        <v>444417424</v>
      </c>
      <c r="C1672" s="37" t="s">
        <v>36</v>
      </c>
      <c r="D1672" s="37" t="s">
        <v>37</v>
      </c>
      <c r="E1672" s="37" t="s">
        <v>45</v>
      </c>
      <c r="F1672" s="37" t="s">
        <v>120</v>
      </c>
      <c r="G1672" s="36">
        <v>3652.2</v>
      </c>
      <c r="H1672" s="61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114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8">
        <v>45919.268159722225</v>
      </c>
      <c r="B1673" s="59">
        <v>444417425</v>
      </c>
      <c r="C1673" s="38" t="s">
        <v>36</v>
      </c>
      <c r="D1673" s="38" t="s">
        <v>37</v>
      </c>
      <c r="E1673" s="38" t="s">
        <v>45</v>
      </c>
      <c r="F1673" s="38" t="s">
        <v>120</v>
      </c>
      <c r="G1673" s="35">
        <v>3652.11</v>
      </c>
      <c r="H1673" s="59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60">
        <v>45919.268171296295</v>
      </c>
      <c r="B1674" s="61">
        <v>444417427</v>
      </c>
      <c r="C1674" s="37" t="s">
        <v>36</v>
      </c>
      <c r="D1674" s="37" t="s">
        <v>37</v>
      </c>
      <c r="E1674" s="37" t="s">
        <v>45</v>
      </c>
      <c r="F1674" s="37" t="s">
        <v>120</v>
      </c>
      <c r="G1674" s="36">
        <v>3652.11</v>
      </c>
      <c r="H1674" s="61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8">
        <v>45919.268171296295</v>
      </c>
      <c r="B1675" s="59">
        <v>444417428</v>
      </c>
      <c r="C1675" s="38" t="s">
        <v>36</v>
      </c>
      <c r="D1675" s="38" t="s">
        <v>37</v>
      </c>
      <c r="E1675" s="38" t="s">
        <v>45</v>
      </c>
      <c r="F1675" s="38" t="s">
        <v>120</v>
      </c>
      <c r="G1675" s="35">
        <v>3652.13</v>
      </c>
      <c r="H1675" s="59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109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60">
        <v>45919.269641203704</v>
      </c>
      <c r="B1676" s="61">
        <v>444418062</v>
      </c>
      <c r="C1676" s="37" t="s">
        <v>36</v>
      </c>
      <c r="D1676" s="37" t="s">
        <v>38</v>
      </c>
      <c r="E1676" s="37" t="s">
        <v>46</v>
      </c>
      <c r="F1676" s="37" t="s">
        <v>120</v>
      </c>
      <c r="G1676" s="36">
        <v>3653.85</v>
      </c>
      <c r="H1676" s="61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1301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8">
        <v>45919.269641203704</v>
      </c>
      <c r="B1677" s="59">
        <v>444418063</v>
      </c>
      <c r="C1677" s="38" t="s">
        <v>36</v>
      </c>
      <c r="D1677" s="38" t="s">
        <v>38</v>
      </c>
      <c r="E1677" s="38" t="s">
        <v>46</v>
      </c>
      <c r="F1677" s="38" t="s">
        <v>120</v>
      </c>
      <c r="G1677" s="35">
        <v>3653.85</v>
      </c>
      <c r="H1677" s="59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1301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60">
        <v>45919.269641203704</v>
      </c>
      <c r="B1678" s="61">
        <v>444418064</v>
      </c>
      <c r="C1678" s="37" t="s">
        <v>36</v>
      </c>
      <c r="D1678" s="37" t="s">
        <v>38</v>
      </c>
      <c r="E1678" s="37" t="s">
        <v>46</v>
      </c>
      <c r="F1678" s="37" t="s">
        <v>120</v>
      </c>
      <c r="G1678" s="36">
        <v>3653.85</v>
      </c>
      <c r="H1678" s="61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1301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8">
        <v>45919.270138888889</v>
      </c>
      <c r="B1679" s="59">
        <v>444418265</v>
      </c>
      <c r="C1679" s="38" t="s">
        <v>36</v>
      </c>
      <c r="D1679" s="38" t="s">
        <v>38</v>
      </c>
      <c r="E1679" s="38" t="s">
        <v>46</v>
      </c>
      <c r="F1679" s="38" t="s">
        <v>120</v>
      </c>
      <c r="G1679" s="35">
        <v>3653.4</v>
      </c>
      <c r="H1679" s="59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1302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60">
        <v>45919.270925925928</v>
      </c>
      <c r="B1680" s="61">
        <v>444418454</v>
      </c>
      <c r="C1680" s="37" t="s">
        <v>36</v>
      </c>
      <c r="D1680" s="37" t="s">
        <v>37</v>
      </c>
      <c r="E1680" s="37" t="s">
        <v>45</v>
      </c>
      <c r="F1680" s="37" t="s">
        <v>120</v>
      </c>
      <c r="G1680" s="36">
        <v>3654.12</v>
      </c>
      <c r="H1680" s="61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116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8">
        <v>45919.272893518515</v>
      </c>
      <c r="B1681" s="59">
        <v>444419020</v>
      </c>
      <c r="C1681" s="38" t="s">
        <v>36</v>
      </c>
      <c r="D1681" s="38" t="s">
        <v>37</v>
      </c>
      <c r="E1681" s="38" t="s">
        <v>45</v>
      </c>
      <c r="F1681" s="38" t="s">
        <v>120</v>
      </c>
      <c r="G1681" s="35">
        <v>3654.08</v>
      </c>
      <c r="H1681" s="59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60">
        <v>45919.272905092592</v>
      </c>
      <c r="B1682" s="61">
        <v>444419021</v>
      </c>
      <c r="C1682" s="37" t="s">
        <v>36</v>
      </c>
      <c r="D1682" s="37" t="s">
        <v>37</v>
      </c>
      <c r="E1682" s="37" t="s">
        <v>45</v>
      </c>
      <c r="F1682" s="37" t="s">
        <v>120</v>
      </c>
      <c r="G1682" s="36">
        <v>3654.08</v>
      </c>
      <c r="H1682" s="61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108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8">
        <v>45919.272905092592</v>
      </c>
      <c r="B1683" s="59">
        <v>444419022</v>
      </c>
      <c r="C1683" s="38" t="s">
        <v>36</v>
      </c>
      <c r="D1683" s="38" t="s">
        <v>37</v>
      </c>
      <c r="E1683" s="38" t="s">
        <v>45</v>
      </c>
      <c r="F1683" s="38" t="s">
        <v>120</v>
      </c>
      <c r="G1683" s="35">
        <v>3654.16</v>
      </c>
      <c r="H1683" s="59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109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60">
        <v>45919.275983796295</v>
      </c>
      <c r="B1684" s="61">
        <v>444420468</v>
      </c>
      <c r="C1684" s="37" t="s">
        <v>36</v>
      </c>
      <c r="D1684" s="37" t="s">
        <v>38</v>
      </c>
      <c r="E1684" s="37" t="s">
        <v>46</v>
      </c>
      <c r="F1684" s="37" t="s">
        <v>120</v>
      </c>
      <c r="G1684" s="36">
        <v>3654.02</v>
      </c>
      <c r="H1684" s="61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1303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8">
        <v>45919.275983796295</v>
      </c>
      <c r="B1685" s="59">
        <v>444420469</v>
      </c>
      <c r="C1685" s="38" t="s">
        <v>36</v>
      </c>
      <c r="D1685" s="38" t="s">
        <v>38</v>
      </c>
      <c r="E1685" s="38" t="s">
        <v>46</v>
      </c>
      <c r="F1685" s="38" t="s">
        <v>120</v>
      </c>
      <c r="G1685" s="35">
        <v>3654.02</v>
      </c>
      <c r="H1685" s="59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1304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60">
        <v>45919.275983796295</v>
      </c>
      <c r="B1686" s="61">
        <v>444420470</v>
      </c>
      <c r="C1686" s="37" t="s">
        <v>36</v>
      </c>
      <c r="D1686" s="37" t="s">
        <v>38</v>
      </c>
      <c r="E1686" s="37" t="s">
        <v>46</v>
      </c>
      <c r="F1686" s="37" t="s">
        <v>120</v>
      </c>
      <c r="G1686" s="36">
        <v>3654.02</v>
      </c>
      <c r="H1686" s="61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1304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8">
        <v>45919.276018518518</v>
      </c>
      <c r="B1687" s="59">
        <v>444420477</v>
      </c>
      <c r="C1687" s="38" t="s">
        <v>36</v>
      </c>
      <c r="D1687" s="38" t="s">
        <v>37</v>
      </c>
      <c r="E1687" s="38" t="s">
        <v>45</v>
      </c>
      <c r="F1687" s="38" t="s">
        <v>120</v>
      </c>
      <c r="G1687" s="35">
        <v>3653.98</v>
      </c>
      <c r="H1687" s="59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107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60">
        <v>45919.276030092595</v>
      </c>
      <c r="B1688" s="61">
        <v>444420479</v>
      </c>
      <c r="C1688" s="37" t="s">
        <v>36</v>
      </c>
      <c r="D1688" s="37" t="s">
        <v>37</v>
      </c>
      <c r="E1688" s="37" t="s">
        <v>45</v>
      </c>
      <c r="F1688" s="37" t="s">
        <v>120</v>
      </c>
      <c r="G1688" s="36">
        <v>3653.98</v>
      </c>
      <c r="H1688" s="61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8">
        <v>45919.27648148148</v>
      </c>
      <c r="B1689" s="59">
        <v>444420780</v>
      </c>
      <c r="C1689" s="38" t="s">
        <v>36</v>
      </c>
      <c r="D1689" s="38" t="s">
        <v>37</v>
      </c>
      <c r="E1689" s="38" t="s">
        <v>45</v>
      </c>
      <c r="F1689" s="38" t="s">
        <v>120</v>
      </c>
      <c r="G1689" s="35">
        <v>3654.37</v>
      </c>
      <c r="H1689" s="59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60">
        <v>45919.27648148148</v>
      </c>
      <c r="B1690" s="61">
        <v>444420782</v>
      </c>
      <c r="C1690" s="37" t="s">
        <v>36</v>
      </c>
      <c r="D1690" s="37" t="s">
        <v>37</v>
      </c>
      <c r="E1690" s="37" t="s">
        <v>45</v>
      </c>
      <c r="F1690" s="37" t="s">
        <v>120</v>
      </c>
      <c r="G1690" s="36">
        <v>3654.34</v>
      </c>
      <c r="H1690" s="61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8">
        <v>45919.276493055557</v>
      </c>
      <c r="B1691" s="59">
        <v>444420784</v>
      </c>
      <c r="C1691" s="38" t="s">
        <v>36</v>
      </c>
      <c r="D1691" s="38" t="s">
        <v>37</v>
      </c>
      <c r="E1691" s="38" t="s">
        <v>45</v>
      </c>
      <c r="F1691" s="38" t="s">
        <v>120</v>
      </c>
      <c r="G1691" s="35">
        <v>3654.34</v>
      </c>
      <c r="H1691" s="59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60">
        <v>45919.280115740738</v>
      </c>
      <c r="B1692" s="61">
        <v>444421826</v>
      </c>
      <c r="C1692" s="37" t="s">
        <v>36</v>
      </c>
      <c r="D1692" s="37" t="s">
        <v>38</v>
      </c>
      <c r="E1692" s="37" t="s">
        <v>46</v>
      </c>
      <c r="F1692" s="37" t="s">
        <v>120</v>
      </c>
      <c r="G1692" s="36">
        <v>3654.18</v>
      </c>
      <c r="H1692" s="61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1305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8">
        <v>45919.281261574077</v>
      </c>
      <c r="B1693" s="59">
        <v>444422773</v>
      </c>
      <c r="C1693" s="38" t="s">
        <v>36</v>
      </c>
      <c r="D1693" s="38" t="s">
        <v>38</v>
      </c>
      <c r="E1693" s="38" t="s">
        <v>46</v>
      </c>
      <c r="F1693" s="38" t="s">
        <v>120</v>
      </c>
      <c r="G1693" s="35">
        <v>3655.59</v>
      </c>
      <c r="H1693" s="59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1306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60">
        <v>45919.281261574077</v>
      </c>
      <c r="B1694" s="61">
        <v>444422774</v>
      </c>
      <c r="C1694" s="37" t="s">
        <v>36</v>
      </c>
      <c r="D1694" s="37" t="s">
        <v>38</v>
      </c>
      <c r="E1694" s="37" t="s">
        <v>46</v>
      </c>
      <c r="F1694" s="37" t="s">
        <v>120</v>
      </c>
      <c r="G1694" s="36">
        <v>3655.59</v>
      </c>
      <c r="H1694" s="61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1306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8">
        <v>45919.281261574077</v>
      </c>
      <c r="B1695" s="59">
        <v>444422775</v>
      </c>
      <c r="C1695" s="38" t="s">
        <v>36</v>
      </c>
      <c r="D1695" s="38" t="s">
        <v>38</v>
      </c>
      <c r="E1695" s="38" t="s">
        <v>46</v>
      </c>
      <c r="F1695" s="38" t="s">
        <v>120</v>
      </c>
      <c r="G1695" s="35">
        <v>3655.59</v>
      </c>
      <c r="H1695" s="59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1306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60">
        <v>45919.282696759263</v>
      </c>
      <c r="B1696" s="61">
        <v>444423690</v>
      </c>
      <c r="C1696" s="37" t="s">
        <v>36</v>
      </c>
      <c r="D1696" s="37" t="s">
        <v>38</v>
      </c>
      <c r="E1696" s="37" t="s">
        <v>46</v>
      </c>
      <c r="F1696" s="37" t="s">
        <v>120</v>
      </c>
      <c r="G1696" s="36">
        <v>3655.07</v>
      </c>
      <c r="H1696" s="61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1307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8">
        <v>45919.282731481479</v>
      </c>
      <c r="B1697" s="59">
        <v>444423704</v>
      </c>
      <c r="C1697" s="38" t="s">
        <v>36</v>
      </c>
      <c r="D1697" s="38" t="s">
        <v>37</v>
      </c>
      <c r="E1697" s="38" t="s">
        <v>45</v>
      </c>
      <c r="F1697" s="38" t="s">
        <v>120</v>
      </c>
      <c r="G1697" s="35">
        <v>3655.27</v>
      </c>
      <c r="H1697" s="59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108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60">
        <v>45919.282731481479</v>
      </c>
      <c r="B1698" s="61">
        <v>444423705</v>
      </c>
      <c r="C1698" s="37" t="s">
        <v>36</v>
      </c>
      <c r="D1698" s="37" t="s">
        <v>37</v>
      </c>
      <c r="E1698" s="37" t="s">
        <v>45</v>
      </c>
      <c r="F1698" s="37" t="s">
        <v>120</v>
      </c>
      <c r="G1698" s="36">
        <v>3655.24</v>
      </c>
      <c r="H1698" s="61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109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8">
        <v>45919.282743055555</v>
      </c>
      <c r="B1699" s="59">
        <v>444423707</v>
      </c>
      <c r="C1699" s="38" t="s">
        <v>36</v>
      </c>
      <c r="D1699" s="38" t="s">
        <v>37</v>
      </c>
      <c r="E1699" s="38" t="s">
        <v>45</v>
      </c>
      <c r="F1699" s="38" t="s">
        <v>120</v>
      </c>
      <c r="G1699" s="35">
        <v>3655.24</v>
      </c>
      <c r="H1699" s="59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60">
        <v>45919.282743055555</v>
      </c>
      <c r="B1700" s="61">
        <v>444423708</v>
      </c>
      <c r="C1700" s="37" t="s">
        <v>36</v>
      </c>
      <c r="D1700" s="37" t="s">
        <v>37</v>
      </c>
      <c r="E1700" s="37" t="s">
        <v>45</v>
      </c>
      <c r="F1700" s="37" t="s">
        <v>120</v>
      </c>
      <c r="G1700" s="36">
        <v>3655.28</v>
      </c>
      <c r="H1700" s="61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116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8">
        <v>45919.282743055555</v>
      </c>
      <c r="B1701" s="59">
        <v>444423709</v>
      </c>
      <c r="C1701" s="38" t="s">
        <v>36</v>
      </c>
      <c r="D1701" s="38" t="s">
        <v>37</v>
      </c>
      <c r="E1701" s="38" t="s">
        <v>45</v>
      </c>
      <c r="F1701" s="38" t="s">
        <v>120</v>
      </c>
      <c r="G1701" s="35">
        <v>3655.5</v>
      </c>
      <c r="H1701" s="59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114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60">
        <v>45919.283761574072</v>
      </c>
      <c r="B1702" s="61">
        <v>444424220</v>
      </c>
      <c r="C1702" s="37" t="s">
        <v>36</v>
      </c>
      <c r="D1702" s="37" t="s">
        <v>38</v>
      </c>
      <c r="E1702" s="37" t="s">
        <v>46</v>
      </c>
      <c r="F1702" s="37" t="s">
        <v>120</v>
      </c>
      <c r="G1702" s="36">
        <v>3655</v>
      </c>
      <c r="H1702" s="61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1308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8">
        <v>45919.283761574072</v>
      </c>
      <c r="B1703" s="59">
        <v>444424221</v>
      </c>
      <c r="C1703" s="38" t="s">
        <v>36</v>
      </c>
      <c r="D1703" s="38" t="s">
        <v>38</v>
      </c>
      <c r="E1703" s="38" t="s">
        <v>46</v>
      </c>
      <c r="F1703" s="38" t="s">
        <v>120</v>
      </c>
      <c r="G1703" s="35">
        <v>3655</v>
      </c>
      <c r="H1703" s="59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1309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60">
        <v>45919.283761574072</v>
      </c>
      <c r="B1704" s="61">
        <v>444424222</v>
      </c>
      <c r="C1704" s="37" t="s">
        <v>36</v>
      </c>
      <c r="D1704" s="37" t="s">
        <v>38</v>
      </c>
      <c r="E1704" s="37" t="s">
        <v>46</v>
      </c>
      <c r="F1704" s="37" t="s">
        <v>120</v>
      </c>
      <c r="G1704" s="36">
        <v>3655</v>
      </c>
      <c r="H1704" s="61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1310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8">
        <v>45919.28392361111</v>
      </c>
      <c r="B1705" s="59">
        <v>444424304</v>
      </c>
      <c r="C1705" s="38" t="s">
        <v>36</v>
      </c>
      <c r="D1705" s="38" t="s">
        <v>38</v>
      </c>
      <c r="E1705" s="38" t="s">
        <v>46</v>
      </c>
      <c r="F1705" s="38" t="s">
        <v>120</v>
      </c>
      <c r="G1705" s="35">
        <v>3653.74</v>
      </c>
      <c r="H1705" s="59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1311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60">
        <v>45919.295381944445</v>
      </c>
      <c r="B1706" s="61">
        <v>444428683</v>
      </c>
      <c r="C1706" s="37" t="s">
        <v>36</v>
      </c>
      <c r="D1706" s="37" t="s">
        <v>38</v>
      </c>
      <c r="E1706" s="37" t="s">
        <v>46</v>
      </c>
      <c r="F1706" s="37" t="s">
        <v>120</v>
      </c>
      <c r="G1706" s="36">
        <v>3656.78</v>
      </c>
      <c r="H1706" s="61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1312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8">
        <v>45919.295381944445</v>
      </c>
      <c r="B1707" s="59">
        <v>444428684</v>
      </c>
      <c r="C1707" s="38" t="s">
        <v>36</v>
      </c>
      <c r="D1707" s="38" t="s">
        <v>38</v>
      </c>
      <c r="E1707" s="38" t="s">
        <v>46</v>
      </c>
      <c r="F1707" s="38" t="s">
        <v>120</v>
      </c>
      <c r="G1707" s="35">
        <v>3656.78</v>
      </c>
      <c r="H1707" s="59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1313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60">
        <v>45919.29546296296</v>
      </c>
      <c r="B1708" s="61">
        <v>444428805</v>
      </c>
      <c r="C1708" s="37" t="s">
        <v>36</v>
      </c>
      <c r="D1708" s="37" t="s">
        <v>38</v>
      </c>
      <c r="E1708" s="37" t="s">
        <v>46</v>
      </c>
      <c r="F1708" s="37" t="s">
        <v>120</v>
      </c>
      <c r="G1708" s="36">
        <v>3657.04</v>
      </c>
      <c r="H1708" s="61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1314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8">
        <v>45919.295497685183</v>
      </c>
      <c r="B1709" s="59">
        <v>444429264</v>
      </c>
      <c r="C1709" s="38" t="s">
        <v>36</v>
      </c>
      <c r="D1709" s="38" t="s">
        <v>38</v>
      </c>
      <c r="E1709" s="38" t="s">
        <v>46</v>
      </c>
      <c r="F1709" s="38" t="s">
        <v>120</v>
      </c>
      <c r="G1709" s="35">
        <v>3657.46</v>
      </c>
      <c r="H1709" s="59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1315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60">
        <v>45919.295497685183</v>
      </c>
      <c r="B1710" s="61">
        <v>444429291</v>
      </c>
      <c r="C1710" s="37" t="s">
        <v>36</v>
      </c>
      <c r="D1710" s="37" t="s">
        <v>38</v>
      </c>
      <c r="E1710" s="37" t="s">
        <v>46</v>
      </c>
      <c r="F1710" s="37" t="s">
        <v>120</v>
      </c>
      <c r="G1710" s="36">
        <v>3657.49</v>
      </c>
      <c r="H1710" s="61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1316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8">
        <v>45919.296469907407</v>
      </c>
      <c r="B1711" s="59">
        <v>444430398</v>
      </c>
      <c r="C1711" s="38" t="s">
        <v>36</v>
      </c>
      <c r="D1711" s="38" t="s">
        <v>38</v>
      </c>
      <c r="E1711" s="38" t="s">
        <v>46</v>
      </c>
      <c r="F1711" s="38" t="s">
        <v>120</v>
      </c>
      <c r="G1711" s="35">
        <v>3658.78</v>
      </c>
      <c r="H1711" s="59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1317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60">
        <v>45919.297777777778</v>
      </c>
      <c r="B1712" s="61">
        <v>444431461</v>
      </c>
      <c r="C1712" s="37" t="s">
        <v>36</v>
      </c>
      <c r="D1712" s="37" t="s">
        <v>37</v>
      </c>
      <c r="E1712" s="37" t="s">
        <v>45</v>
      </c>
      <c r="F1712" s="37" t="s">
        <v>120</v>
      </c>
      <c r="G1712" s="36">
        <v>3658.8</v>
      </c>
      <c r="H1712" s="61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115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8">
        <v>45919.299328703702</v>
      </c>
      <c r="B1713" s="59">
        <v>444431942</v>
      </c>
      <c r="C1713" s="38" t="s">
        <v>36</v>
      </c>
      <c r="D1713" s="38" t="s">
        <v>38</v>
      </c>
      <c r="E1713" s="38" t="s">
        <v>46</v>
      </c>
      <c r="F1713" s="38" t="s">
        <v>120</v>
      </c>
      <c r="G1713" s="35">
        <v>3658.72</v>
      </c>
      <c r="H1713" s="59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1318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60">
        <v>45919.299328703702</v>
      </c>
      <c r="B1714" s="61">
        <v>444431943</v>
      </c>
      <c r="C1714" s="37" t="s">
        <v>36</v>
      </c>
      <c r="D1714" s="37" t="s">
        <v>38</v>
      </c>
      <c r="E1714" s="37" t="s">
        <v>46</v>
      </c>
      <c r="F1714" s="37" t="s">
        <v>120</v>
      </c>
      <c r="G1714" s="36">
        <v>3658.72</v>
      </c>
      <c r="H1714" s="61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1319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8">
        <v>45919.299398148149</v>
      </c>
      <c r="B1715" s="59">
        <v>444431972</v>
      </c>
      <c r="C1715" s="38" t="s">
        <v>36</v>
      </c>
      <c r="D1715" s="38" t="s">
        <v>37</v>
      </c>
      <c r="E1715" s="38" t="s">
        <v>45</v>
      </c>
      <c r="F1715" s="38" t="s">
        <v>120</v>
      </c>
      <c r="G1715" s="35">
        <v>3659.13</v>
      </c>
      <c r="H1715" s="59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116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60">
        <v>45919.299409722225</v>
      </c>
      <c r="B1716" s="61">
        <v>444431974</v>
      </c>
      <c r="C1716" s="37" t="s">
        <v>36</v>
      </c>
      <c r="D1716" s="37" t="s">
        <v>37</v>
      </c>
      <c r="E1716" s="37" t="s">
        <v>45</v>
      </c>
      <c r="F1716" s="37" t="s">
        <v>120</v>
      </c>
      <c r="G1716" s="36">
        <v>3659.15</v>
      </c>
      <c r="H1716" s="61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119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8">
        <v>45919.300555555557</v>
      </c>
      <c r="B1717" s="59">
        <v>444432429</v>
      </c>
      <c r="C1717" s="38" t="s">
        <v>36</v>
      </c>
      <c r="D1717" s="38" t="s">
        <v>37</v>
      </c>
      <c r="E1717" s="38" t="s">
        <v>45</v>
      </c>
      <c r="F1717" s="38" t="s">
        <v>120</v>
      </c>
      <c r="G1717" s="35">
        <v>3658.93</v>
      </c>
      <c r="H1717" s="59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114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60">
        <v>45919.300555555557</v>
      </c>
      <c r="B1718" s="61">
        <v>444432432</v>
      </c>
      <c r="C1718" s="37" t="s">
        <v>36</v>
      </c>
      <c r="D1718" s="37" t="s">
        <v>37</v>
      </c>
      <c r="E1718" s="37" t="s">
        <v>45</v>
      </c>
      <c r="F1718" s="37" t="s">
        <v>120</v>
      </c>
      <c r="G1718" s="36">
        <v>3658.92</v>
      </c>
      <c r="H1718" s="61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109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8">
        <v>45919.300567129627</v>
      </c>
      <c r="B1719" s="59">
        <v>444432434</v>
      </c>
      <c r="C1719" s="38" t="s">
        <v>36</v>
      </c>
      <c r="D1719" s="38" t="s">
        <v>37</v>
      </c>
      <c r="E1719" s="38" t="s">
        <v>45</v>
      </c>
      <c r="F1719" s="38" t="s">
        <v>120</v>
      </c>
      <c r="G1719" s="35">
        <v>3658.93</v>
      </c>
      <c r="H1719" s="59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60">
        <v>45919.300567129627</v>
      </c>
      <c r="B1720" s="61">
        <v>444432436</v>
      </c>
      <c r="C1720" s="37" t="s">
        <v>36</v>
      </c>
      <c r="D1720" s="37" t="s">
        <v>37</v>
      </c>
      <c r="E1720" s="37" t="s">
        <v>45</v>
      </c>
      <c r="F1720" s="37" t="s">
        <v>120</v>
      </c>
      <c r="G1720" s="36">
        <v>3658.93</v>
      </c>
      <c r="H1720" s="61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108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8">
        <v>45919.300567129627</v>
      </c>
      <c r="B1721" s="59">
        <v>444432439</v>
      </c>
      <c r="C1721" s="38" t="s">
        <v>36</v>
      </c>
      <c r="D1721" s="38" t="s">
        <v>37</v>
      </c>
      <c r="E1721" s="38" t="s">
        <v>45</v>
      </c>
      <c r="F1721" s="38" t="s">
        <v>120</v>
      </c>
      <c r="G1721" s="35">
        <v>3658.93</v>
      </c>
      <c r="H1721" s="59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60">
        <v>45919.300567129627</v>
      </c>
      <c r="B1722" s="61">
        <v>444432440</v>
      </c>
      <c r="C1722" s="37" t="s">
        <v>36</v>
      </c>
      <c r="D1722" s="37" t="s">
        <v>37</v>
      </c>
      <c r="E1722" s="37" t="s">
        <v>45</v>
      </c>
      <c r="F1722" s="37" t="s">
        <v>120</v>
      </c>
      <c r="G1722" s="36">
        <v>3658.92</v>
      </c>
      <c r="H1722" s="61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8">
        <v>45919.300578703704</v>
      </c>
      <c r="B1723" s="59">
        <v>444432442</v>
      </c>
      <c r="C1723" s="38" t="s">
        <v>36</v>
      </c>
      <c r="D1723" s="38" t="s">
        <v>37</v>
      </c>
      <c r="E1723" s="38" t="s">
        <v>45</v>
      </c>
      <c r="F1723" s="38" t="s">
        <v>120</v>
      </c>
      <c r="G1723" s="35">
        <v>3658.92</v>
      </c>
      <c r="H1723" s="59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60">
        <v>45919.304606481484</v>
      </c>
      <c r="B1724" s="61">
        <v>444434063</v>
      </c>
      <c r="C1724" s="37" t="s">
        <v>36</v>
      </c>
      <c r="D1724" s="37" t="s">
        <v>37</v>
      </c>
      <c r="E1724" s="37" t="s">
        <v>45</v>
      </c>
      <c r="F1724" s="37" t="s">
        <v>120</v>
      </c>
      <c r="G1724" s="36">
        <v>3658.33</v>
      </c>
      <c r="H1724" s="61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8">
        <v>45919.304606481484</v>
      </c>
      <c r="B1725" s="59">
        <v>444434064</v>
      </c>
      <c r="C1725" s="38" t="s">
        <v>36</v>
      </c>
      <c r="D1725" s="38" t="s">
        <v>37</v>
      </c>
      <c r="E1725" s="38" t="s">
        <v>45</v>
      </c>
      <c r="F1725" s="38" t="s">
        <v>120</v>
      </c>
      <c r="G1725" s="35">
        <v>3658.33</v>
      </c>
      <c r="H1725" s="59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107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60">
        <v>45919.319548611114</v>
      </c>
      <c r="B1726" s="61">
        <v>444438537</v>
      </c>
      <c r="C1726" s="37" t="s">
        <v>36</v>
      </c>
      <c r="D1726" s="37" t="s">
        <v>38</v>
      </c>
      <c r="E1726" s="37" t="s">
        <v>46</v>
      </c>
      <c r="F1726" s="37" t="s">
        <v>120</v>
      </c>
      <c r="G1726" s="36">
        <v>3657.37</v>
      </c>
      <c r="H1726" s="61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1320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8">
        <v>45919.320462962962</v>
      </c>
      <c r="B1727" s="59">
        <v>444438845</v>
      </c>
      <c r="C1727" s="38" t="s">
        <v>36</v>
      </c>
      <c r="D1727" s="38" t="s">
        <v>38</v>
      </c>
      <c r="E1727" s="38" t="s">
        <v>45</v>
      </c>
      <c r="F1727" s="38" t="s">
        <v>120</v>
      </c>
      <c r="G1727" s="35">
        <v>3657.86</v>
      </c>
      <c r="H1727" s="59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109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60">
        <v>45919.322314814817</v>
      </c>
      <c r="B1728" s="61">
        <v>444439572</v>
      </c>
      <c r="C1728" s="37" t="s">
        <v>36</v>
      </c>
      <c r="D1728" s="37" t="s">
        <v>37</v>
      </c>
      <c r="E1728" s="37" t="s">
        <v>46</v>
      </c>
      <c r="F1728" s="37" t="s">
        <v>120</v>
      </c>
      <c r="G1728" s="36">
        <v>3659.36</v>
      </c>
      <c r="H1728" s="61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1321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8">
        <v>45919.333425925928</v>
      </c>
      <c r="B1729" s="59">
        <v>444442820</v>
      </c>
      <c r="C1729" s="38" t="s">
        <v>36</v>
      </c>
      <c r="D1729" s="38" t="s">
        <v>37</v>
      </c>
      <c r="E1729" s="38" t="s">
        <v>45</v>
      </c>
      <c r="F1729" s="38" t="s">
        <v>120</v>
      </c>
      <c r="G1729" s="35">
        <v>3659.04</v>
      </c>
      <c r="H1729" s="59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93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60">
        <v>45919.335775462961</v>
      </c>
      <c r="B1730" s="61">
        <v>444443522</v>
      </c>
      <c r="C1730" s="37" t="s">
        <v>36</v>
      </c>
      <c r="D1730" s="37" t="s">
        <v>38</v>
      </c>
      <c r="E1730" s="37" t="s">
        <v>46</v>
      </c>
      <c r="F1730" s="37" t="s">
        <v>120</v>
      </c>
      <c r="G1730" s="36">
        <v>3660.43</v>
      </c>
      <c r="H1730" s="61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1322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8">
        <v>45919.335775462961</v>
      </c>
      <c r="B1731" s="59">
        <v>444443524</v>
      </c>
      <c r="C1731" s="38" t="s">
        <v>36</v>
      </c>
      <c r="D1731" s="38" t="s">
        <v>38</v>
      </c>
      <c r="E1731" s="38" t="s">
        <v>46</v>
      </c>
      <c r="F1731" s="38" t="s">
        <v>120</v>
      </c>
      <c r="G1731" s="35">
        <v>3660.43</v>
      </c>
      <c r="H1731" s="59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1322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60">
        <v>45919.336759259262</v>
      </c>
      <c r="B1732" s="61">
        <v>444443922</v>
      </c>
      <c r="C1732" s="37" t="s">
        <v>36</v>
      </c>
      <c r="D1732" s="37" t="s">
        <v>38</v>
      </c>
      <c r="E1732" s="37" t="s">
        <v>46</v>
      </c>
      <c r="F1732" s="37" t="s">
        <v>120</v>
      </c>
      <c r="G1732" s="36">
        <v>3660.1</v>
      </c>
      <c r="H1732" s="61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1323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8">
        <v>45919.336782407408</v>
      </c>
      <c r="B1733" s="59">
        <v>444443923</v>
      </c>
      <c r="C1733" s="38" t="s">
        <v>36</v>
      </c>
      <c r="D1733" s="38" t="s">
        <v>37</v>
      </c>
      <c r="E1733" s="38" t="s">
        <v>45</v>
      </c>
      <c r="F1733" s="38" t="s">
        <v>120</v>
      </c>
      <c r="G1733" s="35">
        <v>3660.29</v>
      </c>
      <c r="H1733" s="59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116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60">
        <v>45919.336840277778</v>
      </c>
      <c r="B1734" s="61">
        <v>444443933</v>
      </c>
      <c r="C1734" s="37" t="s">
        <v>36</v>
      </c>
      <c r="D1734" s="37" t="s">
        <v>38</v>
      </c>
      <c r="E1734" s="37" t="s">
        <v>46</v>
      </c>
      <c r="F1734" s="37" t="s">
        <v>120</v>
      </c>
      <c r="G1734" s="36">
        <v>3659.55</v>
      </c>
      <c r="H1734" s="61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1324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8">
        <v>45919.336840277778</v>
      </c>
      <c r="B1735" s="59">
        <v>444443934</v>
      </c>
      <c r="C1735" s="38" t="s">
        <v>36</v>
      </c>
      <c r="D1735" s="38" t="s">
        <v>38</v>
      </c>
      <c r="E1735" s="38" t="s">
        <v>46</v>
      </c>
      <c r="F1735" s="38" t="s">
        <v>120</v>
      </c>
      <c r="G1735" s="35">
        <v>3659.55</v>
      </c>
      <c r="H1735" s="59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1325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60">
        <v>45919.336840277778</v>
      </c>
      <c r="B1736" s="61">
        <v>444443935</v>
      </c>
      <c r="C1736" s="37" t="s">
        <v>36</v>
      </c>
      <c r="D1736" s="37" t="s">
        <v>38</v>
      </c>
      <c r="E1736" s="37" t="s">
        <v>46</v>
      </c>
      <c r="F1736" s="37" t="s">
        <v>120</v>
      </c>
      <c r="G1736" s="36">
        <v>3659.55</v>
      </c>
      <c r="H1736" s="61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1325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8">
        <v>45919.336898148147</v>
      </c>
      <c r="B1737" s="59">
        <v>444443947</v>
      </c>
      <c r="C1737" s="38" t="s">
        <v>36</v>
      </c>
      <c r="D1737" s="38" t="s">
        <v>37</v>
      </c>
      <c r="E1737" s="38" t="s">
        <v>45</v>
      </c>
      <c r="F1737" s="38" t="s">
        <v>120</v>
      </c>
      <c r="G1737" s="35">
        <v>3659.89</v>
      </c>
      <c r="H1737" s="59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60">
        <v>45919.336898148147</v>
      </c>
      <c r="B1738" s="61">
        <v>444443948</v>
      </c>
      <c r="C1738" s="37" t="s">
        <v>36</v>
      </c>
      <c r="D1738" s="37" t="s">
        <v>37</v>
      </c>
      <c r="E1738" s="37" t="s">
        <v>45</v>
      </c>
      <c r="F1738" s="37" t="s">
        <v>120</v>
      </c>
      <c r="G1738" s="36">
        <v>3659.89</v>
      </c>
      <c r="H1738" s="61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8">
        <v>45919.336909722224</v>
      </c>
      <c r="B1739" s="59">
        <v>444443949</v>
      </c>
      <c r="C1739" s="38" t="s">
        <v>36</v>
      </c>
      <c r="D1739" s="38" t="s">
        <v>37</v>
      </c>
      <c r="E1739" s="38" t="s">
        <v>45</v>
      </c>
      <c r="F1739" s="38" t="s">
        <v>120</v>
      </c>
      <c r="G1739" s="35">
        <v>3659.92</v>
      </c>
      <c r="H1739" s="59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60">
        <v>45919.336909722224</v>
      </c>
      <c r="B1740" s="61">
        <v>444443951</v>
      </c>
      <c r="C1740" s="37" t="s">
        <v>36</v>
      </c>
      <c r="D1740" s="37" t="s">
        <v>37</v>
      </c>
      <c r="E1740" s="37" t="s">
        <v>45</v>
      </c>
      <c r="F1740" s="37" t="s">
        <v>120</v>
      </c>
      <c r="G1740" s="36">
        <v>3659.92</v>
      </c>
      <c r="H1740" s="61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8">
        <v>45919.342870370368</v>
      </c>
      <c r="B1741" s="59">
        <v>444445997</v>
      </c>
      <c r="C1741" s="38" t="s">
        <v>36</v>
      </c>
      <c r="D1741" s="38" t="s">
        <v>38</v>
      </c>
      <c r="E1741" s="38" t="s">
        <v>46</v>
      </c>
      <c r="F1741" s="38" t="s">
        <v>120</v>
      </c>
      <c r="G1741" s="35">
        <v>3657.38</v>
      </c>
      <c r="H1741" s="59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1326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60">
        <v>45919.343009259261</v>
      </c>
      <c r="B1742" s="61">
        <v>444446033</v>
      </c>
      <c r="C1742" s="37" t="s">
        <v>36</v>
      </c>
      <c r="D1742" s="37" t="s">
        <v>38</v>
      </c>
      <c r="E1742" s="37" t="s">
        <v>46</v>
      </c>
      <c r="F1742" s="37" t="s">
        <v>120</v>
      </c>
      <c r="G1742" s="36">
        <v>3657.28</v>
      </c>
      <c r="H1742" s="61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902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8">
        <v>45919.343148148146</v>
      </c>
      <c r="B1743" s="59">
        <v>444446089</v>
      </c>
      <c r="C1743" s="38" t="s">
        <v>36</v>
      </c>
      <c r="D1743" s="38" t="s">
        <v>38</v>
      </c>
      <c r="E1743" s="38" t="s">
        <v>45</v>
      </c>
      <c r="F1743" s="38" t="s">
        <v>120</v>
      </c>
      <c r="G1743" s="35">
        <v>3657.73</v>
      </c>
      <c r="H1743" s="59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116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60">
        <v>45919.34511574074</v>
      </c>
      <c r="B1744" s="61">
        <v>444446445</v>
      </c>
      <c r="C1744" s="37" t="s">
        <v>36</v>
      </c>
      <c r="D1744" s="37" t="s">
        <v>38</v>
      </c>
      <c r="E1744" s="37" t="s">
        <v>45</v>
      </c>
      <c r="F1744" s="37" t="s">
        <v>120</v>
      </c>
      <c r="G1744" s="36">
        <v>3658.08</v>
      </c>
      <c r="H1744" s="61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8">
        <v>45919.34511574074</v>
      </c>
      <c r="B1745" s="59">
        <v>444446446</v>
      </c>
      <c r="C1745" s="38" t="s">
        <v>36</v>
      </c>
      <c r="D1745" s="38" t="s">
        <v>38</v>
      </c>
      <c r="E1745" s="38" t="s">
        <v>45</v>
      </c>
      <c r="F1745" s="38" t="s">
        <v>120</v>
      </c>
      <c r="G1745" s="35">
        <v>3658.08</v>
      </c>
      <c r="H1745" s="59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108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60">
        <v>45919.34511574074</v>
      </c>
      <c r="B1746" s="61">
        <v>444446447</v>
      </c>
      <c r="C1746" s="37" t="s">
        <v>36</v>
      </c>
      <c r="D1746" s="37" t="s">
        <v>38</v>
      </c>
      <c r="E1746" s="37" t="s">
        <v>45</v>
      </c>
      <c r="F1746" s="37" t="s">
        <v>120</v>
      </c>
      <c r="G1746" s="36">
        <v>3658.08</v>
      </c>
      <c r="H1746" s="61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109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8">
        <v>45919.346064814818</v>
      </c>
      <c r="B1747" s="59">
        <v>444446581</v>
      </c>
      <c r="C1747" s="38" t="s">
        <v>36</v>
      </c>
      <c r="D1747" s="38" t="s">
        <v>37</v>
      </c>
      <c r="E1747" s="38" t="s">
        <v>46</v>
      </c>
      <c r="F1747" s="38" t="s">
        <v>120</v>
      </c>
      <c r="G1747" s="35">
        <v>3659.59</v>
      </c>
      <c r="H1747" s="59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1327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60">
        <v>45919.351342592592</v>
      </c>
      <c r="B1748" s="61">
        <v>444447758</v>
      </c>
      <c r="C1748" s="37" t="s">
        <v>36</v>
      </c>
      <c r="D1748" s="37" t="s">
        <v>38</v>
      </c>
      <c r="E1748" s="37" t="s">
        <v>46</v>
      </c>
      <c r="F1748" s="37" t="s">
        <v>120</v>
      </c>
      <c r="G1748" s="36">
        <v>3656.87</v>
      </c>
      <c r="H1748" s="61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1328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8">
        <v>45919.351342592592</v>
      </c>
      <c r="B1749" s="59">
        <v>444447759</v>
      </c>
      <c r="C1749" s="38" t="s">
        <v>36</v>
      </c>
      <c r="D1749" s="38" t="s">
        <v>38</v>
      </c>
      <c r="E1749" s="38" t="s">
        <v>46</v>
      </c>
      <c r="F1749" s="38" t="s">
        <v>120</v>
      </c>
      <c r="G1749" s="35">
        <v>3656.87</v>
      </c>
      <c r="H1749" s="59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1328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60">
        <v>45919.351354166669</v>
      </c>
      <c r="B1750" s="61">
        <v>444447763</v>
      </c>
      <c r="C1750" s="37" t="s">
        <v>36</v>
      </c>
      <c r="D1750" s="37" t="s">
        <v>38</v>
      </c>
      <c r="E1750" s="37" t="s">
        <v>46</v>
      </c>
      <c r="F1750" s="37" t="s">
        <v>120</v>
      </c>
      <c r="G1750" s="36">
        <v>3656.85</v>
      </c>
      <c r="H1750" s="61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1329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8">
        <v>45919.351736111108</v>
      </c>
      <c r="B1751" s="59">
        <v>444448278</v>
      </c>
      <c r="C1751" s="38" t="s">
        <v>36</v>
      </c>
      <c r="D1751" s="38" t="s">
        <v>37</v>
      </c>
      <c r="E1751" s="38" t="s">
        <v>46</v>
      </c>
      <c r="F1751" s="38" t="s">
        <v>120</v>
      </c>
      <c r="G1751" s="35">
        <v>3656.58</v>
      </c>
      <c r="H1751" s="59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1330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60">
        <v>45919.352407407408</v>
      </c>
      <c r="B1752" s="61">
        <v>444448767</v>
      </c>
      <c r="C1752" s="37" t="s">
        <v>36</v>
      </c>
      <c r="D1752" s="37" t="s">
        <v>38</v>
      </c>
      <c r="E1752" s="37" t="s">
        <v>45</v>
      </c>
      <c r="F1752" s="37" t="s">
        <v>120</v>
      </c>
      <c r="G1752" s="36">
        <v>3657.6</v>
      </c>
      <c r="H1752" s="61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8">
        <v>45919.352407407408</v>
      </c>
      <c r="B1753" s="59">
        <v>444448771</v>
      </c>
      <c r="C1753" s="38" t="s">
        <v>36</v>
      </c>
      <c r="D1753" s="38" t="s">
        <v>38</v>
      </c>
      <c r="E1753" s="38" t="s">
        <v>45</v>
      </c>
      <c r="F1753" s="38" t="s">
        <v>120</v>
      </c>
      <c r="G1753" s="35">
        <v>3657.69</v>
      </c>
      <c r="H1753" s="59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108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60">
        <v>45919.352407407408</v>
      </c>
      <c r="B1754" s="61">
        <v>444448772</v>
      </c>
      <c r="C1754" s="37" t="s">
        <v>36</v>
      </c>
      <c r="D1754" s="37" t="s">
        <v>37</v>
      </c>
      <c r="E1754" s="37" t="s">
        <v>46</v>
      </c>
      <c r="F1754" s="37" t="s">
        <v>120</v>
      </c>
      <c r="G1754" s="36">
        <v>3657.96</v>
      </c>
      <c r="H1754" s="61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1331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8">
        <v>45919.352407407408</v>
      </c>
      <c r="B1755" s="59">
        <v>444448773</v>
      </c>
      <c r="C1755" s="38" t="s">
        <v>36</v>
      </c>
      <c r="D1755" s="38" t="s">
        <v>38</v>
      </c>
      <c r="E1755" s="38" t="s">
        <v>45</v>
      </c>
      <c r="F1755" s="38" t="s">
        <v>120</v>
      </c>
      <c r="G1755" s="35">
        <v>3657.67</v>
      </c>
      <c r="H1755" s="59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109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60">
        <v>45919.352418981478</v>
      </c>
      <c r="B1756" s="61">
        <v>444448774</v>
      </c>
      <c r="C1756" s="37" t="s">
        <v>36</v>
      </c>
      <c r="D1756" s="37" t="s">
        <v>38</v>
      </c>
      <c r="E1756" s="37" t="s">
        <v>45</v>
      </c>
      <c r="F1756" s="37" t="s">
        <v>120</v>
      </c>
      <c r="G1756" s="36">
        <v>3657.67</v>
      </c>
      <c r="H1756" s="61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8">
        <v>45919.352418981478</v>
      </c>
      <c r="B1757" s="59">
        <v>444448776</v>
      </c>
      <c r="C1757" s="38" t="s">
        <v>36</v>
      </c>
      <c r="D1757" s="38" t="s">
        <v>38</v>
      </c>
      <c r="E1757" s="38" t="s">
        <v>45</v>
      </c>
      <c r="F1757" s="38" t="s">
        <v>120</v>
      </c>
      <c r="G1757" s="35">
        <v>3657.67</v>
      </c>
      <c r="H1757" s="59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60">
        <v>45919.352523148147</v>
      </c>
      <c r="B1758" s="61">
        <v>444448807</v>
      </c>
      <c r="C1758" s="37" t="s">
        <v>36</v>
      </c>
      <c r="D1758" s="37" t="s">
        <v>38</v>
      </c>
      <c r="E1758" s="37" t="s">
        <v>45</v>
      </c>
      <c r="F1758" s="37" t="s">
        <v>120</v>
      </c>
      <c r="G1758" s="36">
        <v>3657.57</v>
      </c>
      <c r="H1758" s="61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8">
        <v>45919.354594907411</v>
      </c>
      <c r="B1759" s="59">
        <v>444449471</v>
      </c>
      <c r="C1759" s="38" t="s">
        <v>36</v>
      </c>
      <c r="D1759" s="38" t="s">
        <v>38</v>
      </c>
      <c r="E1759" s="38" t="s">
        <v>46</v>
      </c>
      <c r="F1759" s="38" t="s">
        <v>120</v>
      </c>
      <c r="G1759" s="35">
        <v>3656.09</v>
      </c>
      <c r="H1759" s="59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1332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60">
        <v>45919.354756944442</v>
      </c>
      <c r="B1760" s="61">
        <v>444449555</v>
      </c>
      <c r="C1760" s="37" t="s">
        <v>36</v>
      </c>
      <c r="D1760" s="37" t="s">
        <v>38</v>
      </c>
      <c r="E1760" s="37" t="s">
        <v>46</v>
      </c>
      <c r="F1760" s="37" t="s">
        <v>120</v>
      </c>
      <c r="G1760" s="36">
        <v>3656.02</v>
      </c>
      <c r="H1760" s="61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1333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8">
        <v>45919.354756944442</v>
      </c>
      <c r="B1761" s="59">
        <v>444449557</v>
      </c>
      <c r="C1761" s="38" t="s">
        <v>36</v>
      </c>
      <c r="D1761" s="38" t="s">
        <v>38</v>
      </c>
      <c r="E1761" s="38" t="s">
        <v>46</v>
      </c>
      <c r="F1761" s="38" t="s">
        <v>120</v>
      </c>
      <c r="G1761" s="35">
        <v>3655.92</v>
      </c>
      <c r="H1761" s="59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1334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60">
        <v>45919.354756944442</v>
      </c>
      <c r="B1762" s="61">
        <v>444449565</v>
      </c>
      <c r="C1762" s="37" t="s">
        <v>36</v>
      </c>
      <c r="D1762" s="37" t="s">
        <v>37</v>
      </c>
      <c r="E1762" s="37" t="s">
        <v>46</v>
      </c>
      <c r="F1762" s="37" t="s">
        <v>120</v>
      </c>
      <c r="G1762" s="36">
        <v>3656.1</v>
      </c>
      <c r="H1762" s="61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1335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8">
        <v>45919.354756944442</v>
      </c>
      <c r="B1763" s="59">
        <v>444449566</v>
      </c>
      <c r="C1763" s="38" t="s">
        <v>36</v>
      </c>
      <c r="D1763" s="38" t="s">
        <v>37</v>
      </c>
      <c r="E1763" s="38" t="s">
        <v>46</v>
      </c>
      <c r="F1763" s="38" t="s">
        <v>120</v>
      </c>
      <c r="G1763" s="35">
        <v>3656.1</v>
      </c>
      <c r="H1763" s="59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1335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60">
        <v>45919.354756944442</v>
      </c>
      <c r="B1764" s="61">
        <v>444449567</v>
      </c>
      <c r="C1764" s="37" t="s">
        <v>36</v>
      </c>
      <c r="D1764" s="37" t="s">
        <v>37</v>
      </c>
      <c r="E1764" s="37" t="s">
        <v>46</v>
      </c>
      <c r="F1764" s="37" t="s">
        <v>120</v>
      </c>
      <c r="G1764" s="36">
        <v>3656.1</v>
      </c>
      <c r="H1764" s="61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1335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8">
        <v>45919.355011574073</v>
      </c>
      <c r="B1765" s="59">
        <v>444449714</v>
      </c>
      <c r="C1765" s="38" t="s">
        <v>36</v>
      </c>
      <c r="D1765" s="38" t="s">
        <v>38</v>
      </c>
      <c r="E1765" s="38" t="s">
        <v>46</v>
      </c>
      <c r="F1765" s="38" t="s">
        <v>120</v>
      </c>
      <c r="G1765" s="35">
        <v>3655.79</v>
      </c>
      <c r="H1765" s="59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1336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60">
        <v>45919.35527777778</v>
      </c>
      <c r="B1766" s="61">
        <v>444449913</v>
      </c>
      <c r="C1766" s="37" t="s">
        <v>36</v>
      </c>
      <c r="D1766" s="37" t="s">
        <v>37</v>
      </c>
      <c r="E1766" s="37" t="s">
        <v>46</v>
      </c>
      <c r="F1766" s="37" t="s">
        <v>120</v>
      </c>
      <c r="G1766" s="36">
        <v>3657.01</v>
      </c>
      <c r="H1766" s="61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1337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8">
        <v>45919.356840277775</v>
      </c>
      <c r="B1767" s="59">
        <v>444450880</v>
      </c>
      <c r="C1767" s="38" t="s">
        <v>36</v>
      </c>
      <c r="D1767" s="38" t="s">
        <v>38</v>
      </c>
      <c r="E1767" s="38" t="s">
        <v>46</v>
      </c>
      <c r="F1767" s="38" t="s">
        <v>120</v>
      </c>
      <c r="G1767" s="35">
        <v>3655.34</v>
      </c>
      <c r="H1767" s="59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1338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60">
        <v>45919.356863425928</v>
      </c>
      <c r="B1768" s="61">
        <v>444450885</v>
      </c>
      <c r="C1768" s="37" t="s">
        <v>36</v>
      </c>
      <c r="D1768" s="37" t="s">
        <v>38</v>
      </c>
      <c r="E1768" s="37" t="s">
        <v>46</v>
      </c>
      <c r="F1768" s="37" t="s">
        <v>120</v>
      </c>
      <c r="G1768" s="36">
        <v>3655.33</v>
      </c>
      <c r="H1768" s="61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1339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8">
        <v>45919.357037037036</v>
      </c>
      <c r="B1769" s="59">
        <v>444450928</v>
      </c>
      <c r="C1769" s="38" t="s">
        <v>36</v>
      </c>
      <c r="D1769" s="38" t="s">
        <v>38</v>
      </c>
      <c r="E1769" s="38" t="s">
        <v>45</v>
      </c>
      <c r="F1769" s="38" t="s">
        <v>120</v>
      </c>
      <c r="G1769" s="35">
        <v>3655.7</v>
      </c>
      <c r="H1769" s="59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116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60">
        <v>45919.357037037036</v>
      </c>
      <c r="B1770" s="61">
        <v>444450932</v>
      </c>
      <c r="C1770" s="37" t="s">
        <v>36</v>
      </c>
      <c r="D1770" s="37" t="s">
        <v>38</v>
      </c>
      <c r="E1770" s="37" t="s">
        <v>45</v>
      </c>
      <c r="F1770" s="37" t="s">
        <v>120</v>
      </c>
      <c r="G1770" s="36">
        <v>3655.67</v>
      </c>
      <c r="H1770" s="61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119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8">
        <v>45919.357037037036</v>
      </c>
      <c r="B1771" s="59">
        <v>444450936</v>
      </c>
      <c r="C1771" s="38" t="s">
        <v>36</v>
      </c>
      <c r="D1771" s="38" t="s">
        <v>38</v>
      </c>
      <c r="E1771" s="38" t="s">
        <v>45</v>
      </c>
      <c r="F1771" s="38" t="s">
        <v>120</v>
      </c>
      <c r="G1771" s="35">
        <v>3655.67</v>
      </c>
      <c r="H1771" s="59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115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60">
        <v>45919.35833333333</v>
      </c>
      <c r="B1772" s="61">
        <v>444451266</v>
      </c>
      <c r="C1772" s="37" t="s">
        <v>36</v>
      </c>
      <c r="D1772" s="37" t="s">
        <v>37</v>
      </c>
      <c r="E1772" s="37" t="s">
        <v>46</v>
      </c>
      <c r="F1772" s="37" t="s">
        <v>120</v>
      </c>
      <c r="G1772" s="36">
        <v>3654.59</v>
      </c>
      <c r="H1772" s="61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1340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8">
        <v>45919.35833333333</v>
      </c>
      <c r="B1773" s="59">
        <v>444451294</v>
      </c>
      <c r="C1773" s="38" t="s">
        <v>36</v>
      </c>
      <c r="D1773" s="38" t="s">
        <v>37</v>
      </c>
      <c r="E1773" s="38" t="s">
        <v>46</v>
      </c>
      <c r="F1773" s="38" t="s">
        <v>120</v>
      </c>
      <c r="G1773" s="35">
        <v>3654.55</v>
      </c>
      <c r="H1773" s="59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1341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60">
        <v>45919.358449074076</v>
      </c>
      <c r="B1774" s="61">
        <v>444451383</v>
      </c>
      <c r="C1774" s="37" t="s">
        <v>36</v>
      </c>
      <c r="D1774" s="37" t="s">
        <v>37</v>
      </c>
      <c r="E1774" s="37" t="s">
        <v>46</v>
      </c>
      <c r="F1774" s="37" t="s">
        <v>120</v>
      </c>
      <c r="G1774" s="36">
        <v>3654.01</v>
      </c>
      <c r="H1774" s="61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1342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8">
        <v>45919.358831018515</v>
      </c>
      <c r="B1775" s="59">
        <v>444451555</v>
      </c>
      <c r="C1775" s="38" t="s">
        <v>36</v>
      </c>
      <c r="D1775" s="38" t="s">
        <v>37</v>
      </c>
      <c r="E1775" s="38" t="s">
        <v>46</v>
      </c>
      <c r="F1775" s="38" t="s">
        <v>120</v>
      </c>
      <c r="G1775" s="35">
        <v>3655.21</v>
      </c>
      <c r="H1775" s="59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1343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60">
        <v>45919.359120370369</v>
      </c>
      <c r="B1776" s="61">
        <v>444451589</v>
      </c>
      <c r="C1776" s="37" t="s">
        <v>36</v>
      </c>
      <c r="D1776" s="37" t="s">
        <v>38</v>
      </c>
      <c r="E1776" s="37" t="s">
        <v>45</v>
      </c>
      <c r="F1776" s="37" t="s">
        <v>120</v>
      </c>
      <c r="G1776" s="36">
        <v>3654.75</v>
      </c>
      <c r="H1776" s="61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116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8">
        <v>45919.359930555554</v>
      </c>
      <c r="B1777" s="59">
        <v>444452097</v>
      </c>
      <c r="C1777" s="38" t="s">
        <v>36</v>
      </c>
      <c r="D1777" s="38" t="s">
        <v>38</v>
      </c>
      <c r="E1777" s="38" t="s">
        <v>45</v>
      </c>
      <c r="F1777" s="38" t="s">
        <v>120</v>
      </c>
      <c r="G1777" s="35">
        <v>3655.52</v>
      </c>
      <c r="H1777" s="59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60">
        <v>45919.359930555554</v>
      </c>
      <c r="B1778" s="61">
        <v>444452099</v>
      </c>
      <c r="C1778" s="37" t="s">
        <v>36</v>
      </c>
      <c r="D1778" s="37" t="s">
        <v>38</v>
      </c>
      <c r="E1778" s="37" t="s">
        <v>45</v>
      </c>
      <c r="F1778" s="37" t="s">
        <v>120</v>
      </c>
      <c r="G1778" s="36">
        <v>3655.48</v>
      </c>
      <c r="H1778" s="61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108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8">
        <v>45919.359930555554</v>
      </c>
      <c r="B1779" s="59">
        <v>444452101</v>
      </c>
      <c r="C1779" s="38" t="s">
        <v>36</v>
      </c>
      <c r="D1779" s="38" t="s">
        <v>38</v>
      </c>
      <c r="E1779" s="38" t="s">
        <v>45</v>
      </c>
      <c r="F1779" s="38" t="s">
        <v>120</v>
      </c>
      <c r="G1779" s="35">
        <v>3655.48</v>
      </c>
      <c r="H1779" s="59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114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60">
        <v>45919.359942129631</v>
      </c>
      <c r="B1780" s="61">
        <v>444452104</v>
      </c>
      <c r="C1780" s="37" t="s">
        <v>36</v>
      </c>
      <c r="D1780" s="37" t="s">
        <v>38</v>
      </c>
      <c r="E1780" s="37" t="s">
        <v>45</v>
      </c>
      <c r="F1780" s="37" t="s">
        <v>120</v>
      </c>
      <c r="G1780" s="36">
        <v>3655.44</v>
      </c>
      <c r="H1780" s="61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8">
        <v>45919.359942129631</v>
      </c>
      <c r="B1781" s="59">
        <v>444452106</v>
      </c>
      <c r="C1781" s="38" t="s">
        <v>36</v>
      </c>
      <c r="D1781" s="38" t="s">
        <v>38</v>
      </c>
      <c r="E1781" s="38" t="s">
        <v>45</v>
      </c>
      <c r="F1781" s="38" t="s">
        <v>120</v>
      </c>
      <c r="G1781" s="35">
        <v>3655.44</v>
      </c>
      <c r="H1781" s="59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109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60">
        <v>45919.359942129631</v>
      </c>
      <c r="B1782" s="61">
        <v>444452117</v>
      </c>
      <c r="C1782" s="37" t="s">
        <v>36</v>
      </c>
      <c r="D1782" s="37" t="s">
        <v>38</v>
      </c>
      <c r="E1782" s="37" t="s">
        <v>45</v>
      </c>
      <c r="F1782" s="37" t="s">
        <v>120</v>
      </c>
      <c r="G1782" s="36">
        <v>3655.44</v>
      </c>
      <c r="H1782" s="61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8">
        <v>45919.359942129631</v>
      </c>
      <c r="B1783" s="59">
        <v>444452121</v>
      </c>
      <c r="C1783" s="38" t="s">
        <v>36</v>
      </c>
      <c r="D1783" s="38" t="s">
        <v>38</v>
      </c>
      <c r="E1783" s="38" t="s">
        <v>45</v>
      </c>
      <c r="F1783" s="38" t="s">
        <v>120</v>
      </c>
      <c r="G1783" s="35">
        <v>3655.42</v>
      </c>
      <c r="H1783" s="59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60">
        <v>45919.360509259262</v>
      </c>
      <c r="B1784" s="61">
        <v>444452429</v>
      </c>
      <c r="C1784" s="37" t="s">
        <v>36</v>
      </c>
      <c r="D1784" s="37" t="s">
        <v>37</v>
      </c>
      <c r="E1784" s="37" t="s">
        <v>46</v>
      </c>
      <c r="F1784" s="37" t="s">
        <v>120</v>
      </c>
      <c r="G1784" s="36">
        <v>3653.86</v>
      </c>
      <c r="H1784" s="61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1344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8">
        <v>45919.360509259262</v>
      </c>
      <c r="B1785" s="59">
        <v>444452431</v>
      </c>
      <c r="C1785" s="38" t="s">
        <v>36</v>
      </c>
      <c r="D1785" s="38" t="s">
        <v>37</v>
      </c>
      <c r="E1785" s="38" t="s">
        <v>46</v>
      </c>
      <c r="F1785" s="38" t="s">
        <v>120</v>
      </c>
      <c r="G1785" s="35">
        <v>3653.86</v>
      </c>
      <c r="H1785" s="59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1345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60">
        <v>45919.360509259262</v>
      </c>
      <c r="B1786" s="61">
        <v>444452433</v>
      </c>
      <c r="C1786" s="37" t="s">
        <v>36</v>
      </c>
      <c r="D1786" s="37" t="s">
        <v>37</v>
      </c>
      <c r="E1786" s="37" t="s">
        <v>46</v>
      </c>
      <c r="F1786" s="37" t="s">
        <v>120</v>
      </c>
      <c r="G1786" s="36">
        <v>3653.86</v>
      </c>
      <c r="H1786" s="61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1345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8">
        <v>45919.361550925925</v>
      </c>
      <c r="B1787" s="59">
        <v>444452839</v>
      </c>
      <c r="C1787" s="38" t="s">
        <v>36</v>
      </c>
      <c r="D1787" s="38" t="s">
        <v>38</v>
      </c>
      <c r="E1787" s="38" t="s">
        <v>45</v>
      </c>
      <c r="F1787" s="38" t="s">
        <v>120</v>
      </c>
      <c r="G1787" s="35">
        <v>3654.66</v>
      </c>
      <c r="H1787" s="59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60">
        <v>45919.361550925925</v>
      </c>
      <c r="B1788" s="61">
        <v>444452841</v>
      </c>
      <c r="C1788" s="37" t="s">
        <v>36</v>
      </c>
      <c r="D1788" s="37" t="s">
        <v>38</v>
      </c>
      <c r="E1788" s="37" t="s">
        <v>45</v>
      </c>
      <c r="F1788" s="37" t="s">
        <v>120</v>
      </c>
      <c r="G1788" s="36">
        <v>3654.66</v>
      </c>
      <c r="H1788" s="61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108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8">
        <v>45919.361550925925</v>
      </c>
      <c r="B1789" s="59">
        <v>444452845</v>
      </c>
      <c r="C1789" s="38" t="s">
        <v>36</v>
      </c>
      <c r="D1789" s="38" t="s">
        <v>38</v>
      </c>
      <c r="E1789" s="38" t="s">
        <v>45</v>
      </c>
      <c r="F1789" s="38" t="s">
        <v>120</v>
      </c>
      <c r="G1789" s="35">
        <v>3654.66</v>
      </c>
      <c r="H1789" s="59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109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60">
        <v>45919.361631944441</v>
      </c>
      <c r="B1790" s="61">
        <v>444452882</v>
      </c>
      <c r="C1790" s="37" t="s">
        <v>36</v>
      </c>
      <c r="D1790" s="37" t="s">
        <v>37</v>
      </c>
      <c r="E1790" s="37" t="s">
        <v>46</v>
      </c>
      <c r="F1790" s="37" t="s">
        <v>120</v>
      </c>
      <c r="G1790" s="36">
        <v>3655.23</v>
      </c>
      <c r="H1790" s="61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1346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8">
        <v>45919.361631944441</v>
      </c>
      <c r="B1791" s="59">
        <v>444452883</v>
      </c>
      <c r="C1791" s="38" t="s">
        <v>36</v>
      </c>
      <c r="D1791" s="38" t="s">
        <v>37</v>
      </c>
      <c r="E1791" s="38" t="s">
        <v>46</v>
      </c>
      <c r="F1791" s="38" t="s">
        <v>120</v>
      </c>
      <c r="G1791" s="35">
        <v>3655.23</v>
      </c>
      <c r="H1791" s="59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1346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60">
        <v>45919.361631944441</v>
      </c>
      <c r="B1792" s="61">
        <v>444452884</v>
      </c>
      <c r="C1792" s="37" t="s">
        <v>36</v>
      </c>
      <c r="D1792" s="37" t="s">
        <v>37</v>
      </c>
      <c r="E1792" s="37" t="s">
        <v>46</v>
      </c>
      <c r="F1792" s="37" t="s">
        <v>120</v>
      </c>
      <c r="G1792" s="36">
        <v>3655.23</v>
      </c>
      <c r="H1792" s="61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1346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8">
        <v>45919.361666666664</v>
      </c>
      <c r="B1793" s="59">
        <v>444452902</v>
      </c>
      <c r="C1793" s="38" t="s">
        <v>36</v>
      </c>
      <c r="D1793" s="38" t="s">
        <v>38</v>
      </c>
      <c r="E1793" s="38" t="s">
        <v>45</v>
      </c>
      <c r="F1793" s="38" t="s">
        <v>120</v>
      </c>
      <c r="G1793" s="35">
        <v>3655.15</v>
      </c>
      <c r="H1793" s="59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60">
        <v>45919.361666666664</v>
      </c>
      <c r="B1794" s="61">
        <v>444452903</v>
      </c>
      <c r="C1794" s="37" t="s">
        <v>36</v>
      </c>
      <c r="D1794" s="37" t="s">
        <v>38</v>
      </c>
      <c r="E1794" s="37" t="s">
        <v>45</v>
      </c>
      <c r="F1794" s="37" t="s">
        <v>120</v>
      </c>
      <c r="G1794" s="36">
        <v>3655.13</v>
      </c>
      <c r="H1794" s="61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8">
        <v>45919.361666666664</v>
      </c>
      <c r="B1795" s="59">
        <v>444452905</v>
      </c>
      <c r="C1795" s="38" t="s">
        <v>36</v>
      </c>
      <c r="D1795" s="38" t="s">
        <v>38</v>
      </c>
      <c r="E1795" s="38" t="s">
        <v>45</v>
      </c>
      <c r="F1795" s="38" t="s">
        <v>120</v>
      </c>
      <c r="G1795" s="35">
        <v>3655.08</v>
      </c>
      <c r="H1795" s="59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60">
        <v>45919.362407407411</v>
      </c>
      <c r="B1796" s="61">
        <v>444453307</v>
      </c>
      <c r="C1796" s="37" t="s">
        <v>36</v>
      </c>
      <c r="D1796" s="37" t="s">
        <v>37</v>
      </c>
      <c r="E1796" s="37" t="s">
        <v>46</v>
      </c>
      <c r="F1796" s="37" t="s">
        <v>120</v>
      </c>
      <c r="G1796" s="36">
        <v>3653.09</v>
      </c>
      <c r="H1796" s="61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1347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8">
        <v>45919.362407407411</v>
      </c>
      <c r="B1797" s="59">
        <v>444453308</v>
      </c>
      <c r="C1797" s="38" t="s">
        <v>36</v>
      </c>
      <c r="D1797" s="38" t="s">
        <v>37</v>
      </c>
      <c r="E1797" s="38" t="s">
        <v>46</v>
      </c>
      <c r="F1797" s="38" t="s">
        <v>120</v>
      </c>
      <c r="G1797" s="35">
        <v>3653.09</v>
      </c>
      <c r="H1797" s="59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1347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60">
        <v>45919.362407407411</v>
      </c>
      <c r="B1798" s="61">
        <v>444453309</v>
      </c>
      <c r="C1798" s="37" t="s">
        <v>36</v>
      </c>
      <c r="D1798" s="37" t="s">
        <v>37</v>
      </c>
      <c r="E1798" s="37" t="s">
        <v>46</v>
      </c>
      <c r="F1798" s="37" t="s">
        <v>120</v>
      </c>
      <c r="G1798" s="36">
        <v>3653.09</v>
      </c>
      <c r="H1798" s="61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1347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8">
        <v>45919.363287037035</v>
      </c>
      <c r="B1799" s="59">
        <v>444453939</v>
      </c>
      <c r="C1799" s="38" t="s">
        <v>36</v>
      </c>
      <c r="D1799" s="38" t="s">
        <v>38</v>
      </c>
      <c r="E1799" s="38" t="s">
        <v>45</v>
      </c>
      <c r="F1799" s="38" t="s">
        <v>120</v>
      </c>
      <c r="G1799" s="35">
        <v>3654.09</v>
      </c>
      <c r="H1799" s="59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109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60">
        <v>45919.363287037035</v>
      </c>
      <c r="B1800" s="61">
        <v>444453942</v>
      </c>
      <c r="C1800" s="37" t="s">
        <v>36</v>
      </c>
      <c r="D1800" s="37" t="s">
        <v>38</v>
      </c>
      <c r="E1800" s="37" t="s">
        <v>45</v>
      </c>
      <c r="F1800" s="37" t="s">
        <v>120</v>
      </c>
      <c r="G1800" s="36">
        <v>3654.09</v>
      </c>
      <c r="H1800" s="61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108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8">
        <v>45919.363287037035</v>
      </c>
      <c r="B1801" s="59">
        <v>444453945</v>
      </c>
      <c r="C1801" s="38" t="s">
        <v>36</v>
      </c>
      <c r="D1801" s="38" t="s">
        <v>38</v>
      </c>
      <c r="E1801" s="38" t="s">
        <v>45</v>
      </c>
      <c r="F1801" s="38" t="s">
        <v>120</v>
      </c>
      <c r="G1801" s="35">
        <v>3654.11</v>
      </c>
      <c r="H1801" s="59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60">
        <v>45919.363287037035</v>
      </c>
      <c r="B1802" s="61">
        <v>444453946</v>
      </c>
      <c r="C1802" s="37" t="s">
        <v>36</v>
      </c>
      <c r="D1802" s="37" t="s">
        <v>37</v>
      </c>
      <c r="E1802" s="37" t="s">
        <v>46</v>
      </c>
      <c r="F1802" s="37" t="s">
        <v>120</v>
      </c>
      <c r="G1802" s="36">
        <v>3654.42</v>
      </c>
      <c r="H1802" s="61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1348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8">
        <v>45919.363298611112</v>
      </c>
      <c r="B1803" s="59">
        <v>444453951</v>
      </c>
      <c r="C1803" s="38" t="s">
        <v>36</v>
      </c>
      <c r="D1803" s="38" t="s">
        <v>37</v>
      </c>
      <c r="E1803" s="38" t="s">
        <v>46</v>
      </c>
      <c r="F1803" s="38" t="s">
        <v>120</v>
      </c>
      <c r="G1803" s="35">
        <v>3654.67</v>
      </c>
      <c r="H1803" s="59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1349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60">
        <v>45919.363298611112</v>
      </c>
      <c r="B1804" s="61">
        <v>444453952</v>
      </c>
      <c r="C1804" s="37" t="s">
        <v>36</v>
      </c>
      <c r="D1804" s="37" t="s">
        <v>37</v>
      </c>
      <c r="E1804" s="37" t="s">
        <v>46</v>
      </c>
      <c r="F1804" s="37" t="s">
        <v>120</v>
      </c>
      <c r="G1804" s="36">
        <v>3654.67</v>
      </c>
      <c r="H1804" s="61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1350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8">
        <v>45919.363298611112</v>
      </c>
      <c r="B1805" s="59">
        <v>444453953</v>
      </c>
      <c r="C1805" s="38" t="s">
        <v>36</v>
      </c>
      <c r="D1805" s="38" t="s">
        <v>37</v>
      </c>
      <c r="E1805" s="38" t="s">
        <v>46</v>
      </c>
      <c r="F1805" s="38" t="s">
        <v>120</v>
      </c>
      <c r="G1805" s="35">
        <v>3654.67</v>
      </c>
      <c r="H1805" s="59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1350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60">
        <v>45919.363518518519</v>
      </c>
      <c r="B1806" s="61">
        <v>444454060</v>
      </c>
      <c r="C1806" s="37" t="s">
        <v>36</v>
      </c>
      <c r="D1806" s="37" t="s">
        <v>38</v>
      </c>
      <c r="E1806" s="37" t="s">
        <v>45</v>
      </c>
      <c r="F1806" s="37" t="s">
        <v>120</v>
      </c>
      <c r="G1806" s="36">
        <v>3654.46</v>
      </c>
      <c r="H1806" s="61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8">
        <v>45919.363518518519</v>
      </c>
      <c r="B1807" s="59">
        <v>444454061</v>
      </c>
      <c r="C1807" s="38" t="s">
        <v>36</v>
      </c>
      <c r="D1807" s="38" t="s">
        <v>38</v>
      </c>
      <c r="E1807" s="38" t="s">
        <v>45</v>
      </c>
      <c r="F1807" s="38" t="s">
        <v>120</v>
      </c>
      <c r="G1807" s="35">
        <v>3654.46</v>
      </c>
      <c r="H1807" s="59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60">
        <v>45919.363518518519</v>
      </c>
      <c r="B1808" s="61">
        <v>444454062</v>
      </c>
      <c r="C1808" s="37" t="s">
        <v>36</v>
      </c>
      <c r="D1808" s="37" t="s">
        <v>38</v>
      </c>
      <c r="E1808" s="37" t="s">
        <v>45</v>
      </c>
      <c r="F1808" s="37" t="s">
        <v>120</v>
      </c>
      <c r="G1808" s="36">
        <v>3654.46</v>
      </c>
      <c r="H1808" s="61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8">
        <v>45919.364259259259</v>
      </c>
      <c r="B1809" s="59">
        <v>444454216</v>
      </c>
      <c r="C1809" s="38" t="s">
        <v>36</v>
      </c>
      <c r="D1809" s="38" t="s">
        <v>37</v>
      </c>
      <c r="E1809" s="38" t="s">
        <v>46</v>
      </c>
      <c r="F1809" s="38" t="s">
        <v>120</v>
      </c>
      <c r="G1809" s="35">
        <v>3655.66</v>
      </c>
      <c r="H1809" s="59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1351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60">
        <v>45919.368310185186</v>
      </c>
      <c r="B1810" s="61">
        <v>444455347</v>
      </c>
      <c r="C1810" s="37" t="s">
        <v>36</v>
      </c>
      <c r="D1810" s="37" t="s">
        <v>37</v>
      </c>
      <c r="E1810" s="37" t="s">
        <v>46</v>
      </c>
      <c r="F1810" s="37" t="s">
        <v>120</v>
      </c>
      <c r="G1810" s="36">
        <v>3656.98</v>
      </c>
      <c r="H1810" s="61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1352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8">
        <v>45919.369537037041</v>
      </c>
      <c r="B1811" s="59">
        <v>444455620</v>
      </c>
      <c r="C1811" s="38" t="s">
        <v>36</v>
      </c>
      <c r="D1811" s="38" t="s">
        <v>37</v>
      </c>
      <c r="E1811" s="38" t="s">
        <v>45</v>
      </c>
      <c r="F1811" s="38" t="s">
        <v>120</v>
      </c>
      <c r="G1811" s="35">
        <v>3655.82</v>
      </c>
      <c r="H1811" s="59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116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60">
        <v>45919.371030092596</v>
      </c>
      <c r="B1812" s="61">
        <v>444456222</v>
      </c>
      <c r="C1812" s="37" t="s">
        <v>36</v>
      </c>
      <c r="D1812" s="37" t="s">
        <v>38</v>
      </c>
      <c r="E1812" s="37" t="s">
        <v>46</v>
      </c>
      <c r="F1812" s="37" t="s">
        <v>120</v>
      </c>
      <c r="G1812" s="36">
        <v>3652.82</v>
      </c>
      <c r="H1812" s="61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1353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8">
        <v>45919.371041666665</v>
      </c>
      <c r="B1813" s="59">
        <v>444456289</v>
      </c>
      <c r="C1813" s="38" t="s">
        <v>36</v>
      </c>
      <c r="D1813" s="38" t="s">
        <v>37</v>
      </c>
      <c r="E1813" s="38" t="s">
        <v>46</v>
      </c>
      <c r="F1813" s="38" t="s">
        <v>120</v>
      </c>
      <c r="G1813" s="35">
        <v>3652.53</v>
      </c>
      <c r="H1813" s="59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1354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60">
        <v>45919.371041666665</v>
      </c>
      <c r="B1814" s="61">
        <v>444456291</v>
      </c>
      <c r="C1814" s="37" t="s">
        <v>36</v>
      </c>
      <c r="D1814" s="37" t="s">
        <v>37</v>
      </c>
      <c r="E1814" s="37" t="s">
        <v>46</v>
      </c>
      <c r="F1814" s="37" t="s">
        <v>120</v>
      </c>
      <c r="G1814" s="36">
        <v>3652.53</v>
      </c>
      <c r="H1814" s="61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1354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8">
        <v>45919.371249999997</v>
      </c>
      <c r="B1815" s="59">
        <v>444456483</v>
      </c>
      <c r="C1815" s="38" t="s">
        <v>36</v>
      </c>
      <c r="D1815" s="38" t="s">
        <v>37</v>
      </c>
      <c r="E1815" s="38" t="s">
        <v>46</v>
      </c>
      <c r="F1815" s="38" t="s">
        <v>120</v>
      </c>
      <c r="G1815" s="35">
        <v>3652.14</v>
      </c>
      <c r="H1815" s="59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1355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60">
        <v>45919.371319444443</v>
      </c>
      <c r="B1816" s="61">
        <v>444456608</v>
      </c>
      <c r="C1816" s="37" t="s">
        <v>36</v>
      </c>
      <c r="D1816" s="37" t="s">
        <v>37</v>
      </c>
      <c r="E1816" s="37" t="s">
        <v>46</v>
      </c>
      <c r="F1816" s="37" t="s">
        <v>120</v>
      </c>
      <c r="G1816" s="36">
        <v>3651.94</v>
      </c>
      <c r="H1816" s="61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1356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8">
        <v>45919.371805555558</v>
      </c>
      <c r="B1817" s="59">
        <v>444456879</v>
      </c>
      <c r="C1817" s="38" t="s">
        <v>36</v>
      </c>
      <c r="D1817" s="38" t="s">
        <v>37</v>
      </c>
      <c r="E1817" s="38" t="s">
        <v>46</v>
      </c>
      <c r="F1817" s="38" t="s">
        <v>120</v>
      </c>
      <c r="G1817" s="35">
        <v>3652.84</v>
      </c>
      <c r="H1817" s="59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941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60">
        <v>45919.371851851851</v>
      </c>
      <c r="B1818" s="61">
        <v>444456898</v>
      </c>
      <c r="C1818" s="37" t="s">
        <v>36</v>
      </c>
      <c r="D1818" s="37" t="s">
        <v>38</v>
      </c>
      <c r="E1818" s="37" t="s">
        <v>45</v>
      </c>
      <c r="F1818" s="37" t="s">
        <v>120</v>
      </c>
      <c r="G1818" s="36">
        <v>3652.63</v>
      </c>
      <c r="H1818" s="61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116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8">
        <v>45919.371851851851</v>
      </c>
      <c r="B1819" s="59">
        <v>444456899</v>
      </c>
      <c r="C1819" s="38" t="s">
        <v>36</v>
      </c>
      <c r="D1819" s="38" t="s">
        <v>38</v>
      </c>
      <c r="E1819" s="38" t="s">
        <v>45</v>
      </c>
      <c r="F1819" s="38" t="s">
        <v>120</v>
      </c>
      <c r="G1819" s="35">
        <v>3652.67</v>
      </c>
      <c r="H1819" s="59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115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60">
        <v>45919.371851851851</v>
      </c>
      <c r="B1820" s="61">
        <v>444456903</v>
      </c>
      <c r="C1820" s="37" t="s">
        <v>36</v>
      </c>
      <c r="D1820" s="37" t="s">
        <v>38</v>
      </c>
      <c r="E1820" s="37" t="s">
        <v>45</v>
      </c>
      <c r="F1820" s="37" t="s">
        <v>120</v>
      </c>
      <c r="G1820" s="36">
        <v>3652.67</v>
      </c>
      <c r="H1820" s="61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119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8">
        <v>45919.375358796293</v>
      </c>
      <c r="B1821" s="59">
        <v>444457732</v>
      </c>
      <c r="C1821" s="38" t="s">
        <v>36</v>
      </c>
      <c r="D1821" s="38" t="s">
        <v>37</v>
      </c>
      <c r="E1821" s="38" t="s">
        <v>46</v>
      </c>
      <c r="F1821" s="38" t="s">
        <v>120</v>
      </c>
      <c r="G1821" s="35">
        <v>3651.45</v>
      </c>
      <c r="H1821" s="59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1357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60">
        <v>45919.377638888887</v>
      </c>
      <c r="B1822" s="61">
        <v>444459079</v>
      </c>
      <c r="C1822" s="37" t="s">
        <v>36</v>
      </c>
      <c r="D1822" s="37" t="s">
        <v>37</v>
      </c>
      <c r="E1822" s="37" t="s">
        <v>46</v>
      </c>
      <c r="F1822" s="37" t="s">
        <v>120</v>
      </c>
      <c r="G1822" s="36">
        <v>3652.18</v>
      </c>
      <c r="H1822" s="61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1358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8">
        <v>45919.377754629626</v>
      </c>
      <c r="B1823" s="59">
        <v>444459110</v>
      </c>
      <c r="C1823" s="38" t="s">
        <v>36</v>
      </c>
      <c r="D1823" s="38" t="s">
        <v>38</v>
      </c>
      <c r="E1823" s="38" t="s">
        <v>45</v>
      </c>
      <c r="F1823" s="38" t="s">
        <v>120</v>
      </c>
      <c r="G1823" s="35">
        <v>3651.8</v>
      </c>
      <c r="H1823" s="59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109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60">
        <v>45919.377754629626</v>
      </c>
      <c r="B1824" s="61">
        <v>444459111</v>
      </c>
      <c r="C1824" s="37" t="s">
        <v>36</v>
      </c>
      <c r="D1824" s="37" t="s">
        <v>38</v>
      </c>
      <c r="E1824" s="37" t="s">
        <v>45</v>
      </c>
      <c r="F1824" s="37" t="s">
        <v>120</v>
      </c>
      <c r="G1824" s="36">
        <v>3651.71</v>
      </c>
      <c r="H1824" s="61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114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8">
        <v>45919.377754629626</v>
      </c>
      <c r="B1825" s="59">
        <v>444459112</v>
      </c>
      <c r="C1825" s="38" t="s">
        <v>36</v>
      </c>
      <c r="D1825" s="38" t="s">
        <v>38</v>
      </c>
      <c r="E1825" s="38" t="s">
        <v>45</v>
      </c>
      <c r="F1825" s="38" t="s">
        <v>120</v>
      </c>
      <c r="G1825" s="35">
        <v>3651.71</v>
      </c>
      <c r="H1825" s="59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108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60">
        <v>45919.377766203703</v>
      </c>
      <c r="B1826" s="61">
        <v>444459113</v>
      </c>
      <c r="C1826" s="37" t="s">
        <v>36</v>
      </c>
      <c r="D1826" s="37" t="s">
        <v>38</v>
      </c>
      <c r="E1826" s="37" t="s">
        <v>45</v>
      </c>
      <c r="F1826" s="37" t="s">
        <v>120</v>
      </c>
      <c r="G1826" s="36">
        <v>3651.73</v>
      </c>
      <c r="H1826" s="61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8">
        <v>45919.377766203703</v>
      </c>
      <c r="B1827" s="59">
        <v>444459114</v>
      </c>
      <c r="C1827" s="38" t="s">
        <v>36</v>
      </c>
      <c r="D1827" s="38" t="s">
        <v>38</v>
      </c>
      <c r="E1827" s="38" t="s">
        <v>45</v>
      </c>
      <c r="F1827" s="38" t="s">
        <v>120</v>
      </c>
      <c r="G1827" s="35">
        <v>3651.73</v>
      </c>
      <c r="H1827" s="59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60">
        <v>45919.377766203703</v>
      </c>
      <c r="B1828" s="61">
        <v>444459117</v>
      </c>
      <c r="C1828" s="37" t="s">
        <v>36</v>
      </c>
      <c r="D1828" s="37" t="s">
        <v>38</v>
      </c>
      <c r="E1828" s="37" t="s">
        <v>45</v>
      </c>
      <c r="F1828" s="37" t="s">
        <v>120</v>
      </c>
      <c r="G1828" s="36">
        <v>3651.75</v>
      </c>
      <c r="H1828" s="61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8">
        <v>45919.377766203703</v>
      </c>
      <c r="B1829" s="59">
        <v>444459120</v>
      </c>
      <c r="C1829" s="38" t="s">
        <v>36</v>
      </c>
      <c r="D1829" s="38" t="s">
        <v>38</v>
      </c>
      <c r="E1829" s="38" t="s">
        <v>45</v>
      </c>
      <c r="F1829" s="38" t="s">
        <v>120</v>
      </c>
      <c r="G1829" s="35">
        <v>3651.54</v>
      </c>
      <c r="H1829" s="59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60">
        <v>45919.378217592595</v>
      </c>
      <c r="B1830" s="61">
        <v>444459394</v>
      </c>
      <c r="C1830" s="37" t="s">
        <v>36</v>
      </c>
      <c r="D1830" s="37" t="s">
        <v>38</v>
      </c>
      <c r="E1830" s="37" t="s">
        <v>45</v>
      </c>
      <c r="F1830" s="37" t="s">
        <v>120</v>
      </c>
      <c r="G1830" s="36">
        <v>3652.55</v>
      </c>
      <c r="H1830" s="61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8">
        <v>45919.378217592595</v>
      </c>
      <c r="B1831" s="59">
        <v>444459395</v>
      </c>
      <c r="C1831" s="38" t="s">
        <v>36</v>
      </c>
      <c r="D1831" s="38" t="s">
        <v>38</v>
      </c>
      <c r="E1831" s="38" t="s">
        <v>45</v>
      </c>
      <c r="F1831" s="38" t="s">
        <v>120</v>
      </c>
      <c r="G1831" s="35">
        <v>3652.55</v>
      </c>
      <c r="H1831" s="59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93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60">
        <v>45919.38040509259</v>
      </c>
      <c r="B1832" s="61">
        <v>444460277</v>
      </c>
      <c r="C1832" s="37" t="s">
        <v>36</v>
      </c>
      <c r="D1832" s="37" t="s">
        <v>37</v>
      </c>
      <c r="E1832" s="37" t="s">
        <v>46</v>
      </c>
      <c r="F1832" s="37" t="s">
        <v>120</v>
      </c>
      <c r="G1832" s="36">
        <v>3653.34</v>
      </c>
      <c r="H1832" s="61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1359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8">
        <v>45919.383194444446</v>
      </c>
      <c r="B1833" s="59">
        <v>444462061</v>
      </c>
      <c r="C1833" s="38" t="s">
        <v>36</v>
      </c>
      <c r="D1833" s="38" t="s">
        <v>37</v>
      </c>
      <c r="E1833" s="38" t="s">
        <v>46</v>
      </c>
      <c r="F1833" s="38" t="s">
        <v>120</v>
      </c>
      <c r="G1833" s="35">
        <v>3654.35</v>
      </c>
      <c r="H1833" s="59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1360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60">
        <v>45919.386990740742</v>
      </c>
      <c r="B1834" s="61">
        <v>444463309</v>
      </c>
      <c r="C1834" s="37" t="s">
        <v>36</v>
      </c>
      <c r="D1834" s="37" t="s">
        <v>37</v>
      </c>
      <c r="E1834" s="37" t="s">
        <v>46</v>
      </c>
      <c r="F1834" s="37" t="s">
        <v>120</v>
      </c>
      <c r="G1834" s="36">
        <v>3651.75</v>
      </c>
      <c r="H1834" s="61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1361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8">
        <v>45919.387013888889</v>
      </c>
      <c r="B1835" s="59">
        <v>444463319</v>
      </c>
      <c r="C1835" s="38" t="s">
        <v>36</v>
      </c>
      <c r="D1835" s="38" t="s">
        <v>38</v>
      </c>
      <c r="E1835" s="38" t="s">
        <v>45</v>
      </c>
      <c r="F1835" s="38" t="s">
        <v>120</v>
      </c>
      <c r="G1835" s="35">
        <v>3651.51</v>
      </c>
      <c r="H1835" s="59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116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60">
        <v>45919.387326388889</v>
      </c>
      <c r="B1836" s="61">
        <v>444463621</v>
      </c>
      <c r="C1836" s="37" t="s">
        <v>36</v>
      </c>
      <c r="D1836" s="37" t="s">
        <v>37</v>
      </c>
      <c r="E1836" s="37" t="s">
        <v>46</v>
      </c>
      <c r="F1836" s="37" t="s">
        <v>120</v>
      </c>
      <c r="G1836" s="36">
        <v>3650.26</v>
      </c>
      <c r="H1836" s="61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1362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8">
        <v>45919.387326388889</v>
      </c>
      <c r="B1837" s="59">
        <v>444463622</v>
      </c>
      <c r="C1837" s="38" t="s">
        <v>36</v>
      </c>
      <c r="D1837" s="38" t="s">
        <v>37</v>
      </c>
      <c r="E1837" s="38" t="s">
        <v>46</v>
      </c>
      <c r="F1837" s="38" t="s">
        <v>120</v>
      </c>
      <c r="G1837" s="35">
        <v>3650.26</v>
      </c>
      <c r="H1837" s="59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1362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60">
        <v>45919.388773148145</v>
      </c>
      <c r="B1838" s="61">
        <v>444464701</v>
      </c>
      <c r="C1838" s="37" t="s">
        <v>36</v>
      </c>
      <c r="D1838" s="37" t="s">
        <v>37</v>
      </c>
      <c r="E1838" s="37" t="s">
        <v>46</v>
      </c>
      <c r="F1838" s="37" t="s">
        <v>120</v>
      </c>
      <c r="G1838" s="36">
        <v>3649.07</v>
      </c>
      <c r="H1838" s="61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1363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8">
        <v>45919.388784722221</v>
      </c>
      <c r="B1839" s="59">
        <v>444464715</v>
      </c>
      <c r="C1839" s="38" t="s">
        <v>36</v>
      </c>
      <c r="D1839" s="38" t="s">
        <v>37</v>
      </c>
      <c r="E1839" s="38" t="s">
        <v>46</v>
      </c>
      <c r="F1839" s="38" t="s">
        <v>120</v>
      </c>
      <c r="G1839" s="35">
        <v>3649.05</v>
      </c>
      <c r="H1839" s="59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824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60">
        <v>45919.388784722221</v>
      </c>
      <c r="B1840" s="61">
        <v>444464716</v>
      </c>
      <c r="C1840" s="37" t="s">
        <v>36</v>
      </c>
      <c r="D1840" s="37" t="s">
        <v>37</v>
      </c>
      <c r="E1840" s="37" t="s">
        <v>46</v>
      </c>
      <c r="F1840" s="37" t="s">
        <v>120</v>
      </c>
      <c r="G1840" s="36">
        <v>3649.05</v>
      </c>
      <c r="H1840" s="61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824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8">
        <v>45919.389155092591</v>
      </c>
      <c r="B1841" s="59">
        <v>444464909</v>
      </c>
      <c r="C1841" s="38" t="s">
        <v>36</v>
      </c>
      <c r="D1841" s="38" t="s">
        <v>37</v>
      </c>
      <c r="E1841" s="38" t="s">
        <v>46</v>
      </c>
      <c r="F1841" s="38" t="s">
        <v>120</v>
      </c>
      <c r="G1841" s="35">
        <v>3648.64</v>
      </c>
      <c r="H1841" s="59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1364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60">
        <v>45919.389363425929</v>
      </c>
      <c r="B1842" s="61">
        <v>444465003</v>
      </c>
      <c r="C1842" s="37" t="s">
        <v>36</v>
      </c>
      <c r="D1842" s="37" t="s">
        <v>37</v>
      </c>
      <c r="E1842" s="37" t="s">
        <v>46</v>
      </c>
      <c r="F1842" s="37" t="s">
        <v>120</v>
      </c>
      <c r="G1842" s="36">
        <v>3648.3</v>
      </c>
      <c r="H1842" s="61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1365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8">
        <v>45919.389363425929</v>
      </c>
      <c r="B1843" s="59">
        <v>444465004</v>
      </c>
      <c r="C1843" s="38" t="s">
        <v>36</v>
      </c>
      <c r="D1843" s="38" t="s">
        <v>37</v>
      </c>
      <c r="E1843" s="38" t="s">
        <v>46</v>
      </c>
      <c r="F1843" s="38" t="s">
        <v>120</v>
      </c>
      <c r="G1843" s="35">
        <v>3648.3</v>
      </c>
      <c r="H1843" s="59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1365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60">
        <v>45919.390486111108</v>
      </c>
      <c r="B1844" s="61">
        <v>444465582</v>
      </c>
      <c r="C1844" s="37" t="s">
        <v>36</v>
      </c>
      <c r="D1844" s="37" t="s">
        <v>38</v>
      </c>
      <c r="E1844" s="37" t="s">
        <v>45</v>
      </c>
      <c r="F1844" s="37" t="s">
        <v>120</v>
      </c>
      <c r="G1844" s="36">
        <v>3647.87</v>
      </c>
      <c r="H1844" s="61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115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8">
        <v>45919.390740740739</v>
      </c>
      <c r="B1845" s="59">
        <v>444466075</v>
      </c>
      <c r="C1845" s="38" t="s">
        <v>36</v>
      </c>
      <c r="D1845" s="38" t="s">
        <v>37</v>
      </c>
      <c r="E1845" s="38" t="s">
        <v>46</v>
      </c>
      <c r="F1845" s="38" t="s">
        <v>120</v>
      </c>
      <c r="G1845" s="35">
        <v>3647.82</v>
      </c>
      <c r="H1845" s="59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1366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60">
        <v>45919.390752314815</v>
      </c>
      <c r="B1846" s="61">
        <v>444466080</v>
      </c>
      <c r="C1846" s="37" t="s">
        <v>36</v>
      </c>
      <c r="D1846" s="37" t="s">
        <v>37</v>
      </c>
      <c r="E1846" s="37" t="s">
        <v>46</v>
      </c>
      <c r="F1846" s="37" t="s">
        <v>120</v>
      </c>
      <c r="G1846" s="36">
        <v>3647.92</v>
      </c>
      <c r="H1846" s="61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1367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8">
        <v>45919.390833333331</v>
      </c>
      <c r="B1847" s="59">
        <v>444466102</v>
      </c>
      <c r="C1847" s="38" t="s">
        <v>36</v>
      </c>
      <c r="D1847" s="38" t="s">
        <v>38</v>
      </c>
      <c r="E1847" s="38" t="s">
        <v>45</v>
      </c>
      <c r="F1847" s="38" t="s">
        <v>120</v>
      </c>
      <c r="G1847" s="35">
        <v>3647.9</v>
      </c>
      <c r="H1847" s="59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119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60">
        <v>45919.390833333331</v>
      </c>
      <c r="B1848" s="61">
        <v>444466104</v>
      </c>
      <c r="C1848" s="37" t="s">
        <v>36</v>
      </c>
      <c r="D1848" s="37" t="s">
        <v>38</v>
      </c>
      <c r="E1848" s="37" t="s">
        <v>45</v>
      </c>
      <c r="F1848" s="37" t="s">
        <v>120</v>
      </c>
      <c r="G1848" s="36">
        <v>3647.77</v>
      </c>
      <c r="H1848" s="61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116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8">
        <v>45919.391875000001</v>
      </c>
      <c r="B1849" s="59">
        <v>444466475</v>
      </c>
      <c r="C1849" s="38" t="s">
        <v>36</v>
      </c>
      <c r="D1849" s="38" t="s">
        <v>38</v>
      </c>
      <c r="E1849" s="38" t="s">
        <v>45</v>
      </c>
      <c r="F1849" s="38" t="s">
        <v>120</v>
      </c>
      <c r="G1849" s="35">
        <v>3648.58</v>
      </c>
      <c r="H1849" s="59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60">
        <v>45919.391875000001</v>
      </c>
      <c r="B1850" s="61">
        <v>444466477</v>
      </c>
      <c r="C1850" s="37" t="s">
        <v>36</v>
      </c>
      <c r="D1850" s="37" t="s">
        <v>38</v>
      </c>
      <c r="E1850" s="37" t="s">
        <v>45</v>
      </c>
      <c r="F1850" s="37" t="s">
        <v>120</v>
      </c>
      <c r="G1850" s="36">
        <v>3648.58</v>
      </c>
      <c r="H1850" s="61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109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8">
        <v>45919.391875000001</v>
      </c>
      <c r="B1851" s="59">
        <v>444466480</v>
      </c>
      <c r="C1851" s="38" t="s">
        <v>36</v>
      </c>
      <c r="D1851" s="38" t="s">
        <v>38</v>
      </c>
      <c r="E1851" s="38" t="s">
        <v>45</v>
      </c>
      <c r="F1851" s="38" t="s">
        <v>120</v>
      </c>
      <c r="G1851" s="35">
        <v>3648.58</v>
      </c>
      <c r="H1851" s="59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114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60">
        <v>45919.391886574071</v>
      </c>
      <c r="B1852" s="61">
        <v>444466482</v>
      </c>
      <c r="C1852" s="37" t="s">
        <v>36</v>
      </c>
      <c r="D1852" s="37" t="s">
        <v>38</v>
      </c>
      <c r="E1852" s="37" t="s">
        <v>45</v>
      </c>
      <c r="F1852" s="37" t="s">
        <v>120</v>
      </c>
      <c r="G1852" s="36">
        <v>3648.52</v>
      </c>
      <c r="H1852" s="61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8">
        <v>45919.391886574071</v>
      </c>
      <c r="B1853" s="59">
        <v>444466483</v>
      </c>
      <c r="C1853" s="38" t="s">
        <v>36</v>
      </c>
      <c r="D1853" s="38" t="s">
        <v>38</v>
      </c>
      <c r="E1853" s="38" t="s">
        <v>45</v>
      </c>
      <c r="F1853" s="38" t="s">
        <v>120</v>
      </c>
      <c r="G1853" s="35">
        <v>3648.44</v>
      </c>
      <c r="H1853" s="59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60">
        <v>45919.391886574071</v>
      </c>
      <c r="B1854" s="61">
        <v>444466484</v>
      </c>
      <c r="C1854" s="37" t="s">
        <v>36</v>
      </c>
      <c r="D1854" s="37" t="s">
        <v>38</v>
      </c>
      <c r="E1854" s="37" t="s">
        <v>45</v>
      </c>
      <c r="F1854" s="37" t="s">
        <v>120</v>
      </c>
      <c r="G1854" s="36">
        <v>3648.51</v>
      </c>
      <c r="H1854" s="61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108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8">
        <v>45919.391886574071</v>
      </c>
      <c r="B1855" s="59">
        <v>444466485</v>
      </c>
      <c r="C1855" s="38" t="s">
        <v>36</v>
      </c>
      <c r="D1855" s="38" t="s">
        <v>38</v>
      </c>
      <c r="E1855" s="38" t="s">
        <v>45</v>
      </c>
      <c r="F1855" s="38" t="s">
        <v>120</v>
      </c>
      <c r="G1855" s="35">
        <v>3648.56</v>
      </c>
      <c r="H1855" s="59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60">
        <v>45919.392337962963</v>
      </c>
      <c r="B1856" s="61">
        <v>444466688</v>
      </c>
      <c r="C1856" s="37" t="s">
        <v>36</v>
      </c>
      <c r="D1856" s="37" t="s">
        <v>38</v>
      </c>
      <c r="E1856" s="37" t="s">
        <v>45</v>
      </c>
      <c r="F1856" s="37" t="s">
        <v>120</v>
      </c>
      <c r="G1856" s="36">
        <v>3649.5</v>
      </c>
      <c r="H1856" s="61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8">
        <v>45919.392337962963</v>
      </c>
      <c r="B1857" s="59">
        <v>444466689</v>
      </c>
      <c r="C1857" s="38" t="s">
        <v>36</v>
      </c>
      <c r="D1857" s="38" t="s">
        <v>38</v>
      </c>
      <c r="E1857" s="38" t="s">
        <v>45</v>
      </c>
      <c r="F1857" s="38" t="s">
        <v>120</v>
      </c>
      <c r="G1857" s="35">
        <v>3649.5</v>
      </c>
      <c r="H1857" s="59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93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60">
        <v>45919.392476851855</v>
      </c>
      <c r="B1858" s="61">
        <v>444466752</v>
      </c>
      <c r="C1858" s="37" t="s">
        <v>36</v>
      </c>
      <c r="D1858" s="37" t="s">
        <v>37</v>
      </c>
      <c r="E1858" s="37" t="s">
        <v>46</v>
      </c>
      <c r="F1858" s="37" t="s">
        <v>120</v>
      </c>
      <c r="G1858" s="36">
        <v>3650.09</v>
      </c>
      <c r="H1858" s="61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1368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8">
        <v>45919.392962962964</v>
      </c>
      <c r="B1859" s="59">
        <v>444466922</v>
      </c>
      <c r="C1859" s="38" t="s">
        <v>36</v>
      </c>
      <c r="D1859" s="38" t="s">
        <v>37</v>
      </c>
      <c r="E1859" s="38" t="s">
        <v>46</v>
      </c>
      <c r="F1859" s="38" t="s">
        <v>120</v>
      </c>
      <c r="G1859" s="35">
        <v>3650.95</v>
      </c>
      <c r="H1859" s="59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1369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60">
        <v>45919.392962962964</v>
      </c>
      <c r="B1860" s="61">
        <v>444466923</v>
      </c>
      <c r="C1860" s="37" t="s">
        <v>36</v>
      </c>
      <c r="D1860" s="37" t="s">
        <v>37</v>
      </c>
      <c r="E1860" s="37" t="s">
        <v>46</v>
      </c>
      <c r="F1860" s="37" t="s">
        <v>120</v>
      </c>
      <c r="G1860" s="36">
        <v>3650.95</v>
      </c>
      <c r="H1860" s="61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1370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8">
        <v>45919.393125000002</v>
      </c>
      <c r="B1861" s="59">
        <v>444466970</v>
      </c>
      <c r="C1861" s="38" t="s">
        <v>36</v>
      </c>
      <c r="D1861" s="38" t="s">
        <v>37</v>
      </c>
      <c r="E1861" s="38" t="s">
        <v>46</v>
      </c>
      <c r="F1861" s="38" t="s">
        <v>120</v>
      </c>
      <c r="G1861" s="35">
        <v>3651.02</v>
      </c>
      <c r="H1861" s="59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1371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60">
        <v>45919.393148148149</v>
      </c>
      <c r="B1862" s="61">
        <v>444466976</v>
      </c>
      <c r="C1862" s="37" t="s">
        <v>36</v>
      </c>
      <c r="D1862" s="37" t="s">
        <v>37</v>
      </c>
      <c r="E1862" s="37" t="s">
        <v>46</v>
      </c>
      <c r="F1862" s="37" t="s">
        <v>120</v>
      </c>
      <c r="G1862" s="36">
        <v>3651.11</v>
      </c>
      <c r="H1862" s="61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1372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8">
        <v>45919.393958333334</v>
      </c>
      <c r="B1863" s="59">
        <v>444467624</v>
      </c>
      <c r="C1863" s="38" t="s">
        <v>36</v>
      </c>
      <c r="D1863" s="38" t="s">
        <v>37</v>
      </c>
      <c r="E1863" s="38" t="s">
        <v>45</v>
      </c>
      <c r="F1863" s="38" t="s">
        <v>120</v>
      </c>
      <c r="G1863" s="35">
        <v>3650.88</v>
      </c>
      <c r="H1863" s="59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116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60">
        <v>45919.393958333334</v>
      </c>
      <c r="B1864" s="61">
        <v>444467626</v>
      </c>
      <c r="C1864" s="37" t="s">
        <v>36</v>
      </c>
      <c r="D1864" s="37" t="s">
        <v>37</v>
      </c>
      <c r="E1864" s="37" t="s">
        <v>45</v>
      </c>
      <c r="F1864" s="37" t="s">
        <v>120</v>
      </c>
      <c r="G1864" s="36">
        <v>3650.91</v>
      </c>
      <c r="H1864" s="61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115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8">
        <v>45919.393958333334</v>
      </c>
      <c r="B1865" s="59">
        <v>444467629</v>
      </c>
      <c r="C1865" s="38" t="s">
        <v>36</v>
      </c>
      <c r="D1865" s="38" t="s">
        <v>37</v>
      </c>
      <c r="E1865" s="38" t="s">
        <v>45</v>
      </c>
      <c r="F1865" s="38" t="s">
        <v>120</v>
      </c>
      <c r="G1865" s="35">
        <v>3650.91</v>
      </c>
      <c r="H1865" s="59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119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60">
        <v>45919.398078703707</v>
      </c>
      <c r="B1866" s="61">
        <v>444469794</v>
      </c>
      <c r="C1866" s="37" t="s">
        <v>36</v>
      </c>
      <c r="D1866" s="37" t="s">
        <v>38</v>
      </c>
      <c r="E1866" s="37" t="s">
        <v>46</v>
      </c>
      <c r="F1866" s="37" t="s">
        <v>120</v>
      </c>
      <c r="G1866" s="36">
        <v>3647.72</v>
      </c>
      <c r="H1866" s="61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1373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8">
        <v>45919.398078703707</v>
      </c>
      <c r="B1867" s="59">
        <v>444469795</v>
      </c>
      <c r="C1867" s="38" t="s">
        <v>36</v>
      </c>
      <c r="D1867" s="38" t="s">
        <v>38</v>
      </c>
      <c r="E1867" s="38" t="s">
        <v>46</v>
      </c>
      <c r="F1867" s="38" t="s">
        <v>120</v>
      </c>
      <c r="G1867" s="35">
        <v>3647.72</v>
      </c>
      <c r="H1867" s="59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1373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60">
        <v>45919.398078703707</v>
      </c>
      <c r="B1868" s="61">
        <v>444469797</v>
      </c>
      <c r="C1868" s="37" t="s">
        <v>36</v>
      </c>
      <c r="D1868" s="37" t="s">
        <v>38</v>
      </c>
      <c r="E1868" s="37" t="s">
        <v>46</v>
      </c>
      <c r="F1868" s="37" t="s">
        <v>120</v>
      </c>
      <c r="G1868" s="36">
        <v>3647.72</v>
      </c>
      <c r="H1868" s="61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1373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8">
        <v>45919.398379629631</v>
      </c>
      <c r="B1869" s="59">
        <v>444470050</v>
      </c>
      <c r="C1869" s="38" t="s">
        <v>36</v>
      </c>
      <c r="D1869" s="38" t="s">
        <v>37</v>
      </c>
      <c r="E1869" s="38" t="s">
        <v>46</v>
      </c>
      <c r="F1869" s="38" t="s">
        <v>120</v>
      </c>
      <c r="G1869" s="35">
        <v>3646.99</v>
      </c>
      <c r="H1869" s="59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1374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60">
        <v>45919.398379629631</v>
      </c>
      <c r="B1870" s="61">
        <v>444470051</v>
      </c>
      <c r="C1870" s="37" t="s">
        <v>36</v>
      </c>
      <c r="D1870" s="37" t="s">
        <v>37</v>
      </c>
      <c r="E1870" s="37" t="s">
        <v>46</v>
      </c>
      <c r="F1870" s="37" t="s">
        <v>120</v>
      </c>
      <c r="G1870" s="36">
        <v>3646.99</v>
      </c>
      <c r="H1870" s="61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1374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8">
        <v>45919.398680555554</v>
      </c>
      <c r="B1871" s="59">
        <v>444470421</v>
      </c>
      <c r="C1871" s="38" t="s">
        <v>36</v>
      </c>
      <c r="D1871" s="38" t="s">
        <v>37</v>
      </c>
      <c r="E1871" s="38" t="s">
        <v>46</v>
      </c>
      <c r="F1871" s="38" t="s">
        <v>120</v>
      </c>
      <c r="G1871" s="35">
        <v>3646</v>
      </c>
      <c r="H1871" s="59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1375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60">
        <v>45919.398680555554</v>
      </c>
      <c r="B1872" s="61">
        <v>444470422</v>
      </c>
      <c r="C1872" s="37" t="s">
        <v>36</v>
      </c>
      <c r="D1872" s="37" t="s">
        <v>37</v>
      </c>
      <c r="E1872" s="37" t="s">
        <v>46</v>
      </c>
      <c r="F1872" s="37" t="s">
        <v>120</v>
      </c>
      <c r="G1872" s="36">
        <v>3646</v>
      </c>
      <c r="H1872" s="61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1375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8">
        <v>45919.399201388886</v>
      </c>
      <c r="B1873" s="59">
        <v>444470884</v>
      </c>
      <c r="C1873" s="38" t="s">
        <v>36</v>
      </c>
      <c r="D1873" s="38" t="s">
        <v>37</v>
      </c>
      <c r="E1873" s="38" t="s">
        <v>46</v>
      </c>
      <c r="F1873" s="38" t="s">
        <v>120</v>
      </c>
      <c r="G1873" s="35">
        <v>3645.52</v>
      </c>
      <c r="H1873" s="59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1376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60">
        <v>45919.399560185186</v>
      </c>
      <c r="B1874" s="61">
        <v>444471443</v>
      </c>
      <c r="C1874" s="37" t="s">
        <v>36</v>
      </c>
      <c r="D1874" s="37" t="s">
        <v>37</v>
      </c>
      <c r="E1874" s="37" t="s">
        <v>46</v>
      </c>
      <c r="F1874" s="37" t="s">
        <v>120</v>
      </c>
      <c r="G1874" s="36">
        <v>3645.07</v>
      </c>
      <c r="H1874" s="61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1377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8">
        <v>45919.399560185186</v>
      </c>
      <c r="B1875" s="59">
        <v>444471444</v>
      </c>
      <c r="C1875" s="38" t="s">
        <v>36</v>
      </c>
      <c r="D1875" s="38" t="s">
        <v>37</v>
      </c>
      <c r="E1875" s="38" t="s">
        <v>46</v>
      </c>
      <c r="F1875" s="38" t="s">
        <v>120</v>
      </c>
      <c r="G1875" s="35">
        <v>3645.07</v>
      </c>
      <c r="H1875" s="59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1377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60">
        <v>45919.400902777779</v>
      </c>
      <c r="B1876" s="61">
        <v>444472366</v>
      </c>
      <c r="C1876" s="37" t="s">
        <v>36</v>
      </c>
      <c r="D1876" s="37" t="s">
        <v>38</v>
      </c>
      <c r="E1876" s="37" t="s">
        <v>45</v>
      </c>
      <c r="F1876" s="37" t="s">
        <v>120</v>
      </c>
      <c r="G1876" s="36">
        <v>3645.73</v>
      </c>
      <c r="H1876" s="61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119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8">
        <v>45919.400902777779</v>
      </c>
      <c r="B1877" s="59">
        <v>444472369</v>
      </c>
      <c r="C1877" s="38" t="s">
        <v>36</v>
      </c>
      <c r="D1877" s="38" t="s">
        <v>38</v>
      </c>
      <c r="E1877" s="38" t="s">
        <v>45</v>
      </c>
      <c r="F1877" s="38" t="s">
        <v>120</v>
      </c>
      <c r="G1877" s="35">
        <v>3645.68</v>
      </c>
      <c r="H1877" s="59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116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60">
        <v>45919.400902777779</v>
      </c>
      <c r="B1878" s="61">
        <v>444472371</v>
      </c>
      <c r="C1878" s="37" t="s">
        <v>36</v>
      </c>
      <c r="D1878" s="37" t="s">
        <v>38</v>
      </c>
      <c r="E1878" s="37" t="s">
        <v>45</v>
      </c>
      <c r="F1878" s="37" t="s">
        <v>120</v>
      </c>
      <c r="G1878" s="36">
        <v>3645.8</v>
      </c>
      <c r="H1878" s="61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115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8">
        <v>45919.40148148148</v>
      </c>
      <c r="B1879" s="59">
        <v>444472694</v>
      </c>
      <c r="C1879" s="38" t="s">
        <v>36</v>
      </c>
      <c r="D1879" s="38" t="s">
        <v>38</v>
      </c>
      <c r="E1879" s="38" t="s">
        <v>45</v>
      </c>
      <c r="F1879" s="38" t="s">
        <v>120</v>
      </c>
      <c r="G1879" s="35">
        <v>3646.71</v>
      </c>
      <c r="H1879" s="59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60">
        <v>45919.40148148148</v>
      </c>
      <c r="B1880" s="61">
        <v>444472696</v>
      </c>
      <c r="C1880" s="37" t="s">
        <v>36</v>
      </c>
      <c r="D1880" s="37" t="s">
        <v>38</v>
      </c>
      <c r="E1880" s="37" t="s">
        <v>45</v>
      </c>
      <c r="F1880" s="37" t="s">
        <v>120</v>
      </c>
      <c r="G1880" s="36">
        <v>3646.72</v>
      </c>
      <c r="H1880" s="61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108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8">
        <v>45919.40148148148</v>
      </c>
      <c r="B1881" s="59">
        <v>444472700</v>
      </c>
      <c r="C1881" s="38" t="s">
        <v>36</v>
      </c>
      <c r="D1881" s="38" t="s">
        <v>38</v>
      </c>
      <c r="E1881" s="38" t="s">
        <v>45</v>
      </c>
      <c r="F1881" s="38" t="s">
        <v>120</v>
      </c>
      <c r="G1881" s="35">
        <v>3646.81</v>
      </c>
      <c r="H1881" s="59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109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60">
        <v>45919.401493055557</v>
      </c>
      <c r="B1882" s="61">
        <v>444472701</v>
      </c>
      <c r="C1882" s="37" t="s">
        <v>36</v>
      </c>
      <c r="D1882" s="37" t="s">
        <v>38</v>
      </c>
      <c r="E1882" s="37" t="s">
        <v>45</v>
      </c>
      <c r="F1882" s="37" t="s">
        <v>120</v>
      </c>
      <c r="G1882" s="36">
        <v>3646.82</v>
      </c>
      <c r="H1882" s="61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114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8">
        <v>45919.401493055557</v>
      </c>
      <c r="B1883" s="59">
        <v>444472703</v>
      </c>
      <c r="C1883" s="38" t="s">
        <v>36</v>
      </c>
      <c r="D1883" s="38" t="s">
        <v>38</v>
      </c>
      <c r="E1883" s="38" t="s">
        <v>45</v>
      </c>
      <c r="F1883" s="38" t="s">
        <v>120</v>
      </c>
      <c r="G1883" s="35">
        <v>3646.74</v>
      </c>
      <c r="H1883" s="59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60">
        <v>45919.401493055557</v>
      </c>
      <c r="B1884" s="61">
        <v>444472706</v>
      </c>
      <c r="C1884" s="37" t="s">
        <v>36</v>
      </c>
      <c r="D1884" s="37" t="s">
        <v>38</v>
      </c>
      <c r="E1884" s="37" t="s">
        <v>45</v>
      </c>
      <c r="F1884" s="37" t="s">
        <v>120</v>
      </c>
      <c r="G1884" s="36">
        <v>3646.72</v>
      </c>
      <c r="H1884" s="61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8">
        <v>45919.401493055557</v>
      </c>
      <c r="B1885" s="59">
        <v>444472709</v>
      </c>
      <c r="C1885" s="38" t="s">
        <v>36</v>
      </c>
      <c r="D1885" s="38" t="s">
        <v>38</v>
      </c>
      <c r="E1885" s="38" t="s">
        <v>45</v>
      </c>
      <c r="F1885" s="38" t="s">
        <v>120</v>
      </c>
      <c r="G1885" s="35">
        <v>3646.71</v>
      </c>
      <c r="H1885" s="59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60">
        <v>45919.401828703703</v>
      </c>
      <c r="B1886" s="61">
        <v>444472998</v>
      </c>
      <c r="C1886" s="37" t="s">
        <v>36</v>
      </c>
      <c r="D1886" s="37" t="s">
        <v>38</v>
      </c>
      <c r="E1886" s="37" t="s">
        <v>45</v>
      </c>
      <c r="F1886" s="37" t="s">
        <v>120</v>
      </c>
      <c r="G1886" s="36">
        <v>3647.37</v>
      </c>
      <c r="H1886" s="61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8">
        <v>45919.401828703703</v>
      </c>
      <c r="B1887" s="59">
        <v>444473000</v>
      </c>
      <c r="C1887" s="38" t="s">
        <v>36</v>
      </c>
      <c r="D1887" s="38" t="s">
        <v>38</v>
      </c>
      <c r="E1887" s="38" t="s">
        <v>45</v>
      </c>
      <c r="F1887" s="38" t="s">
        <v>120</v>
      </c>
      <c r="G1887" s="35">
        <v>3647.37</v>
      </c>
      <c r="H1887" s="59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93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60">
        <v>45919.404606481483</v>
      </c>
      <c r="B1888" s="61">
        <v>444474571</v>
      </c>
      <c r="C1888" s="37" t="s">
        <v>36</v>
      </c>
      <c r="D1888" s="37" t="s">
        <v>37</v>
      </c>
      <c r="E1888" s="37" t="s">
        <v>46</v>
      </c>
      <c r="F1888" s="37" t="s">
        <v>120</v>
      </c>
      <c r="G1888" s="36">
        <v>3648.23</v>
      </c>
      <c r="H1888" s="61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1378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8">
        <v>45919.405995370369</v>
      </c>
      <c r="B1889" s="59">
        <v>444475094</v>
      </c>
      <c r="C1889" s="38" t="s">
        <v>36</v>
      </c>
      <c r="D1889" s="38" t="s">
        <v>37</v>
      </c>
      <c r="E1889" s="38" t="s">
        <v>46</v>
      </c>
      <c r="F1889" s="38" t="s">
        <v>120</v>
      </c>
      <c r="G1889" s="35">
        <v>3648.8</v>
      </c>
      <c r="H1889" s="59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1379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60">
        <v>45919.405995370369</v>
      </c>
      <c r="B1890" s="61">
        <v>444475095</v>
      </c>
      <c r="C1890" s="37" t="s">
        <v>36</v>
      </c>
      <c r="D1890" s="37" t="s">
        <v>37</v>
      </c>
      <c r="E1890" s="37" t="s">
        <v>46</v>
      </c>
      <c r="F1890" s="37" t="s">
        <v>120</v>
      </c>
      <c r="G1890" s="36">
        <v>3648.8</v>
      </c>
      <c r="H1890" s="61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1380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8">
        <v>45919.405995370369</v>
      </c>
      <c r="B1891" s="59">
        <v>444475096</v>
      </c>
      <c r="C1891" s="38" t="s">
        <v>36</v>
      </c>
      <c r="D1891" s="38" t="s">
        <v>37</v>
      </c>
      <c r="E1891" s="38" t="s">
        <v>46</v>
      </c>
      <c r="F1891" s="38" t="s">
        <v>120</v>
      </c>
      <c r="G1891" s="35">
        <v>3648.8</v>
      </c>
      <c r="H1891" s="59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1380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60">
        <v>45919.410995370374</v>
      </c>
      <c r="B1892" s="61">
        <v>444477147</v>
      </c>
      <c r="C1892" s="37" t="s">
        <v>36</v>
      </c>
      <c r="D1892" s="37" t="s">
        <v>37</v>
      </c>
      <c r="E1892" s="37" t="s">
        <v>46</v>
      </c>
      <c r="F1892" s="37" t="s">
        <v>120</v>
      </c>
      <c r="G1892" s="36">
        <v>3645.22</v>
      </c>
      <c r="H1892" s="61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1381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8">
        <v>45919.411006944443</v>
      </c>
      <c r="B1893" s="59">
        <v>444477155</v>
      </c>
      <c r="C1893" s="38" t="s">
        <v>36</v>
      </c>
      <c r="D1893" s="38" t="s">
        <v>37</v>
      </c>
      <c r="E1893" s="38" t="s">
        <v>46</v>
      </c>
      <c r="F1893" s="38" t="s">
        <v>120</v>
      </c>
      <c r="G1893" s="35">
        <v>3645.19</v>
      </c>
      <c r="H1893" s="59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1382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60">
        <v>45919.411412037036</v>
      </c>
      <c r="B1894" s="61">
        <v>444477385</v>
      </c>
      <c r="C1894" s="37" t="s">
        <v>36</v>
      </c>
      <c r="D1894" s="37" t="s">
        <v>37</v>
      </c>
      <c r="E1894" s="37" t="s">
        <v>46</v>
      </c>
      <c r="F1894" s="37" t="s">
        <v>120</v>
      </c>
      <c r="G1894" s="36">
        <v>3646.63</v>
      </c>
      <c r="H1894" s="61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1383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8">
        <v>45919.411412037036</v>
      </c>
      <c r="B1895" s="59">
        <v>444477388</v>
      </c>
      <c r="C1895" s="38" t="s">
        <v>36</v>
      </c>
      <c r="D1895" s="38" t="s">
        <v>37</v>
      </c>
      <c r="E1895" s="38" t="s">
        <v>46</v>
      </c>
      <c r="F1895" s="38" t="s">
        <v>120</v>
      </c>
      <c r="G1895" s="35">
        <v>3646.66</v>
      </c>
      <c r="H1895" s="59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1384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60">
        <v>45919.411412037036</v>
      </c>
      <c r="B1896" s="61">
        <v>444477389</v>
      </c>
      <c r="C1896" s="37" t="s">
        <v>36</v>
      </c>
      <c r="D1896" s="37" t="s">
        <v>37</v>
      </c>
      <c r="E1896" s="37" t="s">
        <v>46</v>
      </c>
      <c r="F1896" s="37" t="s">
        <v>120</v>
      </c>
      <c r="G1896" s="36">
        <v>3646.66</v>
      </c>
      <c r="H1896" s="61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1384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8">
        <v>45919.411435185182</v>
      </c>
      <c r="B1897" s="59">
        <v>444477404</v>
      </c>
      <c r="C1897" s="38" t="s">
        <v>36</v>
      </c>
      <c r="D1897" s="38" t="s">
        <v>38</v>
      </c>
      <c r="E1897" s="38" t="s">
        <v>45</v>
      </c>
      <c r="F1897" s="38" t="s">
        <v>120</v>
      </c>
      <c r="G1897" s="35">
        <v>3646.43</v>
      </c>
      <c r="H1897" s="59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60">
        <v>45919.411435185182</v>
      </c>
      <c r="B1898" s="61">
        <v>444477406</v>
      </c>
      <c r="C1898" s="37" t="s">
        <v>36</v>
      </c>
      <c r="D1898" s="37" t="s">
        <v>38</v>
      </c>
      <c r="E1898" s="37" t="s">
        <v>45</v>
      </c>
      <c r="F1898" s="37" t="s">
        <v>120</v>
      </c>
      <c r="G1898" s="36">
        <v>3646.43</v>
      </c>
      <c r="H1898" s="61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8">
        <v>45919.411435185182</v>
      </c>
      <c r="B1899" s="59">
        <v>444477408</v>
      </c>
      <c r="C1899" s="38" t="s">
        <v>36</v>
      </c>
      <c r="D1899" s="38" t="s">
        <v>38</v>
      </c>
      <c r="E1899" s="38" t="s">
        <v>45</v>
      </c>
      <c r="F1899" s="38" t="s">
        <v>120</v>
      </c>
      <c r="G1899" s="35">
        <v>3646.44</v>
      </c>
      <c r="H1899" s="59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60">
        <v>45919.411446759259</v>
      </c>
      <c r="B1900" s="61">
        <v>444477409</v>
      </c>
      <c r="C1900" s="37" t="s">
        <v>36</v>
      </c>
      <c r="D1900" s="37" t="s">
        <v>38</v>
      </c>
      <c r="E1900" s="37" t="s">
        <v>45</v>
      </c>
      <c r="F1900" s="37" t="s">
        <v>120</v>
      </c>
      <c r="G1900" s="36">
        <v>3646.53</v>
      </c>
      <c r="H1900" s="61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8">
        <v>45919.411550925928</v>
      </c>
      <c r="B1901" s="59">
        <v>444477465</v>
      </c>
      <c r="C1901" s="38" t="s">
        <v>36</v>
      </c>
      <c r="D1901" s="38" t="s">
        <v>38</v>
      </c>
      <c r="E1901" s="38" t="s">
        <v>45</v>
      </c>
      <c r="F1901" s="38" t="s">
        <v>120</v>
      </c>
      <c r="G1901" s="35">
        <v>3646.36</v>
      </c>
      <c r="H1901" s="59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115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60">
        <v>45919.411550925928</v>
      </c>
      <c r="B1902" s="61">
        <v>444477468</v>
      </c>
      <c r="C1902" s="37" t="s">
        <v>36</v>
      </c>
      <c r="D1902" s="37" t="s">
        <v>38</v>
      </c>
      <c r="E1902" s="37" t="s">
        <v>45</v>
      </c>
      <c r="F1902" s="37" t="s">
        <v>120</v>
      </c>
      <c r="G1902" s="36">
        <v>3646.36</v>
      </c>
      <c r="H1902" s="61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116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8">
        <v>45919.411550925928</v>
      </c>
      <c r="B1903" s="59">
        <v>444477471</v>
      </c>
      <c r="C1903" s="38" t="s">
        <v>36</v>
      </c>
      <c r="D1903" s="38" t="s">
        <v>38</v>
      </c>
      <c r="E1903" s="38" t="s">
        <v>45</v>
      </c>
      <c r="F1903" s="38" t="s">
        <v>120</v>
      </c>
      <c r="G1903" s="35">
        <v>3646.38</v>
      </c>
      <c r="H1903" s="59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119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60">
        <v>45919.413981481484</v>
      </c>
      <c r="B1904" s="61">
        <v>444478401</v>
      </c>
      <c r="C1904" s="37" t="s">
        <v>36</v>
      </c>
      <c r="D1904" s="37" t="s">
        <v>38</v>
      </c>
      <c r="E1904" s="37" t="s">
        <v>45</v>
      </c>
      <c r="F1904" s="37" t="s">
        <v>120</v>
      </c>
      <c r="G1904" s="36">
        <v>3647.17</v>
      </c>
      <c r="H1904" s="61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107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8">
        <v>45919.415370370371</v>
      </c>
      <c r="B1905" s="59">
        <v>444479088</v>
      </c>
      <c r="C1905" s="38" t="s">
        <v>36</v>
      </c>
      <c r="D1905" s="38" t="s">
        <v>38</v>
      </c>
      <c r="E1905" s="38" t="s">
        <v>45</v>
      </c>
      <c r="F1905" s="38" t="s">
        <v>120</v>
      </c>
      <c r="G1905" s="35">
        <v>3646.53</v>
      </c>
      <c r="H1905" s="59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1385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60">
        <v>45919.417129629626</v>
      </c>
      <c r="B1906" s="61">
        <v>444480202</v>
      </c>
      <c r="C1906" s="37" t="s">
        <v>36</v>
      </c>
      <c r="D1906" s="37" t="s">
        <v>37</v>
      </c>
      <c r="E1906" s="37" t="s">
        <v>46</v>
      </c>
      <c r="F1906" s="37" t="s">
        <v>120</v>
      </c>
      <c r="G1906" s="36">
        <v>3649.02</v>
      </c>
      <c r="H1906" s="61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1386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8">
        <v>45919.41715277778</v>
      </c>
      <c r="B1907" s="59">
        <v>444480249</v>
      </c>
      <c r="C1907" s="38" t="s">
        <v>36</v>
      </c>
      <c r="D1907" s="38" t="s">
        <v>37</v>
      </c>
      <c r="E1907" s="38" t="s">
        <v>46</v>
      </c>
      <c r="F1907" s="38" t="s">
        <v>120</v>
      </c>
      <c r="G1907" s="35">
        <v>3649.41</v>
      </c>
      <c r="H1907" s="59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1387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60">
        <v>45919.41715277778</v>
      </c>
      <c r="B1908" s="61">
        <v>444480251</v>
      </c>
      <c r="C1908" s="37" t="s">
        <v>36</v>
      </c>
      <c r="D1908" s="37" t="s">
        <v>37</v>
      </c>
      <c r="E1908" s="37" t="s">
        <v>46</v>
      </c>
      <c r="F1908" s="37" t="s">
        <v>120</v>
      </c>
      <c r="G1908" s="36">
        <v>3649.41</v>
      </c>
      <c r="H1908" s="61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1388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8">
        <v>45919.41715277778</v>
      </c>
      <c r="B1909" s="59">
        <v>444480252</v>
      </c>
      <c r="C1909" s="38" t="s">
        <v>36</v>
      </c>
      <c r="D1909" s="38" t="s">
        <v>37</v>
      </c>
      <c r="E1909" s="38" t="s">
        <v>46</v>
      </c>
      <c r="F1909" s="38" t="s">
        <v>120</v>
      </c>
      <c r="G1909" s="35">
        <v>3649.41</v>
      </c>
      <c r="H1909" s="59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1388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60">
        <v>45919.41715277778</v>
      </c>
      <c r="B1910" s="61">
        <v>444480253</v>
      </c>
      <c r="C1910" s="37" t="s">
        <v>36</v>
      </c>
      <c r="D1910" s="37" t="s">
        <v>37</v>
      </c>
      <c r="E1910" s="37" t="s">
        <v>46</v>
      </c>
      <c r="F1910" s="37" t="s">
        <v>120</v>
      </c>
      <c r="G1910" s="36">
        <v>3649.41</v>
      </c>
      <c r="H1910" s="61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1389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8">
        <v>45919.41715277778</v>
      </c>
      <c r="B1911" s="59">
        <v>444480278</v>
      </c>
      <c r="C1911" s="38" t="s">
        <v>36</v>
      </c>
      <c r="D1911" s="38" t="s">
        <v>37</v>
      </c>
      <c r="E1911" s="38" t="s">
        <v>46</v>
      </c>
      <c r="F1911" s="38" t="s">
        <v>120</v>
      </c>
      <c r="G1911" s="35">
        <v>3649.44</v>
      </c>
      <c r="H1911" s="59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1390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60">
        <v>45919.41715277778</v>
      </c>
      <c r="B1912" s="61">
        <v>444480279</v>
      </c>
      <c r="C1912" s="37" t="s">
        <v>36</v>
      </c>
      <c r="D1912" s="37" t="s">
        <v>37</v>
      </c>
      <c r="E1912" s="37" t="s">
        <v>46</v>
      </c>
      <c r="F1912" s="37" t="s">
        <v>120</v>
      </c>
      <c r="G1912" s="36">
        <v>3649.44</v>
      </c>
      <c r="H1912" s="61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1390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8">
        <v>45919.41715277778</v>
      </c>
      <c r="B1913" s="59">
        <v>444480281</v>
      </c>
      <c r="C1913" s="38" t="s">
        <v>36</v>
      </c>
      <c r="D1913" s="38" t="s">
        <v>37</v>
      </c>
      <c r="E1913" s="38" t="s">
        <v>46</v>
      </c>
      <c r="F1913" s="38" t="s">
        <v>120</v>
      </c>
      <c r="G1913" s="35">
        <v>3649.54</v>
      </c>
      <c r="H1913" s="59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1391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60">
        <v>45919.41715277778</v>
      </c>
      <c r="B1914" s="61">
        <v>444480304</v>
      </c>
      <c r="C1914" s="37" t="s">
        <v>36</v>
      </c>
      <c r="D1914" s="37" t="s">
        <v>37</v>
      </c>
      <c r="E1914" s="37" t="s">
        <v>46</v>
      </c>
      <c r="F1914" s="37" t="s">
        <v>120</v>
      </c>
      <c r="G1914" s="36">
        <v>3649.74</v>
      </c>
      <c r="H1914" s="61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1392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8">
        <v>45919.417314814818</v>
      </c>
      <c r="B1915" s="59">
        <v>444480465</v>
      </c>
      <c r="C1915" s="38" t="s">
        <v>36</v>
      </c>
      <c r="D1915" s="38" t="s">
        <v>37</v>
      </c>
      <c r="E1915" s="38" t="s">
        <v>46</v>
      </c>
      <c r="F1915" s="38" t="s">
        <v>120</v>
      </c>
      <c r="G1915" s="35">
        <v>3650.3</v>
      </c>
      <c r="H1915" s="59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1393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60">
        <v>45919.417314814818</v>
      </c>
      <c r="B1916" s="61">
        <v>444480513</v>
      </c>
      <c r="C1916" s="37" t="s">
        <v>36</v>
      </c>
      <c r="D1916" s="37" t="s">
        <v>37</v>
      </c>
      <c r="E1916" s="37" t="s">
        <v>46</v>
      </c>
      <c r="F1916" s="37" t="s">
        <v>120</v>
      </c>
      <c r="G1916" s="36">
        <v>3650.33</v>
      </c>
      <c r="H1916" s="61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1394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8">
        <v>45919.417314814818</v>
      </c>
      <c r="B1917" s="59">
        <v>444480525</v>
      </c>
      <c r="C1917" s="38" t="s">
        <v>36</v>
      </c>
      <c r="D1917" s="38" t="s">
        <v>37</v>
      </c>
      <c r="E1917" s="38" t="s">
        <v>46</v>
      </c>
      <c r="F1917" s="38" t="s">
        <v>120</v>
      </c>
      <c r="G1917" s="35">
        <v>3650.37</v>
      </c>
      <c r="H1917" s="59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1395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60">
        <v>45919.41814814815</v>
      </c>
      <c r="B1918" s="61">
        <v>444481550</v>
      </c>
      <c r="C1918" s="37" t="s">
        <v>36</v>
      </c>
      <c r="D1918" s="37" t="s">
        <v>37</v>
      </c>
      <c r="E1918" s="37" t="s">
        <v>45</v>
      </c>
      <c r="F1918" s="37" t="s">
        <v>120</v>
      </c>
      <c r="G1918" s="36">
        <v>3648.93</v>
      </c>
      <c r="H1918" s="61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119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8">
        <v>45919.41814814815</v>
      </c>
      <c r="B1919" s="59">
        <v>444481551</v>
      </c>
      <c r="C1919" s="38" t="s">
        <v>36</v>
      </c>
      <c r="D1919" s="38" t="s">
        <v>37</v>
      </c>
      <c r="E1919" s="38" t="s">
        <v>45</v>
      </c>
      <c r="F1919" s="38" t="s">
        <v>120</v>
      </c>
      <c r="G1919" s="35">
        <v>3648.94</v>
      </c>
      <c r="H1919" s="59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116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60">
        <v>45919.41814814815</v>
      </c>
      <c r="B1920" s="61">
        <v>444481552</v>
      </c>
      <c r="C1920" s="37" t="s">
        <v>36</v>
      </c>
      <c r="D1920" s="37" t="s">
        <v>37</v>
      </c>
      <c r="E1920" s="37" t="s">
        <v>45</v>
      </c>
      <c r="F1920" s="37" t="s">
        <v>120</v>
      </c>
      <c r="G1920" s="36">
        <v>3649.02</v>
      </c>
      <c r="H1920" s="61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115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8">
        <v>45919.418842592589</v>
      </c>
      <c r="B1921" s="59">
        <v>444481970</v>
      </c>
      <c r="C1921" s="38" t="s">
        <v>36</v>
      </c>
      <c r="D1921" s="38" t="s">
        <v>38</v>
      </c>
      <c r="E1921" s="38" t="s">
        <v>45</v>
      </c>
      <c r="F1921" s="38" t="s">
        <v>120</v>
      </c>
      <c r="G1921" s="35">
        <v>3647.37</v>
      </c>
      <c r="H1921" s="59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107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60">
        <v>45919.418842592589</v>
      </c>
      <c r="B1922" s="61">
        <v>444481972</v>
      </c>
      <c r="C1922" s="37" t="s">
        <v>36</v>
      </c>
      <c r="D1922" s="37" t="s">
        <v>38</v>
      </c>
      <c r="E1922" s="37" t="s">
        <v>45</v>
      </c>
      <c r="F1922" s="37" t="s">
        <v>120</v>
      </c>
      <c r="G1922" s="36">
        <v>3647.37</v>
      </c>
      <c r="H1922" s="61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8">
        <v>45919.418842592589</v>
      </c>
      <c r="B1923" s="59">
        <v>444481974</v>
      </c>
      <c r="C1923" s="38" t="s">
        <v>36</v>
      </c>
      <c r="D1923" s="38" t="s">
        <v>38</v>
      </c>
      <c r="E1923" s="38" t="s">
        <v>45</v>
      </c>
      <c r="F1923" s="38" t="s">
        <v>120</v>
      </c>
      <c r="G1923" s="35">
        <v>3647.36</v>
      </c>
      <c r="H1923" s="59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93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60">
        <v>45919.419629629629</v>
      </c>
      <c r="B1924" s="61">
        <v>444482396</v>
      </c>
      <c r="C1924" s="37" t="s">
        <v>36</v>
      </c>
      <c r="D1924" s="37" t="s">
        <v>38</v>
      </c>
      <c r="E1924" s="37" t="s">
        <v>46</v>
      </c>
      <c r="F1924" s="37" t="s">
        <v>120</v>
      </c>
      <c r="G1924" s="36">
        <v>3645.91</v>
      </c>
      <c r="H1924" s="61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1396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8">
        <v>45919.419629629629</v>
      </c>
      <c r="B1925" s="59">
        <v>444482397</v>
      </c>
      <c r="C1925" s="38" t="s">
        <v>36</v>
      </c>
      <c r="D1925" s="38" t="s">
        <v>38</v>
      </c>
      <c r="E1925" s="38" t="s">
        <v>46</v>
      </c>
      <c r="F1925" s="38" t="s">
        <v>120</v>
      </c>
      <c r="G1925" s="35">
        <v>3645.91</v>
      </c>
      <c r="H1925" s="59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1396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60">
        <v>45919.419629629629</v>
      </c>
      <c r="B1926" s="61">
        <v>444482398</v>
      </c>
      <c r="C1926" s="37" t="s">
        <v>36</v>
      </c>
      <c r="D1926" s="37" t="s">
        <v>38</v>
      </c>
      <c r="E1926" s="37" t="s">
        <v>46</v>
      </c>
      <c r="F1926" s="37" t="s">
        <v>120</v>
      </c>
      <c r="G1926" s="36">
        <v>3645.91</v>
      </c>
      <c r="H1926" s="61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1396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8">
        <v>45919.421620370369</v>
      </c>
      <c r="B1927" s="59">
        <v>444483833</v>
      </c>
      <c r="C1927" s="38" t="s">
        <v>36</v>
      </c>
      <c r="D1927" s="38" t="s">
        <v>38</v>
      </c>
      <c r="E1927" s="38" t="s">
        <v>45</v>
      </c>
      <c r="F1927" s="38" t="s">
        <v>120</v>
      </c>
      <c r="G1927" s="35">
        <v>3645.64</v>
      </c>
      <c r="H1927" s="59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116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60">
        <v>45919.421620370369</v>
      </c>
      <c r="B1928" s="61">
        <v>444483836</v>
      </c>
      <c r="C1928" s="37" t="s">
        <v>36</v>
      </c>
      <c r="D1928" s="37" t="s">
        <v>38</v>
      </c>
      <c r="E1928" s="37" t="s">
        <v>45</v>
      </c>
      <c r="F1928" s="37" t="s">
        <v>120</v>
      </c>
      <c r="G1928" s="36">
        <v>3645.6</v>
      </c>
      <c r="H1928" s="61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1385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8">
        <v>45919.421620370369</v>
      </c>
      <c r="B1929" s="59">
        <v>444483838</v>
      </c>
      <c r="C1929" s="38" t="s">
        <v>36</v>
      </c>
      <c r="D1929" s="38" t="s">
        <v>38</v>
      </c>
      <c r="E1929" s="38" t="s">
        <v>45</v>
      </c>
      <c r="F1929" s="38" t="s">
        <v>120</v>
      </c>
      <c r="G1929" s="35">
        <v>3645.6</v>
      </c>
      <c r="H1929" s="59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115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60">
        <v>45919.421620370369</v>
      </c>
      <c r="B1930" s="61">
        <v>444483841</v>
      </c>
      <c r="C1930" s="37" t="s">
        <v>36</v>
      </c>
      <c r="D1930" s="37" t="s">
        <v>38</v>
      </c>
      <c r="E1930" s="37" t="s">
        <v>45</v>
      </c>
      <c r="F1930" s="37" t="s">
        <v>120</v>
      </c>
      <c r="G1930" s="36">
        <v>3645.57</v>
      </c>
      <c r="H1930" s="61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119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8">
        <v>45919.42527777778</v>
      </c>
      <c r="B1931" s="59">
        <v>444485188</v>
      </c>
      <c r="C1931" s="38" t="s">
        <v>36</v>
      </c>
      <c r="D1931" s="38" t="s">
        <v>37</v>
      </c>
      <c r="E1931" s="38" t="s">
        <v>46</v>
      </c>
      <c r="F1931" s="38" t="s">
        <v>120</v>
      </c>
      <c r="G1931" s="35">
        <v>3648.65</v>
      </c>
      <c r="H1931" s="59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1397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60">
        <v>45919.42527777778</v>
      </c>
      <c r="B1932" s="61">
        <v>444485189</v>
      </c>
      <c r="C1932" s="37" t="s">
        <v>36</v>
      </c>
      <c r="D1932" s="37" t="s">
        <v>37</v>
      </c>
      <c r="E1932" s="37" t="s">
        <v>46</v>
      </c>
      <c r="F1932" s="37" t="s">
        <v>120</v>
      </c>
      <c r="G1932" s="36">
        <v>3648.65</v>
      </c>
      <c r="H1932" s="61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1397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8">
        <v>45919.42527777778</v>
      </c>
      <c r="B1933" s="59">
        <v>444485190</v>
      </c>
      <c r="C1933" s="38" t="s">
        <v>36</v>
      </c>
      <c r="D1933" s="38" t="s">
        <v>37</v>
      </c>
      <c r="E1933" s="38" t="s">
        <v>46</v>
      </c>
      <c r="F1933" s="38" t="s">
        <v>120</v>
      </c>
      <c r="G1933" s="35">
        <v>3648.65</v>
      </c>
      <c r="H1933" s="59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1397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60">
        <v>45919.42527777778</v>
      </c>
      <c r="B1934" s="61">
        <v>444485196</v>
      </c>
      <c r="C1934" s="37" t="s">
        <v>36</v>
      </c>
      <c r="D1934" s="37" t="s">
        <v>37</v>
      </c>
      <c r="E1934" s="37" t="s">
        <v>46</v>
      </c>
      <c r="F1934" s="37" t="s">
        <v>120</v>
      </c>
      <c r="G1934" s="36">
        <v>3648.73</v>
      </c>
      <c r="H1934" s="61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1398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8">
        <v>45919.427060185182</v>
      </c>
      <c r="B1935" s="59">
        <v>444486424</v>
      </c>
      <c r="C1935" s="38" t="s">
        <v>36</v>
      </c>
      <c r="D1935" s="38" t="s">
        <v>37</v>
      </c>
      <c r="E1935" s="38" t="s">
        <v>45</v>
      </c>
      <c r="F1935" s="38" t="s">
        <v>120</v>
      </c>
      <c r="G1935" s="35">
        <v>3649.16</v>
      </c>
      <c r="H1935" s="59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115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60">
        <v>45919.427060185182</v>
      </c>
      <c r="B1936" s="61">
        <v>444486426</v>
      </c>
      <c r="C1936" s="37" t="s">
        <v>36</v>
      </c>
      <c r="D1936" s="37" t="s">
        <v>37</v>
      </c>
      <c r="E1936" s="37" t="s">
        <v>45</v>
      </c>
      <c r="F1936" s="37" t="s">
        <v>120</v>
      </c>
      <c r="G1936" s="36">
        <v>3649.14</v>
      </c>
      <c r="H1936" s="61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119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8">
        <v>45919.427060185182</v>
      </c>
      <c r="B1937" s="59">
        <v>444486427</v>
      </c>
      <c r="C1937" s="38" t="s">
        <v>36</v>
      </c>
      <c r="D1937" s="38" t="s">
        <v>37</v>
      </c>
      <c r="E1937" s="38" t="s">
        <v>45</v>
      </c>
      <c r="F1937" s="38" t="s">
        <v>120</v>
      </c>
      <c r="G1937" s="35">
        <v>3649.14</v>
      </c>
      <c r="H1937" s="59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116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60">
        <v>45919.427870370368</v>
      </c>
      <c r="B1938" s="61">
        <v>444487082</v>
      </c>
      <c r="C1938" s="37" t="s">
        <v>36</v>
      </c>
      <c r="D1938" s="37" t="s">
        <v>37</v>
      </c>
      <c r="E1938" s="37" t="s">
        <v>45</v>
      </c>
      <c r="F1938" s="37" t="s">
        <v>120</v>
      </c>
      <c r="G1938" s="36">
        <v>3649.75</v>
      </c>
      <c r="H1938" s="61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1385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8">
        <v>45919.428101851852</v>
      </c>
      <c r="B1939" s="59">
        <v>444487222</v>
      </c>
      <c r="C1939" s="38" t="s">
        <v>36</v>
      </c>
      <c r="D1939" s="38" t="s">
        <v>37</v>
      </c>
      <c r="E1939" s="38" t="s">
        <v>46</v>
      </c>
      <c r="F1939" s="38" t="s">
        <v>120</v>
      </c>
      <c r="G1939" s="35">
        <v>3650.37</v>
      </c>
      <c r="H1939" s="59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1399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60">
        <v>45919.428101851852</v>
      </c>
      <c r="B1940" s="61">
        <v>444487223</v>
      </c>
      <c r="C1940" s="37" t="s">
        <v>36</v>
      </c>
      <c r="D1940" s="37" t="s">
        <v>37</v>
      </c>
      <c r="E1940" s="37" t="s">
        <v>46</v>
      </c>
      <c r="F1940" s="37" t="s">
        <v>120</v>
      </c>
      <c r="G1940" s="36">
        <v>3650.37</v>
      </c>
      <c r="H1940" s="61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1395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8">
        <v>45919.428101851852</v>
      </c>
      <c r="B1941" s="59">
        <v>444487224</v>
      </c>
      <c r="C1941" s="38" t="s">
        <v>36</v>
      </c>
      <c r="D1941" s="38" t="s">
        <v>37</v>
      </c>
      <c r="E1941" s="38" t="s">
        <v>46</v>
      </c>
      <c r="F1941" s="38" t="s">
        <v>120</v>
      </c>
      <c r="G1941" s="35">
        <v>3650.37</v>
      </c>
      <c r="H1941" s="59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1395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60">
        <v>45919.430636574078</v>
      </c>
      <c r="B1942" s="61">
        <v>444489248</v>
      </c>
      <c r="C1942" s="37" t="s">
        <v>36</v>
      </c>
      <c r="D1942" s="37" t="s">
        <v>38</v>
      </c>
      <c r="E1942" s="37" t="s">
        <v>46</v>
      </c>
      <c r="F1942" s="37" t="s">
        <v>120</v>
      </c>
      <c r="G1942" s="36">
        <v>3652.66</v>
      </c>
      <c r="H1942" s="61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1400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8">
        <v>45919.430879629632</v>
      </c>
      <c r="B1943" s="59">
        <v>444489371</v>
      </c>
      <c r="C1943" s="38" t="s">
        <v>36</v>
      </c>
      <c r="D1943" s="38" t="s">
        <v>37</v>
      </c>
      <c r="E1943" s="38" t="s">
        <v>45</v>
      </c>
      <c r="F1943" s="38" t="s">
        <v>120</v>
      </c>
      <c r="G1943" s="35">
        <v>3652.14</v>
      </c>
      <c r="H1943" s="59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115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60">
        <v>45919.431006944447</v>
      </c>
      <c r="B1944" s="61">
        <v>444489424</v>
      </c>
      <c r="C1944" s="37" t="s">
        <v>36</v>
      </c>
      <c r="D1944" s="37" t="s">
        <v>38</v>
      </c>
      <c r="E1944" s="37" t="s">
        <v>46</v>
      </c>
      <c r="F1944" s="37" t="s">
        <v>120</v>
      </c>
      <c r="G1944" s="36">
        <v>3651.72</v>
      </c>
      <c r="H1944" s="61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1401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8">
        <v>45919.431111111109</v>
      </c>
      <c r="B1945" s="59">
        <v>444489448</v>
      </c>
      <c r="C1945" s="38" t="s">
        <v>36</v>
      </c>
      <c r="D1945" s="38" t="s">
        <v>37</v>
      </c>
      <c r="E1945" s="38" t="s">
        <v>45</v>
      </c>
      <c r="F1945" s="38" t="s">
        <v>120</v>
      </c>
      <c r="G1945" s="35">
        <v>3652.19</v>
      </c>
      <c r="H1945" s="59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119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60">
        <v>45919.433657407404</v>
      </c>
      <c r="B1946" s="61">
        <v>444490560</v>
      </c>
      <c r="C1946" s="37" t="s">
        <v>36</v>
      </c>
      <c r="D1946" s="37" t="s">
        <v>38</v>
      </c>
      <c r="E1946" s="37" t="s">
        <v>46</v>
      </c>
      <c r="F1946" s="37" t="s">
        <v>120</v>
      </c>
      <c r="G1946" s="36">
        <v>3652.8</v>
      </c>
      <c r="H1946" s="61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1402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8">
        <v>45919.433657407404</v>
      </c>
      <c r="B1947" s="59">
        <v>444490561</v>
      </c>
      <c r="C1947" s="38" t="s">
        <v>36</v>
      </c>
      <c r="D1947" s="38" t="s">
        <v>38</v>
      </c>
      <c r="E1947" s="38" t="s">
        <v>46</v>
      </c>
      <c r="F1947" s="38" t="s">
        <v>120</v>
      </c>
      <c r="G1947" s="35">
        <v>3652.8</v>
      </c>
      <c r="H1947" s="59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1403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60">
        <v>45919.43377314815</v>
      </c>
      <c r="B1948" s="61">
        <v>444490583</v>
      </c>
      <c r="C1948" s="37" t="s">
        <v>36</v>
      </c>
      <c r="D1948" s="37" t="s">
        <v>37</v>
      </c>
      <c r="E1948" s="37" t="s">
        <v>45</v>
      </c>
      <c r="F1948" s="37" t="s">
        <v>120</v>
      </c>
      <c r="G1948" s="36">
        <v>3653.45</v>
      </c>
      <c r="H1948" s="61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1385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8">
        <v>45919.43377314815</v>
      </c>
      <c r="B1949" s="59">
        <v>444490584</v>
      </c>
      <c r="C1949" s="38" t="s">
        <v>36</v>
      </c>
      <c r="D1949" s="38" t="s">
        <v>37</v>
      </c>
      <c r="E1949" s="38" t="s">
        <v>45</v>
      </c>
      <c r="F1949" s="38" t="s">
        <v>120</v>
      </c>
      <c r="G1949" s="35">
        <v>3653.45</v>
      </c>
      <c r="H1949" s="59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116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60">
        <v>45919.434814814813</v>
      </c>
      <c r="B1950" s="61">
        <v>444491126</v>
      </c>
      <c r="C1950" s="37" t="s">
        <v>36</v>
      </c>
      <c r="D1950" s="37" t="s">
        <v>37</v>
      </c>
      <c r="E1950" s="37" t="s">
        <v>45</v>
      </c>
      <c r="F1950" s="37" t="s">
        <v>120</v>
      </c>
      <c r="G1950" s="36">
        <v>3652.92</v>
      </c>
      <c r="H1950" s="61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8">
        <v>45919.434814814813</v>
      </c>
      <c r="B1951" s="59">
        <v>444491128</v>
      </c>
      <c r="C1951" s="38" t="s">
        <v>36</v>
      </c>
      <c r="D1951" s="38" t="s">
        <v>37</v>
      </c>
      <c r="E1951" s="38" t="s">
        <v>45</v>
      </c>
      <c r="F1951" s="38" t="s">
        <v>120</v>
      </c>
      <c r="G1951" s="35">
        <v>3652.87</v>
      </c>
      <c r="H1951" s="59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114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60">
        <v>45919.434814814813</v>
      </c>
      <c r="B1952" s="61">
        <v>444491130</v>
      </c>
      <c r="C1952" s="37" t="s">
        <v>36</v>
      </c>
      <c r="D1952" s="37" t="s">
        <v>37</v>
      </c>
      <c r="E1952" s="37" t="s">
        <v>45</v>
      </c>
      <c r="F1952" s="37" t="s">
        <v>120</v>
      </c>
      <c r="G1952" s="36">
        <v>3652.87</v>
      </c>
      <c r="H1952" s="61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109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8">
        <v>45919.434814814813</v>
      </c>
      <c r="B1953" s="59">
        <v>444491132</v>
      </c>
      <c r="C1953" s="38" t="s">
        <v>36</v>
      </c>
      <c r="D1953" s="38" t="s">
        <v>37</v>
      </c>
      <c r="E1953" s="38" t="s">
        <v>45</v>
      </c>
      <c r="F1953" s="38" t="s">
        <v>120</v>
      </c>
      <c r="G1953" s="35">
        <v>3652.87</v>
      </c>
      <c r="H1953" s="59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60">
        <v>45919.43482638889</v>
      </c>
      <c r="B1954" s="61">
        <v>444491133</v>
      </c>
      <c r="C1954" s="37" t="s">
        <v>36</v>
      </c>
      <c r="D1954" s="37" t="s">
        <v>37</v>
      </c>
      <c r="E1954" s="37" t="s">
        <v>45</v>
      </c>
      <c r="F1954" s="37" t="s">
        <v>120</v>
      </c>
      <c r="G1954" s="36">
        <v>3652.87</v>
      </c>
      <c r="H1954" s="61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108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8">
        <v>45919.43482638889</v>
      </c>
      <c r="B1955" s="59">
        <v>444491134</v>
      </c>
      <c r="C1955" s="38" t="s">
        <v>36</v>
      </c>
      <c r="D1955" s="38" t="s">
        <v>37</v>
      </c>
      <c r="E1955" s="38" t="s">
        <v>45</v>
      </c>
      <c r="F1955" s="38" t="s">
        <v>120</v>
      </c>
      <c r="G1955" s="35">
        <v>3652.84</v>
      </c>
      <c r="H1955" s="59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60">
        <v>45919.43482638889</v>
      </c>
      <c r="B1956" s="61">
        <v>444491135</v>
      </c>
      <c r="C1956" s="37" t="s">
        <v>36</v>
      </c>
      <c r="D1956" s="37" t="s">
        <v>37</v>
      </c>
      <c r="E1956" s="37" t="s">
        <v>45</v>
      </c>
      <c r="F1956" s="37" t="s">
        <v>120</v>
      </c>
      <c r="G1956" s="36">
        <v>3652.84</v>
      </c>
      <c r="H1956" s="61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8">
        <v>45919.445451388892</v>
      </c>
      <c r="B1957" s="59">
        <v>444496660</v>
      </c>
      <c r="C1957" s="38" t="s">
        <v>36</v>
      </c>
      <c r="D1957" s="38" t="s">
        <v>38</v>
      </c>
      <c r="E1957" s="38" t="s">
        <v>46</v>
      </c>
      <c r="F1957" s="38" t="s">
        <v>120</v>
      </c>
      <c r="G1957" s="35">
        <v>3651.33</v>
      </c>
      <c r="H1957" s="59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1404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60">
        <v>45919.450648148151</v>
      </c>
      <c r="B1958" s="61">
        <v>444498871</v>
      </c>
      <c r="C1958" s="37" t="s">
        <v>36</v>
      </c>
      <c r="D1958" s="37" t="s">
        <v>38</v>
      </c>
      <c r="E1958" s="37" t="s">
        <v>46</v>
      </c>
      <c r="F1958" s="37" t="s">
        <v>120</v>
      </c>
      <c r="G1958" s="36">
        <v>3654.46</v>
      </c>
      <c r="H1958" s="61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1405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8">
        <v>45919.450648148151</v>
      </c>
      <c r="B1959" s="59">
        <v>444498872</v>
      </c>
      <c r="C1959" s="38" t="s">
        <v>36</v>
      </c>
      <c r="D1959" s="38" t="s">
        <v>38</v>
      </c>
      <c r="E1959" s="38" t="s">
        <v>46</v>
      </c>
      <c r="F1959" s="38" t="s">
        <v>120</v>
      </c>
      <c r="G1959" s="35">
        <v>3654.46</v>
      </c>
      <c r="H1959" s="59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1405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60">
        <v>45919.451469907406</v>
      </c>
      <c r="B1960" s="61">
        <v>444499823</v>
      </c>
      <c r="C1960" s="37" t="s">
        <v>36</v>
      </c>
      <c r="D1960" s="37" t="s">
        <v>38</v>
      </c>
      <c r="E1960" s="37" t="s">
        <v>46</v>
      </c>
      <c r="F1960" s="37" t="s">
        <v>120</v>
      </c>
      <c r="G1960" s="36">
        <v>3655.79</v>
      </c>
      <c r="H1960" s="61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1406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8">
        <v>45919.451562499999</v>
      </c>
      <c r="B1961" s="59">
        <v>444499890</v>
      </c>
      <c r="C1961" s="38" t="s">
        <v>36</v>
      </c>
      <c r="D1961" s="38" t="s">
        <v>38</v>
      </c>
      <c r="E1961" s="38" t="s">
        <v>46</v>
      </c>
      <c r="F1961" s="38" t="s">
        <v>120</v>
      </c>
      <c r="G1961" s="35">
        <v>3655.95</v>
      </c>
      <c r="H1961" s="59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1407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60">
        <v>45919.451562499999</v>
      </c>
      <c r="B1962" s="61">
        <v>444499891</v>
      </c>
      <c r="C1962" s="37" t="s">
        <v>36</v>
      </c>
      <c r="D1962" s="37" t="s">
        <v>38</v>
      </c>
      <c r="E1962" s="37" t="s">
        <v>46</v>
      </c>
      <c r="F1962" s="37" t="s">
        <v>120</v>
      </c>
      <c r="G1962" s="36">
        <v>3655.95</v>
      </c>
      <c r="H1962" s="61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1407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8">
        <v>45919.451689814814</v>
      </c>
      <c r="B1963" s="59">
        <v>444499954</v>
      </c>
      <c r="C1963" s="38" t="s">
        <v>36</v>
      </c>
      <c r="D1963" s="38" t="s">
        <v>38</v>
      </c>
      <c r="E1963" s="38" t="s">
        <v>46</v>
      </c>
      <c r="F1963" s="38" t="s">
        <v>120</v>
      </c>
      <c r="G1963" s="35">
        <v>3656.53</v>
      </c>
      <c r="H1963" s="59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1408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60">
        <v>45919.451689814814</v>
      </c>
      <c r="B1964" s="61">
        <v>444499955</v>
      </c>
      <c r="C1964" s="37" t="s">
        <v>36</v>
      </c>
      <c r="D1964" s="37" t="s">
        <v>38</v>
      </c>
      <c r="E1964" s="37" t="s">
        <v>46</v>
      </c>
      <c r="F1964" s="37" t="s">
        <v>120</v>
      </c>
      <c r="G1964" s="36">
        <v>3656.53</v>
      </c>
      <c r="H1964" s="61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1409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8">
        <v>45919.453333333331</v>
      </c>
      <c r="B1965" s="59">
        <v>444501080</v>
      </c>
      <c r="C1965" s="38" t="s">
        <v>36</v>
      </c>
      <c r="D1965" s="38" t="s">
        <v>37</v>
      </c>
      <c r="E1965" s="38" t="s">
        <v>45</v>
      </c>
      <c r="F1965" s="38" t="s">
        <v>120</v>
      </c>
      <c r="G1965" s="35">
        <v>3656.54</v>
      </c>
      <c r="H1965" s="59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115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60">
        <v>45919.453402777777</v>
      </c>
      <c r="B1966" s="61">
        <v>444501134</v>
      </c>
      <c r="C1966" s="37" t="s">
        <v>36</v>
      </c>
      <c r="D1966" s="37" t="s">
        <v>38</v>
      </c>
      <c r="E1966" s="37" t="s">
        <v>46</v>
      </c>
      <c r="F1966" s="37" t="s">
        <v>120</v>
      </c>
      <c r="G1966" s="36">
        <v>3656.29</v>
      </c>
      <c r="H1966" s="61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1410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8">
        <v>45919.453402777777</v>
      </c>
      <c r="B1967" s="59">
        <v>444501135</v>
      </c>
      <c r="C1967" s="38" t="s">
        <v>36</v>
      </c>
      <c r="D1967" s="38" t="s">
        <v>38</v>
      </c>
      <c r="E1967" s="38" t="s">
        <v>46</v>
      </c>
      <c r="F1967" s="38" t="s">
        <v>120</v>
      </c>
      <c r="G1967" s="35">
        <v>3656.29</v>
      </c>
      <c r="H1967" s="59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1410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60">
        <v>45919.453402777777</v>
      </c>
      <c r="B1968" s="61">
        <v>444501136</v>
      </c>
      <c r="C1968" s="37" t="s">
        <v>36</v>
      </c>
      <c r="D1968" s="37" t="s">
        <v>38</v>
      </c>
      <c r="E1968" s="37" t="s">
        <v>46</v>
      </c>
      <c r="F1968" s="37" t="s">
        <v>120</v>
      </c>
      <c r="G1968" s="36">
        <v>3656.29</v>
      </c>
      <c r="H1968" s="61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1410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8">
        <v>45919.453449074077</v>
      </c>
      <c r="B1969" s="59">
        <v>444501171</v>
      </c>
      <c r="C1969" s="38" t="s">
        <v>36</v>
      </c>
      <c r="D1969" s="38" t="s">
        <v>37</v>
      </c>
      <c r="E1969" s="38" t="s">
        <v>45</v>
      </c>
      <c r="F1969" s="38" t="s">
        <v>120</v>
      </c>
      <c r="G1969" s="35">
        <v>3656.07</v>
      </c>
      <c r="H1969" s="59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1385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60">
        <v>45919.453449074077</v>
      </c>
      <c r="B1970" s="61">
        <v>444501175</v>
      </c>
      <c r="C1970" s="37" t="s">
        <v>36</v>
      </c>
      <c r="D1970" s="37" t="s">
        <v>37</v>
      </c>
      <c r="E1970" s="37" t="s">
        <v>45</v>
      </c>
      <c r="F1970" s="37" t="s">
        <v>120</v>
      </c>
      <c r="G1970" s="36">
        <v>3656.13</v>
      </c>
      <c r="H1970" s="61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116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8">
        <v>45919.453449074077</v>
      </c>
      <c r="B1971" s="59">
        <v>444501180</v>
      </c>
      <c r="C1971" s="38" t="s">
        <v>36</v>
      </c>
      <c r="D1971" s="38" t="s">
        <v>37</v>
      </c>
      <c r="E1971" s="38" t="s">
        <v>45</v>
      </c>
      <c r="F1971" s="38" t="s">
        <v>120</v>
      </c>
      <c r="G1971" s="35">
        <v>3656.11</v>
      </c>
      <c r="H1971" s="59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119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60">
        <v>45919.453796296293</v>
      </c>
      <c r="B1972" s="61">
        <v>444501522</v>
      </c>
      <c r="C1972" s="37" t="s">
        <v>36</v>
      </c>
      <c r="D1972" s="37" t="s">
        <v>37</v>
      </c>
      <c r="E1972" s="37" t="s">
        <v>45</v>
      </c>
      <c r="F1972" s="37" t="s">
        <v>120</v>
      </c>
      <c r="G1972" s="36">
        <v>3655.66</v>
      </c>
      <c r="H1972" s="61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8">
        <v>45919.453796296293</v>
      </c>
      <c r="B1973" s="59">
        <v>444501524</v>
      </c>
      <c r="C1973" s="38" t="s">
        <v>36</v>
      </c>
      <c r="D1973" s="38" t="s">
        <v>37</v>
      </c>
      <c r="E1973" s="38" t="s">
        <v>45</v>
      </c>
      <c r="F1973" s="38" t="s">
        <v>120</v>
      </c>
      <c r="G1973" s="35">
        <v>3655.66</v>
      </c>
      <c r="H1973" s="59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109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60">
        <v>45919.453796296293</v>
      </c>
      <c r="B1974" s="61">
        <v>444501527</v>
      </c>
      <c r="C1974" s="37" t="s">
        <v>36</v>
      </c>
      <c r="D1974" s="37" t="s">
        <v>37</v>
      </c>
      <c r="E1974" s="37" t="s">
        <v>45</v>
      </c>
      <c r="F1974" s="37" t="s">
        <v>120</v>
      </c>
      <c r="G1974" s="36">
        <v>3655.66</v>
      </c>
      <c r="H1974" s="61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8">
        <v>45919.453796296293</v>
      </c>
      <c r="B1975" s="59">
        <v>444501532</v>
      </c>
      <c r="C1975" s="38" t="s">
        <v>36</v>
      </c>
      <c r="D1975" s="38" t="s">
        <v>37</v>
      </c>
      <c r="E1975" s="38" t="s">
        <v>45</v>
      </c>
      <c r="F1975" s="38" t="s">
        <v>120</v>
      </c>
      <c r="G1975" s="35">
        <v>3655.66</v>
      </c>
      <c r="H1975" s="59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114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60">
        <v>45919.45380787037</v>
      </c>
      <c r="B1976" s="61">
        <v>444501535</v>
      </c>
      <c r="C1976" s="37" t="s">
        <v>36</v>
      </c>
      <c r="D1976" s="37" t="s">
        <v>37</v>
      </c>
      <c r="E1976" s="37" t="s">
        <v>45</v>
      </c>
      <c r="F1976" s="37" t="s">
        <v>120</v>
      </c>
      <c r="G1976" s="36">
        <v>3655.69</v>
      </c>
      <c r="H1976" s="61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8">
        <v>45919.45380787037</v>
      </c>
      <c r="B1977" s="59">
        <v>444501539</v>
      </c>
      <c r="C1977" s="38" t="s">
        <v>36</v>
      </c>
      <c r="D1977" s="38" t="s">
        <v>37</v>
      </c>
      <c r="E1977" s="38" t="s">
        <v>45</v>
      </c>
      <c r="F1977" s="38" t="s">
        <v>120</v>
      </c>
      <c r="G1977" s="35">
        <v>3655.69</v>
      </c>
      <c r="H1977" s="59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60">
        <v>45919.45380787037</v>
      </c>
      <c r="B1978" s="61">
        <v>444501544</v>
      </c>
      <c r="C1978" s="37" t="s">
        <v>36</v>
      </c>
      <c r="D1978" s="37" t="s">
        <v>37</v>
      </c>
      <c r="E1978" s="37" t="s">
        <v>45</v>
      </c>
      <c r="F1978" s="37" t="s">
        <v>120</v>
      </c>
      <c r="G1978" s="36">
        <v>3655.69</v>
      </c>
      <c r="H1978" s="61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108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8">
        <v>45919.455648148149</v>
      </c>
      <c r="B1979" s="59">
        <v>444502083</v>
      </c>
      <c r="C1979" s="38" t="s">
        <v>36</v>
      </c>
      <c r="D1979" s="38" t="s">
        <v>37</v>
      </c>
      <c r="E1979" s="38" t="s">
        <v>45</v>
      </c>
      <c r="F1979" s="38" t="s">
        <v>120</v>
      </c>
      <c r="G1979" s="35">
        <v>3655.06</v>
      </c>
      <c r="H1979" s="59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60">
        <v>45919.457407407404</v>
      </c>
      <c r="B1980" s="61">
        <v>444502671</v>
      </c>
      <c r="C1980" s="37" t="s">
        <v>36</v>
      </c>
      <c r="D1980" s="37" t="s">
        <v>38</v>
      </c>
      <c r="E1980" s="37" t="s">
        <v>46</v>
      </c>
      <c r="F1980" s="37" t="s">
        <v>120</v>
      </c>
      <c r="G1980" s="36">
        <v>3654.15</v>
      </c>
      <c r="H1980" s="61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1411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8">
        <v>45919.458657407406</v>
      </c>
      <c r="B1981" s="59">
        <v>444503155</v>
      </c>
      <c r="C1981" s="38" t="s">
        <v>36</v>
      </c>
      <c r="D1981" s="38" t="s">
        <v>38</v>
      </c>
      <c r="E1981" s="38" t="s">
        <v>46</v>
      </c>
      <c r="F1981" s="38" t="s">
        <v>120</v>
      </c>
      <c r="G1981" s="35">
        <v>3653.53</v>
      </c>
      <c r="H1981" s="59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1412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60">
        <v>45919.459120370368</v>
      </c>
      <c r="B1982" s="61">
        <v>444503467</v>
      </c>
      <c r="C1982" s="37" t="s">
        <v>36</v>
      </c>
      <c r="D1982" s="37" t="s">
        <v>38</v>
      </c>
      <c r="E1982" s="37" t="s">
        <v>45</v>
      </c>
      <c r="F1982" s="37" t="s">
        <v>120</v>
      </c>
      <c r="G1982" s="36">
        <v>3653.56</v>
      </c>
      <c r="H1982" s="61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115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8">
        <v>45919.459328703706</v>
      </c>
      <c r="B1983" s="59">
        <v>444503526</v>
      </c>
      <c r="C1983" s="38" t="s">
        <v>36</v>
      </c>
      <c r="D1983" s="38" t="s">
        <v>38</v>
      </c>
      <c r="E1983" s="38" t="s">
        <v>46</v>
      </c>
      <c r="F1983" s="38" t="s">
        <v>120</v>
      </c>
      <c r="G1983" s="35">
        <v>3653.11</v>
      </c>
      <c r="H1983" s="59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829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60">
        <v>45919.459328703706</v>
      </c>
      <c r="B1984" s="61">
        <v>444503527</v>
      </c>
      <c r="C1984" s="37" t="s">
        <v>36</v>
      </c>
      <c r="D1984" s="37" t="s">
        <v>38</v>
      </c>
      <c r="E1984" s="37" t="s">
        <v>46</v>
      </c>
      <c r="F1984" s="37" t="s">
        <v>120</v>
      </c>
      <c r="G1984" s="36">
        <v>3653.11</v>
      </c>
      <c r="H1984" s="61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829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8">
        <v>45919.459328703706</v>
      </c>
      <c r="B1985" s="59">
        <v>444503528</v>
      </c>
      <c r="C1985" s="38" t="s">
        <v>36</v>
      </c>
      <c r="D1985" s="38" t="s">
        <v>38</v>
      </c>
      <c r="E1985" s="38" t="s">
        <v>46</v>
      </c>
      <c r="F1985" s="38" t="s">
        <v>120</v>
      </c>
      <c r="G1985" s="35">
        <v>3653.11</v>
      </c>
      <c r="H1985" s="59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828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60">
        <v>45919.459467592591</v>
      </c>
      <c r="B1986" s="61">
        <v>444503572</v>
      </c>
      <c r="C1986" s="37" t="s">
        <v>36</v>
      </c>
      <c r="D1986" s="37" t="s">
        <v>38</v>
      </c>
      <c r="E1986" s="37" t="s">
        <v>46</v>
      </c>
      <c r="F1986" s="37" t="s">
        <v>120</v>
      </c>
      <c r="G1986" s="36">
        <v>3653.05</v>
      </c>
      <c r="H1986" s="61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1413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8">
        <v>45919.459814814814</v>
      </c>
      <c r="B1987" s="59">
        <v>444503723</v>
      </c>
      <c r="C1987" s="38" t="s">
        <v>36</v>
      </c>
      <c r="D1987" s="38" t="s">
        <v>38</v>
      </c>
      <c r="E1987" s="38" t="s">
        <v>45</v>
      </c>
      <c r="F1987" s="38" t="s">
        <v>120</v>
      </c>
      <c r="G1987" s="35">
        <v>3653.44</v>
      </c>
      <c r="H1987" s="59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119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60">
        <v>45919.459814814814</v>
      </c>
      <c r="B1988" s="61">
        <v>444503725</v>
      </c>
      <c r="C1988" s="37" t="s">
        <v>36</v>
      </c>
      <c r="D1988" s="37" t="s">
        <v>38</v>
      </c>
      <c r="E1988" s="37" t="s">
        <v>45</v>
      </c>
      <c r="F1988" s="37" t="s">
        <v>120</v>
      </c>
      <c r="G1988" s="36">
        <v>3653.43</v>
      </c>
      <c r="H1988" s="61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116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8">
        <v>45919.460625</v>
      </c>
      <c r="B1989" s="59">
        <v>444504241</v>
      </c>
      <c r="C1989" s="38" t="s">
        <v>36</v>
      </c>
      <c r="D1989" s="38" t="s">
        <v>37</v>
      </c>
      <c r="E1989" s="38" t="s">
        <v>45</v>
      </c>
      <c r="F1989" s="38" t="s">
        <v>120</v>
      </c>
      <c r="G1989" s="35">
        <v>3654.41</v>
      </c>
      <c r="H1989" s="59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93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60">
        <v>45919.460625</v>
      </c>
      <c r="B1990" s="61">
        <v>444504242</v>
      </c>
      <c r="C1990" s="37" t="s">
        <v>36</v>
      </c>
      <c r="D1990" s="37" t="s">
        <v>37</v>
      </c>
      <c r="E1990" s="37" t="s">
        <v>45</v>
      </c>
      <c r="F1990" s="37" t="s">
        <v>120</v>
      </c>
      <c r="G1990" s="36">
        <v>3654.45</v>
      </c>
      <c r="H1990" s="61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107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8">
        <v>45919.463460648149</v>
      </c>
      <c r="B1991" s="59">
        <v>444505401</v>
      </c>
      <c r="C1991" s="38" t="s">
        <v>36</v>
      </c>
      <c r="D1991" s="38" t="s">
        <v>38</v>
      </c>
      <c r="E1991" s="38" t="s">
        <v>46</v>
      </c>
      <c r="F1991" s="38" t="s">
        <v>120</v>
      </c>
      <c r="G1991" s="35">
        <v>3652.65</v>
      </c>
      <c r="H1991" s="59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1414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60">
        <v>45919.463460648149</v>
      </c>
      <c r="B1992" s="61">
        <v>444505404</v>
      </c>
      <c r="C1992" s="37" t="s">
        <v>36</v>
      </c>
      <c r="D1992" s="37" t="s">
        <v>38</v>
      </c>
      <c r="E1992" s="37" t="s">
        <v>46</v>
      </c>
      <c r="F1992" s="37" t="s">
        <v>120</v>
      </c>
      <c r="G1992" s="36">
        <v>3652.65</v>
      </c>
      <c r="H1992" s="61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1414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8">
        <v>45919.463460648149</v>
      </c>
      <c r="B1993" s="59">
        <v>444505405</v>
      </c>
      <c r="C1993" s="38" t="s">
        <v>36</v>
      </c>
      <c r="D1993" s="38" t="s">
        <v>38</v>
      </c>
      <c r="E1993" s="38" t="s">
        <v>46</v>
      </c>
      <c r="F1993" s="38" t="s">
        <v>120</v>
      </c>
      <c r="G1993" s="35">
        <v>3652.65</v>
      </c>
      <c r="H1993" s="59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1414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60">
        <v>45919.463460648149</v>
      </c>
      <c r="B1994" s="61">
        <v>444505406</v>
      </c>
      <c r="C1994" s="37" t="s">
        <v>36</v>
      </c>
      <c r="D1994" s="37" t="s">
        <v>38</v>
      </c>
      <c r="E1994" s="37" t="s">
        <v>46</v>
      </c>
      <c r="F1994" s="37" t="s">
        <v>120</v>
      </c>
      <c r="G1994" s="36">
        <v>3652.65</v>
      </c>
      <c r="H1994" s="61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1414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8">
        <v>45919.463460648149</v>
      </c>
      <c r="B1995" s="59">
        <v>444505407</v>
      </c>
      <c r="C1995" s="38" t="s">
        <v>36</v>
      </c>
      <c r="D1995" s="38" t="s">
        <v>38</v>
      </c>
      <c r="E1995" s="38" t="s">
        <v>46</v>
      </c>
      <c r="F1995" s="38" t="s">
        <v>120</v>
      </c>
      <c r="G1995" s="35">
        <v>3652.65</v>
      </c>
      <c r="H1995" s="59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1414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60">
        <v>45919.466990740744</v>
      </c>
      <c r="B1996" s="61">
        <v>444506541</v>
      </c>
      <c r="C1996" s="37" t="s">
        <v>36</v>
      </c>
      <c r="D1996" s="37" t="s">
        <v>38</v>
      </c>
      <c r="E1996" s="37" t="s">
        <v>45</v>
      </c>
      <c r="F1996" s="37" t="s">
        <v>120</v>
      </c>
      <c r="G1996" s="36">
        <v>3653.07</v>
      </c>
      <c r="H1996" s="61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8">
        <v>45919.466990740744</v>
      </c>
      <c r="B1997" s="59">
        <v>444506542</v>
      </c>
      <c r="C1997" s="38" t="s">
        <v>36</v>
      </c>
      <c r="D1997" s="38" t="s">
        <v>38</v>
      </c>
      <c r="E1997" s="38" t="s">
        <v>45</v>
      </c>
      <c r="F1997" s="38" t="s">
        <v>120</v>
      </c>
      <c r="G1997" s="35">
        <v>3653.07</v>
      </c>
      <c r="H1997" s="59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60">
        <v>45919.466990740744</v>
      </c>
      <c r="B1998" s="61">
        <v>444506543</v>
      </c>
      <c r="C1998" s="37" t="s">
        <v>36</v>
      </c>
      <c r="D1998" s="37" t="s">
        <v>38</v>
      </c>
      <c r="E1998" s="37" t="s">
        <v>45</v>
      </c>
      <c r="F1998" s="37" t="s">
        <v>120</v>
      </c>
      <c r="G1998" s="36">
        <v>3653.07</v>
      </c>
      <c r="H1998" s="61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8">
        <v>45919.466990740744</v>
      </c>
      <c r="B1999" s="59">
        <v>444506544</v>
      </c>
      <c r="C1999" s="38" t="s">
        <v>36</v>
      </c>
      <c r="D1999" s="38" t="s">
        <v>38</v>
      </c>
      <c r="E1999" s="38" t="s">
        <v>45</v>
      </c>
      <c r="F1999" s="38" t="s">
        <v>120</v>
      </c>
      <c r="G1999" s="35">
        <v>3653.07</v>
      </c>
      <c r="H1999" s="59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109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60">
        <v>45919.467002314814</v>
      </c>
      <c r="B2000" s="61">
        <v>444506546</v>
      </c>
      <c r="C2000" s="37" t="s">
        <v>36</v>
      </c>
      <c r="D2000" s="37" t="s">
        <v>38</v>
      </c>
      <c r="E2000" s="37" t="s">
        <v>45</v>
      </c>
      <c r="F2000" s="37" t="s">
        <v>120</v>
      </c>
      <c r="G2000" s="36">
        <v>3653.07</v>
      </c>
      <c r="H2000" s="61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8">
        <v>45919.467002314814</v>
      </c>
      <c r="B2001" s="59">
        <v>444506548</v>
      </c>
      <c r="C2001" s="38" t="s">
        <v>36</v>
      </c>
      <c r="D2001" s="38" t="s">
        <v>38</v>
      </c>
      <c r="E2001" s="38" t="s">
        <v>45</v>
      </c>
      <c r="F2001" s="38" t="s">
        <v>120</v>
      </c>
      <c r="G2001" s="35">
        <v>3653.07</v>
      </c>
      <c r="H2001" s="59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114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60">
        <v>45919.467002314814</v>
      </c>
      <c r="B2002" s="61">
        <v>444506549</v>
      </c>
      <c r="C2002" s="37" t="s">
        <v>36</v>
      </c>
      <c r="D2002" s="37" t="s">
        <v>38</v>
      </c>
      <c r="E2002" s="37" t="s">
        <v>45</v>
      </c>
      <c r="F2002" s="37" t="s">
        <v>120</v>
      </c>
      <c r="G2002" s="36">
        <v>3653.03</v>
      </c>
      <c r="H2002" s="61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108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8">
        <v>45919.467789351853</v>
      </c>
      <c r="B2003" s="59">
        <v>444506707</v>
      </c>
      <c r="C2003" s="38" t="s">
        <v>36</v>
      </c>
      <c r="D2003" s="38" t="s">
        <v>38</v>
      </c>
      <c r="E2003" s="38" t="s">
        <v>46</v>
      </c>
      <c r="F2003" s="38" t="s">
        <v>120</v>
      </c>
      <c r="G2003" s="35">
        <v>3652.05</v>
      </c>
      <c r="H2003" s="59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1415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60">
        <v>45919.468622685185</v>
      </c>
      <c r="B2004" s="61">
        <v>444506934</v>
      </c>
      <c r="C2004" s="37" t="s">
        <v>36</v>
      </c>
      <c r="D2004" s="37" t="s">
        <v>38</v>
      </c>
      <c r="E2004" s="37" t="s">
        <v>46</v>
      </c>
      <c r="F2004" s="37" t="s">
        <v>120</v>
      </c>
      <c r="G2004" s="36">
        <v>3651.42</v>
      </c>
      <c r="H2004" s="61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1416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8">
        <v>45919.469166666669</v>
      </c>
      <c r="B2005" s="59">
        <v>444507221</v>
      </c>
      <c r="C2005" s="38" t="s">
        <v>36</v>
      </c>
      <c r="D2005" s="38" t="s">
        <v>38</v>
      </c>
      <c r="E2005" s="38" t="s">
        <v>46</v>
      </c>
      <c r="F2005" s="38" t="s">
        <v>120</v>
      </c>
      <c r="G2005" s="35">
        <v>3651.4</v>
      </c>
      <c r="H2005" s="59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1417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60">
        <v>45919.469189814816</v>
      </c>
      <c r="B2006" s="61">
        <v>444507231</v>
      </c>
      <c r="C2006" s="37" t="s">
        <v>36</v>
      </c>
      <c r="D2006" s="37" t="s">
        <v>37</v>
      </c>
      <c r="E2006" s="37" t="s">
        <v>46</v>
      </c>
      <c r="F2006" s="37" t="s">
        <v>120</v>
      </c>
      <c r="G2006" s="36">
        <v>3651.56</v>
      </c>
      <c r="H2006" s="61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1418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8">
        <v>45919.469189814816</v>
      </c>
      <c r="B2007" s="59">
        <v>444507232</v>
      </c>
      <c r="C2007" s="38" t="s">
        <v>36</v>
      </c>
      <c r="D2007" s="38" t="s">
        <v>37</v>
      </c>
      <c r="E2007" s="38" t="s">
        <v>46</v>
      </c>
      <c r="F2007" s="38" t="s">
        <v>120</v>
      </c>
      <c r="G2007" s="35">
        <v>3651.56</v>
      </c>
      <c r="H2007" s="59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1418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60">
        <v>45919.469189814816</v>
      </c>
      <c r="B2008" s="61">
        <v>444507233</v>
      </c>
      <c r="C2008" s="37" t="s">
        <v>36</v>
      </c>
      <c r="D2008" s="37" t="s">
        <v>37</v>
      </c>
      <c r="E2008" s="37" t="s">
        <v>46</v>
      </c>
      <c r="F2008" s="37" t="s">
        <v>120</v>
      </c>
      <c r="G2008" s="36">
        <v>3651.56</v>
      </c>
      <c r="H2008" s="61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1418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8">
        <v>45919.469502314816</v>
      </c>
      <c r="B2009" s="59">
        <v>444507710</v>
      </c>
      <c r="C2009" s="38" t="s">
        <v>36</v>
      </c>
      <c r="D2009" s="38" t="s">
        <v>37</v>
      </c>
      <c r="E2009" s="38" t="s">
        <v>46</v>
      </c>
      <c r="F2009" s="38" t="s">
        <v>120</v>
      </c>
      <c r="G2009" s="35">
        <v>3651.36</v>
      </c>
      <c r="H2009" s="59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1419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60">
        <v>45919.469537037039</v>
      </c>
      <c r="B2010" s="61">
        <v>444507725</v>
      </c>
      <c r="C2010" s="37" t="s">
        <v>36</v>
      </c>
      <c r="D2010" s="37" t="s">
        <v>38</v>
      </c>
      <c r="E2010" s="37" t="s">
        <v>45</v>
      </c>
      <c r="F2010" s="37" t="s">
        <v>120</v>
      </c>
      <c r="G2010" s="36">
        <v>3651.01</v>
      </c>
      <c r="H2010" s="61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1385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8">
        <v>45919.469537037039</v>
      </c>
      <c r="B2011" s="59">
        <v>444507727</v>
      </c>
      <c r="C2011" s="38" t="s">
        <v>36</v>
      </c>
      <c r="D2011" s="38" t="s">
        <v>38</v>
      </c>
      <c r="E2011" s="38" t="s">
        <v>45</v>
      </c>
      <c r="F2011" s="38" t="s">
        <v>120</v>
      </c>
      <c r="G2011" s="35">
        <v>3650.89</v>
      </c>
      <c r="H2011" s="59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116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60">
        <v>45919.469768518517</v>
      </c>
      <c r="B2012" s="61">
        <v>444507895</v>
      </c>
      <c r="C2012" s="37" t="s">
        <v>36</v>
      </c>
      <c r="D2012" s="37" t="s">
        <v>38</v>
      </c>
      <c r="E2012" s="37" t="s">
        <v>45</v>
      </c>
      <c r="F2012" s="37" t="s">
        <v>120</v>
      </c>
      <c r="G2012" s="36">
        <v>3651.83</v>
      </c>
      <c r="H2012" s="61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8">
        <v>45919.469768518517</v>
      </c>
      <c r="B2013" s="59">
        <v>444507897</v>
      </c>
      <c r="C2013" s="38" t="s">
        <v>36</v>
      </c>
      <c r="D2013" s="38" t="s">
        <v>38</v>
      </c>
      <c r="E2013" s="38" t="s">
        <v>45</v>
      </c>
      <c r="F2013" s="38" t="s">
        <v>120</v>
      </c>
      <c r="G2013" s="35">
        <v>3651.83</v>
      </c>
      <c r="H2013" s="59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109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60">
        <v>45919.469768518517</v>
      </c>
      <c r="B2014" s="61">
        <v>444507899</v>
      </c>
      <c r="C2014" s="37" t="s">
        <v>36</v>
      </c>
      <c r="D2014" s="37" t="s">
        <v>38</v>
      </c>
      <c r="E2014" s="37" t="s">
        <v>45</v>
      </c>
      <c r="F2014" s="37" t="s">
        <v>120</v>
      </c>
      <c r="G2014" s="36">
        <v>3651.83</v>
      </c>
      <c r="H2014" s="61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108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8">
        <v>45919.469814814816</v>
      </c>
      <c r="B2015" s="59">
        <v>444507915</v>
      </c>
      <c r="C2015" s="38" t="s">
        <v>36</v>
      </c>
      <c r="D2015" s="38" t="s">
        <v>37</v>
      </c>
      <c r="E2015" s="38" t="s">
        <v>46</v>
      </c>
      <c r="F2015" s="38" t="s">
        <v>120</v>
      </c>
      <c r="G2015" s="35">
        <v>3652.16</v>
      </c>
      <c r="H2015" s="59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1420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60">
        <v>45919.469814814816</v>
      </c>
      <c r="B2016" s="61">
        <v>444507916</v>
      </c>
      <c r="C2016" s="37" t="s">
        <v>36</v>
      </c>
      <c r="D2016" s="37" t="s">
        <v>37</v>
      </c>
      <c r="E2016" s="37" t="s">
        <v>46</v>
      </c>
      <c r="F2016" s="37" t="s">
        <v>120</v>
      </c>
      <c r="G2016" s="36">
        <v>3652.16</v>
      </c>
      <c r="H2016" s="61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1420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8">
        <v>45919.469814814816</v>
      </c>
      <c r="B2017" s="59">
        <v>444507917</v>
      </c>
      <c r="C2017" s="38" t="s">
        <v>36</v>
      </c>
      <c r="D2017" s="38" t="s">
        <v>37</v>
      </c>
      <c r="E2017" s="38" t="s">
        <v>46</v>
      </c>
      <c r="F2017" s="38" t="s">
        <v>120</v>
      </c>
      <c r="G2017" s="35">
        <v>3652.16</v>
      </c>
      <c r="H2017" s="59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1420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60">
        <v>45919.470925925925</v>
      </c>
      <c r="B2018" s="61">
        <v>444508421</v>
      </c>
      <c r="C2018" s="37" t="s">
        <v>36</v>
      </c>
      <c r="D2018" s="37" t="s">
        <v>37</v>
      </c>
      <c r="E2018" s="37" t="s">
        <v>46</v>
      </c>
      <c r="F2018" s="37" t="s">
        <v>120</v>
      </c>
      <c r="G2018" s="36">
        <v>3650.26</v>
      </c>
      <c r="H2018" s="61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1421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8">
        <v>45919.470925925925</v>
      </c>
      <c r="B2019" s="59">
        <v>444508423</v>
      </c>
      <c r="C2019" s="38" t="s">
        <v>36</v>
      </c>
      <c r="D2019" s="38" t="s">
        <v>37</v>
      </c>
      <c r="E2019" s="38" t="s">
        <v>46</v>
      </c>
      <c r="F2019" s="38" t="s">
        <v>120</v>
      </c>
      <c r="G2019" s="35">
        <v>3650.26</v>
      </c>
      <c r="H2019" s="59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1421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60">
        <v>45919.470925925925</v>
      </c>
      <c r="B2020" s="61">
        <v>444508424</v>
      </c>
      <c r="C2020" s="37" t="s">
        <v>36</v>
      </c>
      <c r="D2020" s="37" t="s">
        <v>37</v>
      </c>
      <c r="E2020" s="37" t="s">
        <v>46</v>
      </c>
      <c r="F2020" s="37" t="s">
        <v>120</v>
      </c>
      <c r="G2020" s="36">
        <v>3650.26</v>
      </c>
      <c r="H2020" s="61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1421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8">
        <v>45919.471215277779</v>
      </c>
      <c r="B2021" s="59">
        <v>444508850</v>
      </c>
      <c r="C2021" s="38" t="s">
        <v>36</v>
      </c>
      <c r="D2021" s="38" t="s">
        <v>37</v>
      </c>
      <c r="E2021" s="38" t="s">
        <v>46</v>
      </c>
      <c r="F2021" s="38" t="s">
        <v>120</v>
      </c>
      <c r="G2021" s="35">
        <v>3650.02</v>
      </c>
      <c r="H2021" s="59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1422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60">
        <v>45919.471550925926</v>
      </c>
      <c r="B2022" s="61">
        <v>444509040</v>
      </c>
      <c r="C2022" s="37" t="s">
        <v>36</v>
      </c>
      <c r="D2022" s="37" t="s">
        <v>37</v>
      </c>
      <c r="E2022" s="37" t="s">
        <v>46</v>
      </c>
      <c r="F2022" s="37" t="s">
        <v>120</v>
      </c>
      <c r="G2022" s="36">
        <v>3650.81</v>
      </c>
      <c r="H2022" s="61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1423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8">
        <v>45919.471620370372</v>
      </c>
      <c r="B2023" s="59">
        <v>444509057</v>
      </c>
      <c r="C2023" s="38" t="s">
        <v>36</v>
      </c>
      <c r="D2023" s="38" t="s">
        <v>38</v>
      </c>
      <c r="E2023" s="38" t="s">
        <v>45</v>
      </c>
      <c r="F2023" s="38" t="s">
        <v>120</v>
      </c>
      <c r="G2023" s="35">
        <v>3650.3</v>
      </c>
      <c r="H2023" s="59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115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60">
        <v>45919.471620370372</v>
      </c>
      <c r="B2024" s="61">
        <v>444509059</v>
      </c>
      <c r="C2024" s="37" t="s">
        <v>36</v>
      </c>
      <c r="D2024" s="37" t="s">
        <v>38</v>
      </c>
      <c r="E2024" s="37" t="s">
        <v>45</v>
      </c>
      <c r="F2024" s="37" t="s">
        <v>120</v>
      </c>
      <c r="G2024" s="36">
        <v>3650.3</v>
      </c>
      <c r="H2024" s="61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119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8">
        <v>45919.472002314818</v>
      </c>
      <c r="B2025" s="59">
        <v>444509298</v>
      </c>
      <c r="C2025" s="38" t="s">
        <v>36</v>
      </c>
      <c r="D2025" s="38" t="s">
        <v>37</v>
      </c>
      <c r="E2025" s="38" t="s">
        <v>46</v>
      </c>
      <c r="F2025" s="38" t="s">
        <v>120</v>
      </c>
      <c r="G2025" s="35">
        <v>3651.54</v>
      </c>
      <c r="H2025" s="59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1424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60">
        <v>45919.472974537035</v>
      </c>
      <c r="B2026" s="61">
        <v>444509894</v>
      </c>
      <c r="C2026" s="37" t="s">
        <v>36</v>
      </c>
      <c r="D2026" s="37" t="s">
        <v>37</v>
      </c>
      <c r="E2026" s="37" t="s">
        <v>46</v>
      </c>
      <c r="F2026" s="37" t="s">
        <v>120</v>
      </c>
      <c r="G2026" s="36">
        <v>3653.34</v>
      </c>
      <c r="H2026" s="61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1425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8">
        <v>45919.472974537035</v>
      </c>
      <c r="B2027" s="59">
        <v>444509895</v>
      </c>
      <c r="C2027" s="38" t="s">
        <v>36</v>
      </c>
      <c r="D2027" s="38" t="s">
        <v>37</v>
      </c>
      <c r="E2027" s="38" t="s">
        <v>46</v>
      </c>
      <c r="F2027" s="38" t="s">
        <v>120</v>
      </c>
      <c r="G2027" s="35">
        <v>3653.34</v>
      </c>
      <c r="H2027" s="59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1425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60">
        <v>45919.473819444444</v>
      </c>
      <c r="B2028" s="61">
        <v>444510397</v>
      </c>
      <c r="C2028" s="37" t="s">
        <v>36</v>
      </c>
      <c r="D2028" s="37" t="s">
        <v>37</v>
      </c>
      <c r="E2028" s="37" t="s">
        <v>45</v>
      </c>
      <c r="F2028" s="37" t="s">
        <v>120</v>
      </c>
      <c r="G2028" s="36">
        <v>3653.15</v>
      </c>
      <c r="H2028" s="61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119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8">
        <v>45919.473819444444</v>
      </c>
      <c r="B2029" s="59">
        <v>444510400</v>
      </c>
      <c r="C2029" s="38" t="s">
        <v>36</v>
      </c>
      <c r="D2029" s="38" t="s">
        <v>37</v>
      </c>
      <c r="E2029" s="38" t="s">
        <v>45</v>
      </c>
      <c r="F2029" s="38" t="s">
        <v>120</v>
      </c>
      <c r="G2029" s="35">
        <v>3653.12</v>
      </c>
      <c r="H2029" s="59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115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60">
        <v>45919.479803240742</v>
      </c>
      <c r="B2030" s="61">
        <v>444512174</v>
      </c>
      <c r="C2030" s="37" t="s">
        <v>36</v>
      </c>
      <c r="D2030" s="37" t="s">
        <v>37</v>
      </c>
      <c r="E2030" s="37" t="s">
        <v>46</v>
      </c>
      <c r="F2030" s="37" t="s">
        <v>120</v>
      </c>
      <c r="G2030" s="36">
        <v>3654.16</v>
      </c>
      <c r="H2030" s="61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1426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8">
        <v>45919.479803240742</v>
      </c>
      <c r="B2031" s="59">
        <v>444512175</v>
      </c>
      <c r="C2031" s="38" t="s">
        <v>36</v>
      </c>
      <c r="D2031" s="38" t="s">
        <v>37</v>
      </c>
      <c r="E2031" s="38" t="s">
        <v>46</v>
      </c>
      <c r="F2031" s="38" t="s">
        <v>120</v>
      </c>
      <c r="G2031" s="35">
        <v>3654.16</v>
      </c>
      <c r="H2031" s="59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1426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60">
        <v>45919.480763888889</v>
      </c>
      <c r="B2032" s="61">
        <v>444512519</v>
      </c>
      <c r="C2032" s="37" t="s">
        <v>36</v>
      </c>
      <c r="D2032" s="37" t="s">
        <v>37</v>
      </c>
      <c r="E2032" s="37" t="s">
        <v>45</v>
      </c>
      <c r="F2032" s="37" t="s">
        <v>120</v>
      </c>
      <c r="G2032" s="36">
        <v>3654.11</v>
      </c>
      <c r="H2032" s="61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1385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8">
        <v>45919.480763888889</v>
      </c>
      <c r="B2033" s="59">
        <v>444512520</v>
      </c>
      <c r="C2033" s="38" t="s">
        <v>36</v>
      </c>
      <c r="D2033" s="38" t="s">
        <v>37</v>
      </c>
      <c r="E2033" s="38" t="s">
        <v>45</v>
      </c>
      <c r="F2033" s="38" t="s">
        <v>120</v>
      </c>
      <c r="G2033" s="35">
        <v>3654.08</v>
      </c>
      <c r="H2033" s="59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116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60">
        <v>45919.4844212963</v>
      </c>
      <c r="B2034" s="61">
        <v>444514873</v>
      </c>
      <c r="C2034" s="37" t="s">
        <v>36</v>
      </c>
      <c r="D2034" s="37" t="s">
        <v>38</v>
      </c>
      <c r="E2034" s="37" t="s">
        <v>46</v>
      </c>
      <c r="F2034" s="37" t="s">
        <v>120</v>
      </c>
      <c r="G2034" s="36">
        <v>3655.03</v>
      </c>
      <c r="H2034" s="61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1427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8">
        <v>45919.4844212963</v>
      </c>
      <c r="B2035" s="59">
        <v>444514874</v>
      </c>
      <c r="C2035" s="38" t="s">
        <v>36</v>
      </c>
      <c r="D2035" s="38" t="s">
        <v>38</v>
      </c>
      <c r="E2035" s="38" t="s">
        <v>46</v>
      </c>
      <c r="F2035" s="38" t="s">
        <v>120</v>
      </c>
      <c r="G2035" s="35">
        <v>3655.03</v>
      </c>
      <c r="H2035" s="59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1427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60">
        <v>45919.484467592592</v>
      </c>
      <c r="B2036" s="61">
        <v>444514940</v>
      </c>
      <c r="C2036" s="37" t="s">
        <v>36</v>
      </c>
      <c r="D2036" s="37" t="s">
        <v>37</v>
      </c>
      <c r="E2036" s="37" t="s">
        <v>45</v>
      </c>
      <c r="F2036" s="37" t="s">
        <v>120</v>
      </c>
      <c r="G2036" s="36">
        <v>3655.17</v>
      </c>
      <c r="H2036" s="61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109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8">
        <v>45919.484467592592</v>
      </c>
      <c r="B2037" s="59">
        <v>444514943</v>
      </c>
      <c r="C2037" s="38" t="s">
        <v>36</v>
      </c>
      <c r="D2037" s="38" t="s">
        <v>37</v>
      </c>
      <c r="E2037" s="38" t="s">
        <v>45</v>
      </c>
      <c r="F2037" s="38" t="s">
        <v>120</v>
      </c>
      <c r="G2037" s="35">
        <v>3655.17</v>
      </c>
      <c r="H2037" s="59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60">
        <v>45919.484467592592</v>
      </c>
      <c r="B2038" s="61">
        <v>444514944</v>
      </c>
      <c r="C2038" s="37" t="s">
        <v>36</v>
      </c>
      <c r="D2038" s="37" t="s">
        <v>37</v>
      </c>
      <c r="E2038" s="37" t="s">
        <v>45</v>
      </c>
      <c r="F2038" s="37" t="s">
        <v>120</v>
      </c>
      <c r="G2038" s="36">
        <v>3655.17</v>
      </c>
      <c r="H2038" s="61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108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8">
        <v>45919.484467592592</v>
      </c>
      <c r="B2039" s="59">
        <v>444514946</v>
      </c>
      <c r="C2039" s="38" t="s">
        <v>36</v>
      </c>
      <c r="D2039" s="38" t="s">
        <v>37</v>
      </c>
      <c r="E2039" s="38" t="s">
        <v>45</v>
      </c>
      <c r="F2039" s="38" t="s">
        <v>120</v>
      </c>
      <c r="G2039" s="35">
        <v>3655.17</v>
      </c>
      <c r="H2039" s="59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114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60">
        <v>45919.484479166669</v>
      </c>
      <c r="B2040" s="61">
        <v>444514947</v>
      </c>
      <c r="C2040" s="37" t="s">
        <v>36</v>
      </c>
      <c r="D2040" s="37" t="s">
        <v>37</v>
      </c>
      <c r="E2040" s="37" t="s">
        <v>45</v>
      </c>
      <c r="F2040" s="37" t="s">
        <v>120</v>
      </c>
      <c r="G2040" s="36">
        <v>3655.17</v>
      </c>
      <c r="H2040" s="61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116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8">
        <v>45919.484479166669</v>
      </c>
      <c r="B2041" s="59">
        <v>444514948</v>
      </c>
      <c r="C2041" s="38" t="s">
        <v>36</v>
      </c>
      <c r="D2041" s="38" t="s">
        <v>37</v>
      </c>
      <c r="E2041" s="38" t="s">
        <v>45</v>
      </c>
      <c r="F2041" s="38" t="s">
        <v>120</v>
      </c>
      <c r="G2041" s="35">
        <v>3655.17</v>
      </c>
      <c r="H2041" s="59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1385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60">
        <v>45919.484479166669</v>
      </c>
      <c r="B2042" s="61">
        <v>444514951</v>
      </c>
      <c r="C2042" s="37" t="s">
        <v>36</v>
      </c>
      <c r="D2042" s="37" t="s">
        <v>37</v>
      </c>
      <c r="E2042" s="37" t="s">
        <v>45</v>
      </c>
      <c r="F2042" s="37" t="s">
        <v>120</v>
      </c>
      <c r="G2042" s="36">
        <v>3655.17</v>
      </c>
      <c r="H2042" s="61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8">
        <v>45919.484479166669</v>
      </c>
      <c r="B2043" s="59">
        <v>444514955</v>
      </c>
      <c r="C2043" s="38" t="s">
        <v>36</v>
      </c>
      <c r="D2043" s="38" t="s">
        <v>37</v>
      </c>
      <c r="E2043" s="38" t="s">
        <v>45</v>
      </c>
      <c r="F2043" s="38" t="s">
        <v>120</v>
      </c>
      <c r="G2043" s="35">
        <v>3655.15</v>
      </c>
      <c r="H2043" s="59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60">
        <v>45919.484479166669</v>
      </c>
      <c r="B2044" s="61">
        <v>444514957</v>
      </c>
      <c r="C2044" s="37" t="s">
        <v>36</v>
      </c>
      <c r="D2044" s="37" t="s">
        <v>37</v>
      </c>
      <c r="E2044" s="37" t="s">
        <v>45</v>
      </c>
      <c r="F2044" s="37" t="s">
        <v>120</v>
      </c>
      <c r="G2044" s="36">
        <v>3655.15</v>
      </c>
      <c r="H2044" s="61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8">
        <v>45919.486215277779</v>
      </c>
      <c r="B2045" s="59">
        <v>444515807</v>
      </c>
      <c r="C2045" s="38" t="s">
        <v>36</v>
      </c>
      <c r="D2045" s="38" t="s">
        <v>38</v>
      </c>
      <c r="E2045" s="38" t="s">
        <v>46</v>
      </c>
      <c r="F2045" s="38" t="s">
        <v>120</v>
      </c>
      <c r="G2045" s="35">
        <v>3653.53</v>
      </c>
      <c r="H2045" s="59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1428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60">
        <v>45919.493483796294</v>
      </c>
      <c r="B2046" s="61">
        <v>444518276</v>
      </c>
      <c r="C2046" s="37" t="s">
        <v>36</v>
      </c>
      <c r="D2046" s="37" t="s">
        <v>37</v>
      </c>
      <c r="E2046" s="37" t="s">
        <v>45</v>
      </c>
      <c r="F2046" s="37" t="s">
        <v>120</v>
      </c>
      <c r="G2046" s="36">
        <v>3655.55</v>
      </c>
      <c r="H2046" s="61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109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8">
        <v>45919.495034722226</v>
      </c>
      <c r="B2047" s="59">
        <v>444518938</v>
      </c>
      <c r="C2047" s="38" t="s">
        <v>36</v>
      </c>
      <c r="D2047" s="38" t="s">
        <v>38</v>
      </c>
      <c r="E2047" s="38" t="s">
        <v>46</v>
      </c>
      <c r="F2047" s="38" t="s">
        <v>120</v>
      </c>
      <c r="G2047" s="35">
        <v>3655.57</v>
      </c>
      <c r="H2047" s="59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1429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60">
        <v>45919.495034722226</v>
      </c>
      <c r="B2048" s="61">
        <v>444518939</v>
      </c>
      <c r="C2048" s="37" t="s">
        <v>36</v>
      </c>
      <c r="D2048" s="37" t="s">
        <v>38</v>
      </c>
      <c r="E2048" s="37" t="s">
        <v>46</v>
      </c>
      <c r="F2048" s="37" t="s">
        <v>120</v>
      </c>
      <c r="G2048" s="36">
        <v>3655.57</v>
      </c>
      <c r="H2048" s="61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1430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8">
        <v>45919.495104166665</v>
      </c>
      <c r="B2049" s="59">
        <v>444518952</v>
      </c>
      <c r="C2049" s="38" t="s">
        <v>36</v>
      </c>
      <c r="D2049" s="38" t="s">
        <v>37</v>
      </c>
      <c r="E2049" s="38" t="s">
        <v>45</v>
      </c>
      <c r="F2049" s="38" t="s">
        <v>120</v>
      </c>
      <c r="G2049" s="35">
        <v>3655.85</v>
      </c>
      <c r="H2049" s="59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115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60">
        <v>45919.495115740741</v>
      </c>
      <c r="B2050" s="61">
        <v>444518953</v>
      </c>
      <c r="C2050" s="37" t="s">
        <v>36</v>
      </c>
      <c r="D2050" s="37" t="s">
        <v>37</v>
      </c>
      <c r="E2050" s="37" t="s">
        <v>45</v>
      </c>
      <c r="F2050" s="37" t="s">
        <v>120</v>
      </c>
      <c r="G2050" s="36">
        <v>3655.85</v>
      </c>
      <c r="H2050" s="61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119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8">
        <v>45919.495451388888</v>
      </c>
      <c r="B2051" s="59">
        <v>444518999</v>
      </c>
      <c r="C2051" s="38" t="s">
        <v>36</v>
      </c>
      <c r="D2051" s="38" t="s">
        <v>37</v>
      </c>
      <c r="E2051" s="38" t="s">
        <v>45</v>
      </c>
      <c r="F2051" s="38" t="s">
        <v>120</v>
      </c>
      <c r="G2051" s="35">
        <v>3655.59</v>
      </c>
      <c r="H2051" s="59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60">
        <v>45919.495462962965</v>
      </c>
      <c r="B2052" s="61">
        <v>444519000</v>
      </c>
      <c r="C2052" s="37" t="s">
        <v>36</v>
      </c>
      <c r="D2052" s="37" t="s">
        <v>37</v>
      </c>
      <c r="E2052" s="37" t="s">
        <v>45</v>
      </c>
      <c r="F2052" s="37" t="s">
        <v>120</v>
      </c>
      <c r="G2052" s="36">
        <v>3655.59</v>
      </c>
      <c r="H2052" s="61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93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8">
        <v>45919.496145833335</v>
      </c>
      <c r="B2053" s="59">
        <v>444519092</v>
      </c>
      <c r="C2053" s="38" t="s">
        <v>36</v>
      </c>
      <c r="D2053" s="38" t="s">
        <v>37</v>
      </c>
      <c r="E2053" s="38" t="s">
        <v>45</v>
      </c>
      <c r="F2053" s="38" t="s">
        <v>120</v>
      </c>
      <c r="G2053" s="35">
        <v>3655.74</v>
      </c>
      <c r="H2053" s="59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107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60">
        <v>45919.503425925926</v>
      </c>
      <c r="B2054" s="61">
        <v>444520667</v>
      </c>
      <c r="C2054" s="37" t="s">
        <v>36</v>
      </c>
      <c r="D2054" s="37" t="s">
        <v>38</v>
      </c>
      <c r="E2054" s="37" t="s">
        <v>46</v>
      </c>
      <c r="F2054" s="37" t="s">
        <v>120</v>
      </c>
      <c r="G2054" s="36">
        <v>3656.75</v>
      </c>
      <c r="H2054" s="61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1431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8">
        <v>45919.503425925926</v>
      </c>
      <c r="B2055" s="59">
        <v>444520670</v>
      </c>
      <c r="C2055" s="38" t="s">
        <v>36</v>
      </c>
      <c r="D2055" s="38" t="s">
        <v>38</v>
      </c>
      <c r="E2055" s="38" t="s">
        <v>46</v>
      </c>
      <c r="F2055" s="38" t="s">
        <v>120</v>
      </c>
      <c r="G2055" s="35">
        <v>3656.75</v>
      </c>
      <c r="H2055" s="59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1431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60">
        <v>45919.503449074073</v>
      </c>
      <c r="B2056" s="61">
        <v>444520694</v>
      </c>
      <c r="C2056" s="37" t="s">
        <v>36</v>
      </c>
      <c r="D2056" s="37" t="s">
        <v>38</v>
      </c>
      <c r="E2056" s="37" t="s">
        <v>46</v>
      </c>
      <c r="F2056" s="37" t="s">
        <v>120</v>
      </c>
      <c r="G2056" s="36">
        <v>3657.22</v>
      </c>
      <c r="H2056" s="61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1432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8">
        <v>45919.504814814813</v>
      </c>
      <c r="B2057" s="59">
        <v>444521282</v>
      </c>
      <c r="C2057" s="38" t="s">
        <v>36</v>
      </c>
      <c r="D2057" s="38" t="s">
        <v>38</v>
      </c>
      <c r="E2057" s="38" t="s">
        <v>46</v>
      </c>
      <c r="F2057" s="38" t="s">
        <v>120</v>
      </c>
      <c r="G2057" s="35">
        <v>3656.78</v>
      </c>
      <c r="H2057" s="59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1433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60">
        <v>45919.504814814813</v>
      </c>
      <c r="B2058" s="61">
        <v>444521283</v>
      </c>
      <c r="C2058" s="37" t="s">
        <v>36</v>
      </c>
      <c r="D2058" s="37" t="s">
        <v>38</v>
      </c>
      <c r="E2058" s="37" t="s">
        <v>46</v>
      </c>
      <c r="F2058" s="37" t="s">
        <v>120</v>
      </c>
      <c r="G2058" s="36">
        <v>3656.78</v>
      </c>
      <c r="H2058" s="61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1433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8">
        <v>45919.504826388889</v>
      </c>
      <c r="B2059" s="59">
        <v>444521296</v>
      </c>
      <c r="C2059" s="38" t="s">
        <v>36</v>
      </c>
      <c r="D2059" s="38" t="s">
        <v>37</v>
      </c>
      <c r="E2059" s="38" t="s">
        <v>45</v>
      </c>
      <c r="F2059" s="38" t="s">
        <v>120</v>
      </c>
      <c r="G2059" s="35">
        <v>3657.05</v>
      </c>
      <c r="H2059" s="59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116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60">
        <v>45919.504837962966</v>
      </c>
      <c r="B2060" s="61">
        <v>444521297</v>
      </c>
      <c r="C2060" s="37" t="s">
        <v>36</v>
      </c>
      <c r="D2060" s="37" t="s">
        <v>37</v>
      </c>
      <c r="E2060" s="37" t="s">
        <v>45</v>
      </c>
      <c r="F2060" s="37" t="s">
        <v>120</v>
      </c>
      <c r="G2060" s="36">
        <v>3657.09</v>
      </c>
      <c r="H2060" s="61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1385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8">
        <v>45919.505752314813</v>
      </c>
      <c r="B2061" s="59">
        <v>444521448</v>
      </c>
      <c r="C2061" s="38" t="s">
        <v>36</v>
      </c>
      <c r="D2061" s="38" t="s">
        <v>37</v>
      </c>
      <c r="E2061" s="38" t="s">
        <v>45</v>
      </c>
      <c r="F2061" s="38" t="s">
        <v>120</v>
      </c>
      <c r="G2061" s="35">
        <v>3656.98</v>
      </c>
      <c r="H2061" s="59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108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60">
        <v>45919.50576388889</v>
      </c>
      <c r="B2062" s="61">
        <v>444521450</v>
      </c>
      <c r="C2062" s="37" t="s">
        <v>36</v>
      </c>
      <c r="D2062" s="37" t="s">
        <v>37</v>
      </c>
      <c r="E2062" s="37" t="s">
        <v>45</v>
      </c>
      <c r="F2062" s="37" t="s">
        <v>120</v>
      </c>
      <c r="G2062" s="36">
        <v>3656.97</v>
      </c>
      <c r="H2062" s="61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109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8">
        <v>45919.50576388889</v>
      </c>
      <c r="B2063" s="59">
        <v>444521451</v>
      </c>
      <c r="C2063" s="38" t="s">
        <v>36</v>
      </c>
      <c r="D2063" s="38" t="s">
        <v>37</v>
      </c>
      <c r="E2063" s="38" t="s">
        <v>45</v>
      </c>
      <c r="F2063" s="38" t="s">
        <v>120</v>
      </c>
      <c r="G2063" s="35">
        <v>3656.97</v>
      </c>
      <c r="H2063" s="59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60">
        <v>45919.51017361111</v>
      </c>
      <c r="B2064" s="61">
        <v>444523552</v>
      </c>
      <c r="C2064" s="37" t="s">
        <v>36</v>
      </c>
      <c r="D2064" s="37" t="s">
        <v>38</v>
      </c>
      <c r="E2064" s="37" t="s">
        <v>46</v>
      </c>
      <c r="F2064" s="37" t="s">
        <v>120</v>
      </c>
      <c r="G2064" s="36">
        <v>3656.75</v>
      </c>
      <c r="H2064" s="61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1434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8">
        <v>45919.51017361111</v>
      </c>
      <c r="B2065" s="59">
        <v>444523553</v>
      </c>
      <c r="C2065" s="38" t="s">
        <v>36</v>
      </c>
      <c r="D2065" s="38" t="s">
        <v>38</v>
      </c>
      <c r="E2065" s="38" t="s">
        <v>46</v>
      </c>
      <c r="F2065" s="38" t="s">
        <v>120</v>
      </c>
      <c r="G2065" s="35">
        <v>3656.75</v>
      </c>
      <c r="H2065" s="59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1434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60">
        <v>45919.51017361111</v>
      </c>
      <c r="B2066" s="61">
        <v>444523554</v>
      </c>
      <c r="C2066" s="37" t="s">
        <v>36</v>
      </c>
      <c r="D2066" s="37" t="s">
        <v>38</v>
      </c>
      <c r="E2066" s="37" t="s">
        <v>46</v>
      </c>
      <c r="F2066" s="37" t="s">
        <v>120</v>
      </c>
      <c r="G2066" s="36">
        <v>3656.75</v>
      </c>
      <c r="H2066" s="61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1435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8">
        <v>45919.510497685187</v>
      </c>
      <c r="B2067" s="59">
        <v>444523629</v>
      </c>
      <c r="C2067" s="38" t="s">
        <v>36</v>
      </c>
      <c r="D2067" s="38" t="s">
        <v>37</v>
      </c>
      <c r="E2067" s="38" t="s">
        <v>45</v>
      </c>
      <c r="F2067" s="38" t="s">
        <v>120</v>
      </c>
      <c r="G2067" s="35">
        <v>3657.15</v>
      </c>
      <c r="H2067" s="59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60">
        <v>45919.510509259257</v>
      </c>
      <c r="B2068" s="61">
        <v>444523631</v>
      </c>
      <c r="C2068" s="37" t="s">
        <v>36</v>
      </c>
      <c r="D2068" s="37" t="s">
        <v>37</v>
      </c>
      <c r="E2068" s="37" t="s">
        <v>45</v>
      </c>
      <c r="F2068" s="37" t="s">
        <v>120</v>
      </c>
      <c r="G2068" s="36">
        <v>3657.22</v>
      </c>
      <c r="H2068" s="61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8">
        <v>45919.510509259257</v>
      </c>
      <c r="B2069" s="59">
        <v>444523634</v>
      </c>
      <c r="C2069" s="38" t="s">
        <v>36</v>
      </c>
      <c r="D2069" s="38" t="s">
        <v>37</v>
      </c>
      <c r="E2069" s="38" t="s">
        <v>45</v>
      </c>
      <c r="F2069" s="38" t="s">
        <v>120</v>
      </c>
      <c r="G2069" s="35">
        <v>3657.26</v>
      </c>
      <c r="H2069" s="59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60">
        <v>45919.51390046296</v>
      </c>
      <c r="B2070" s="61">
        <v>444526102</v>
      </c>
      <c r="C2070" s="37" t="s">
        <v>36</v>
      </c>
      <c r="D2070" s="37" t="s">
        <v>38</v>
      </c>
      <c r="E2070" s="37" t="s">
        <v>46</v>
      </c>
      <c r="F2070" s="37" t="s">
        <v>120</v>
      </c>
      <c r="G2070" s="36">
        <v>3658.49</v>
      </c>
      <c r="H2070" s="61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1436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8">
        <v>45919.51390046296</v>
      </c>
      <c r="B2071" s="59">
        <v>444526103</v>
      </c>
      <c r="C2071" s="38" t="s">
        <v>36</v>
      </c>
      <c r="D2071" s="38" t="s">
        <v>38</v>
      </c>
      <c r="E2071" s="38" t="s">
        <v>46</v>
      </c>
      <c r="F2071" s="38" t="s">
        <v>120</v>
      </c>
      <c r="G2071" s="35">
        <v>3658.49</v>
      </c>
      <c r="H2071" s="59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1436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60">
        <v>45919.514664351853</v>
      </c>
      <c r="B2072" s="61">
        <v>444526314</v>
      </c>
      <c r="C2072" s="37" t="s">
        <v>36</v>
      </c>
      <c r="D2072" s="37" t="s">
        <v>37</v>
      </c>
      <c r="E2072" s="37" t="s">
        <v>45</v>
      </c>
      <c r="F2072" s="37" t="s">
        <v>120</v>
      </c>
      <c r="G2072" s="36">
        <v>3658.33</v>
      </c>
      <c r="H2072" s="61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109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8">
        <v>45919.514675925922</v>
      </c>
      <c r="B2073" s="59">
        <v>444526316</v>
      </c>
      <c r="C2073" s="38" t="s">
        <v>36</v>
      </c>
      <c r="D2073" s="38" t="s">
        <v>37</v>
      </c>
      <c r="E2073" s="38" t="s">
        <v>45</v>
      </c>
      <c r="F2073" s="38" t="s">
        <v>120</v>
      </c>
      <c r="G2073" s="35">
        <v>3658.34</v>
      </c>
      <c r="H2073" s="59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60">
        <v>45919.516793981478</v>
      </c>
      <c r="B2074" s="61">
        <v>444527291</v>
      </c>
      <c r="C2074" s="37" t="s">
        <v>36</v>
      </c>
      <c r="D2074" s="37" t="s">
        <v>38</v>
      </c>
      <c r="E2074" s="37" t="s">
        <v>46</v>
      </c>
      <c r="F2074" s="37" t="s">
        <v>120</v>
      </c>
      <c r="G2074" s="36">
        <v>3657.91</v>
      </c>
      <c r="H2074" s="61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1437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8">
        <v>45919.516793981478</v>
      </c>
      <c r="B2075" s="59">
        <v>444527292</v>
      </c>
      <c r="C2075" s="38" t="s">
        <v>36</v>
      </c>
      <c r="D2075" s="38" t="s">
        <v>38</v>
      </c>
      <c r="E2075" s="38" t="s">
        <v>46</v>
      </c>
      <c r="F2075" s="38" t="s">
        <v>120</v>
      </c>
      <c r="G2075" s="35">
        <v>3657.91</v>
      </c>
      <c r="H2075" s="59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1437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60">
        <v>45919.516921296294</v>
      </c>
      <c r="B2076" s="61">
        <v>444527377</v>
      </c>
      <c r="C2076" s="37" t="s">
        <v>36</v>
      </c>
      <c r="D2076" s="37" t="s">
        <v>38</v>
      </c>
      <c r="E2076" s="37" t="s">
        <v>46</v>
      </c>
      <c r="F2076" s="37" t="s">
        <v>120</v>
      </c>
      <c r="G2076" s="36">
        <v>3657.65</v>
      </c>
      <c r="H2076" s="61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1438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8">
        <v>45919.516921296294</v>
      </c>
      <c r="B2077" s="59">
        <v>444527378</v>
      </c>
      <c r="C2077" s="38" t="s">
        <v>36</v>
      </c>
      <c r="D2077" s="38" t="s">
        <v>38</v>
      </c>
      <c r="E2077" s="38" t="s">
        <v>46</v>
      </c>
      <c r="F2077" s="38" t="s">
        <v>120</v>
      </c>
      <c r="G2077" s="35">
        <v>3657.65</v>
      </c>
      <c r="H2077" s="59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1439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60">
        <v>45919.517210648148</v>
      </c>
      <c r="B2078" s="61">
        <v>444527438</v>
      </c>
      <c r="C2078" s="37" t="s">
        <v>36</v>
      </c>
      <c r="D2078" s="37" t="s">
        <v>37</v>
      </c>
      <c r="E2078" s="37" t="s">
        <v>45</v>
      </c>
      <c r="F2078" s="37" t="s">
        <v>120</v>
      </c>
      <c r="G2078" s="36">
        <v>3658.39</v>
      </c>
      <c r="H2078" s="61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108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8">
        <v>45919.517222222225</v>
      </c>
      <c r="B2079" s="59">
        <v>444527440</v>
      </c>
      <c r="C2079" s="38" t="s">
        <v>36</v>
      </c>
      <c r="D2079" s="38" t="s">
        <v>37</v>
      </c>
      <c r="E2079" s="38" t="s">
        <v>45</v>
      </c>
      <c r="F2079" s="38" t="s">
        <v>120</v>
      </c>
      <c r="G2079" s="35">
        <v>3658.41</v>
      </c>
      <c r="H2079" s="59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114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60">
        <v>45919.517442129632</v>
      </c>
      <c r="B2080" s="61">
        <v>444527489</v>
      </c>
      <c r="C2080" s="37" t="s">
        <v>36</v>
      </c>
      <c r="D2080" s="37" t="s">
        <v>37</v>
      </c>
      <c r="E2080" s="37" t="s">
        <v>45</v>
      </c>
      <c r="F2080" s="37" t="s">
        <v>120</v>
      </c>
      <c r="G2080" s="36">
        <v>3658.27</v>
      </c>
      <c r="H2080" s="61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1385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8">
        <v>45919.517453703702</v>
      </c>
      <c r="B2081" s="59">
        <v>444527490</v>
      </c>
      <c r="C2081" s="38" t="s">
        <v>36</v>
      </c>
      <c r="D2081" s="38" t="s">
        <v>37</v>
      </c>
      <c r="E2081" s="38" t="s">
        <v>45</v>
      </c>
      <c r="F2081" s="38" t="s">
        <v>120</v>
      </c>
      <c r="G2081" s="35">
        <v>3658.25</v>
      </c>
      <c r="H2081" s="59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116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60">
        <v>45919.520289351851</v>
      </c>
      <c r="B2082" s="61">
        <v>444528746</v>
      </c>
      <c r="C2082" s="37" t="s">
        <v>36</v>
      </c>
      <c r="D2082" s="37" t="s">
        <v>38</v>
      </c>
      <c r="E2082" s="37" t="s">
        <v>46</v>
      </c>
      <c r="F2082" s="37" t="s">
        <v>120</v>
      </c>
      <c r="G2082" s="36">
        <v>3657.04</v>
      </c>
      <c r="H2082" s="61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1440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8">
        <v>45919.520289351851</v>
      </c>
      <c r="B2083" s="59">
        <v>444528747</v>
      </c>
      <c r="C2083" s="38" t="s">
        <v>36</v>
      </c>
      <c r="D2083" s="38" t="s">
        <v>38</v>
      </c>
      <c r="E2083" s="38" t="s">
        <v>46</v>
      </c>
      <c r="F2083" s="38" t="s">
        <v>120</v>
      </c>
      <c r="G2083" s="35">
        <v>3657.04</v>
      </c>
      <c r="H2083" s="59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1440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60">
        <v>45919.520555555559</v>
      </c>
      <c r="B2084" s="61">
        <v>444529031</v>
      </c>
      <c r="C2084" s="37" t="s">
        <v>36</v>
      </c>
      <c r="D2084" s="37" t="s">
        <v>38</v>
      </c>
      <c r="E2084" s="37" t="s">
        <v>46</v>
      </c>
      <c r="F2084" s="37" t="s">
        <v>120</v>
      </c>
      <c r="G2084" s="36">
        <v>3656.8</v>
      </c>
      <c r="H2084" s="61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1441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8">
        <v>45919.521724537037</v>
      </c>
      <c r="B2085" s="59">
        <v>444529600</v>
      </c>
      <c r="C2085" s="38" t="s">
        <v>36</v>
      </c>
      <c r="D2085" s="38" t="s">
        <v>37</v>
      </c>
      <c r="E2085" s="38" t="s">
        <v>45</v>
      </c>
      <c r="F2085" s="38" t="s">
        <v>120</v>
      </c>
      <c r="G2085" s="35">
        <v>3657.55</v>
      </c>
      <c r="H2085" s="59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60">
        <v>45919.521736111114</v>
      </c>
      <c r="B2086" s="61">
        <v>444529601</v>
      </c>
      <c r="C2086" s="37" t="s">
        <v>36</v>
      </c>
      <c r="D2086" s="37" t="s">
        <v>37</v>
      </c>
      <c r="E2086" s="37" t="s">
        <v>45</v>
      </c>
      <c r="F2086" s="37" t="s">
        <v>120</v>
      </c>
      <c r="G2086" s="36">
        <v>3657.55</v>
      </c>
      <c r="H2086" s="61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93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8">
        <v>45919.535844907405</v>
      </c>
      <c r="B2087" s="59">
        <v>444535792</v>
      </c>
      <c r="C2087" s="38" t="s">
        <v>36</v>
      </c>
      <c r="D2087" s="38" t="s">
        <v>38</v>
      </c>
      <c r="E2087" s="38" t="s">
        <v>45</v>
      </c>
      <c r="F2087" s="38" t="s">
        <v>120</v>
      </c>
      <c r="G2087" s="35">
        <v>3656.31</v>
      </c>
      <c r="H2087" s="59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109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60">
        <v>45919.537152777775</v>
      </c>
      <c r="B2088" s="61">
        <v>444536065</v>
      </c>
      <c r="C2088" s="37" t="s">
        <v>36</v>
      </c>
      <c r="D2088" s="37" t="s">
        <v>37</v>
      </c>
      <c r="E2088" s="37" t="s">
        <v>46</v>
      </c>
      <c r="F2088" s="37" t="s">
        <v>120</v>
      </c>
      <c r="G2088" s="36">
        <v>3657.83</v>
      </c>
      <c r="H2088" s="61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1482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8">
        <v>45919.542094907411</v>
      </c>
      <c r="B2089" s="59">
        <v>444537782</v>
      </c>
      <c r="C2089" s="38" t="s">
        <v>36</v>
      </c>
      <c r="D2089" s="38" t="s">
        <v>37</v>
      </c>
      <c r="E2089" s="38" t="s">
        <v>45</v>
      </c>
      <c r="F2089" s="38" t="s">
        <v>120</v>
      </c>
      <c r="G2089" s="35">
        <v>3658.23</v>
      </c>
      <c r="H2089" s="59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109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60">
        <v>45919.542256944442</v>
      </c>
      <c r="B2090" s="61">
        <v>444537850</v>
      </c>
      <c r="C2090" s="37" t="s">
        <v>36</v>
      </c>
      <c r="D2090" s="37" t="s">
        <v>38</v>
      </c>
      <c r="E2090" s="37" t="s">
        <v>46</v>
      </c>
      <c r="F2090" s="37" t="s">
        <v>120</v>
      </c>
      <c r="G2090" s="36">
        <v>3657.69</v>
      </c>
      <c r="H2090" s="61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1483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8">
        <v>45919.542326388888</v>
      </c>
      <c r="B2091" s="59">
        <v>444537880</v>
      </c>
      <c r="C2091" s="38" t="s">
        <v>36</v>
      </c>
      <c r="D2091" s="38" t="s">
        <v>37</v>
      </c>
      <c r="E2091" s="38" t="s">
        <v>45</v>
      </c>
      <c r="F2091" s="38" t="s">
        <v>120</v>
      </c>
      <c r="G2091" s="35">
        <v>3658.1</v>
      </c>
      <c r="H2091" s="59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60">
        <v>45919.542662037034</v>
      </c>
      <c r="B2092" s="61">
        <v>444537976</v>
      </c>
      <c r="C2092" s="37" t="s">
        <v>36</v>
      </c>
      <c r="D2092" s="37" t="s">
        <v>38</v>
      </c>
      <c r="E2092" s="37" t="s">
        <v>46</v>
      </c>
      <c r="F2092" s="37" t="s">
        <v>120</v>
      </c>
      <c r="G2092" s="36">
        <v>3657.54</v>
      </c>
      <c r="H2092" s="61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932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8">
        <v>45919.542662037034</v>
      </c>
      <c r="B2093" s="59">
        <v>444537977</v>
      </c>
      <c r="C2093" s="38" t="s">
        <v>36</v>
      </c>
      <c r="D2093" s="38" t="s">
        <v>38</v>
      </c>
      <c r="E2093" s="38" t="s">
        <v>46</v>
      </c>
      <c r="F2093" s="38" t="s">
        <v>120</v>
      </c>
      <c r="G2093" s="35">
        <v>3657.54</v>
      </c>
      <c r="H2093" s="59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932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60">
        <v>45919.544212962966</v>
      </c>
      <c r="B2094" s="61">
        <v>444538302</v>
      </c>
      <c r="C2094" s="37" t="s">
        <v>36</v>
      </c>
      <c r="D2094" s="37" t="s">
        <v>38</v>
      </c>
      <c r="E2094" s="37" t="s">
        <v>46</v>
      </c>
      <c r="F2094" s="37" t="s">
        <v>120</v>
      </c>
      <c r="G2094" s="36">
        <v>3657.23</v>
      </c>
      <c r="H2094" s="61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1484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8">
        <v>45919.554247685184</v>
      </c>
      <c r="B2095" s="59">
        <v>444540773</v>
      </c>
      <c r="C2095" s="38" t="s">
        <v>36</v>
      </c>
      <c r="D2095" s="38" t="s">
        <v>37</v>
      </c>
      <c r="E2095" s="38" t="s">
        <v>45</v>
      </c>
      <c r="F2095" s="38" t="s">
        <v>120</v>
      </c>
      <c r="G2095" s="35">
        <v>3658.32</v>
      </c>
      <c r="H2095" s="59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60">
        <v>45919.554247685184</v>
      </c>
      <c r="B2096" s="61">
        <v>444540774</v>
      </c>
      <c r="C2096" s="37" t="s">
        <v>36</v>
      </c>
      <c r="D2096" s="37" t="s">
        <v>37</v>
      </c>
      <c r="E2096" s="37" t="s">
        <v>45</v>
      </c>
      <c r="F2096" s="37" t="s">
        <v>120</v>
      </c>
      <c r="G2096" s="36">
        <v>3658.32</v>
      </c>
      <c r="H2096" s="61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8">
        <v>45919.555891203701</v>
      </c>
      <c r="B2097" s="59">
        <v>444541240</v>
      </c>
      <c r="C2097" s="38" t="s">
        <v>36</v>
      </c>
      <c r="D2097" s="38" t="s">
        <v>38</v>
      </c>
      <c r="E2097" s="38" t="s">
        <v>46</v>
      </c>
      <c r="F2097" s="38" t="s">
        <v>120</v>
      </c>
      <c r="G2097" s="35">
        <v>3658.17</v>
      </c>
      <c r="H2097" s="59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1485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60">
        <v>45919.555891203701</v>
      </c>
      <c r="B2098" s="61">
        <v>444541242</v>
      </c>
      <c r="C2098" s="37" t="s">
        <v>36</v>
      </c>
      <c r="D2098" s="37" t="s">
        <v>38</v>
      </c>
      <c r="E2098" s="37" t="s">
        <v>46</v>
      </c>
      <c r="F2098" s="37" t="s">
        <v>120</v>
      </c>
      <c r="G2098" s="36">
        <v>3658.17</v>
      </c>
      <c r="H2098" s="61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1485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8">
        <v>45919.557025462964</v>
      </c>
      <c r="B2099" s="59">
        <v>444541726</v>
      </c>
      <c r="C2099" s="38" t="s">
        <v>36</v>
      </c>
      <c r="D2099" s="38" t="s">
        <v>37</v>
      </c>
      <c r="E2099" s="38" t="s">
        <v>45</v>
      </c>
      <c r="F2099" s="38" t="s">
        <v>120</v>
      </c>
      <c r="G2099" s="35">
        <v>3658.98</v>
      </c>
      <c r="H2099" s="59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115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60">
        <v>45919.557025462964</v>
      </c>
      <c r="B2100" s="61">
        <v>444541727</v>
      </c>
      <c r="C2100" s="37" t="s">
        <v>36</v>
      </c>
      <c r="D2100" s="37" t="s">
        <v>37</v>
      </c>
      <c r="E2100" s="37" t="s">
        <v>45</v>
      </c>
      <c r="F2100" s="37" t="s">
        <v>120</v>
      </c>
      <c r="G2100" s="36">
        <v>3658.96</v>
      </c>
      <c r="H2100" s="61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119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8">
        <v>45919.562800925924</v>
      </c>
      <c r="B2101" s="59">
        <v>444542938</v>
      </c>
      <c r="C2101" s="38" t="s">
        <v>36</v>
      </c>
      <c r="D2101" s="38" t="s">
        <v>38</v>
      </c>
      <c r="E2101" s="38" t="s">
        <v>46</v>
      </c>
      <c r="F2101" s="38" t="s">
        <v>120</v>
      </c>
      <c r="G2101" s="35">
        <v>3656.64</v>
      </c>
      <c r="H2101" s="59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1486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60">
        <v>45919.566111111111</v>
      </c>
      <c r="B2102" s="61">
        <v>444544213</v>
      </c>
      <c r="C2102" s="37" t="s">
        <v>36</v>
      </c>
      <c r="D2102" s="37" t="s">
        <v>38</v>
      </c>
      <c r="E2102" s="37" t="s">
        <v>46</v>
      </c>
      <c r="F2102" s="37" t="s">
        <v>120</v>
      </c>
      <c r="G2102" s="36">
        <v>3655.93</v>
      </c>
      <c r="H2102" s="61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1487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8">
        <v>45919.566111111111</v>
      </c>
      <c r="B2103" s="59">
        <v>444544214</v>
      </c>
      <c r="C2103" s="38" t="s">
        <v>36</v>
      </c>
      <c r="D2103" s="38" t="s">
        <v>38</v>
      </c>
      <c r="E2103" s="38" t="s">
        <v>46</v>
      </c>
      <c r="F2103" s="38" t="s">
        <v>120</v>
      </c>
      <c r="G2103" s="35">
        <v>3655.93</v>
      </c>
      <c r="H2103" s="59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1487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60">
        <v>45919.566493055558</v>
      </c>
      <c r="B2104" s="61">
        <v>444544445</v>
      </c>
      <c r="C2104" s="37" t="s">
        <v>36</v>
      </c>
      <c r="D2104" s="37" t="s">
        <v>38</v>
      </c>
      <c r="E2104" s="37" t="s">
        <v>46</v>
      </c>
      <c r="F2104" s="37" t="s">
        <v>120</v>
      </c>
      <c r="G2104" s="36">
        <v>3655.58</v>
      </c>
      <c r="H2104" s="61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1430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8">
        <v>45919.567118055558</v>
      </c>
      <c r="B2105" s="59">
        <v>444544702</v>
      </c>
      <c r="C2105" s="38" t="s">
        <v>36</v>
      </c>
      <c r="D2105" s="38" t="s">
        <v>38</v>
      </c>
      <c r="E2105" s="38" t="s">
        <v>46</v>
      </c>
      <c r="F2105" s="38" t="s">
        <v>120</v>
      </c>
      <c r="G2105" s="35">
        <v>3655.36</v>
      </c>
      <c r="H2105" s="59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1488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60">
        <v>45919.567118055558</v>
      </c>
      <c r="B2106" s="61">
        <v>444544705</v>
      </c>
      <c r="C2106" s="37" t="s">
        <v>36</v>
      </c>
      <c r="D2106" s="37" t="s">
        <v>38</v>
      </c>
      <c r="E2106" s="37" t="s">
        <v>46</v>
      </c>
      <c r="F2106" s="37" t="s">
        <v>120</v>
      </c>
      <c r="G2106" s="36">
        <v>3655.36</v>
      </c>
      <c r="H2106" s="61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1489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8">
        <v>45919.567164351851</v>
      </c>
      <c r="B2107" s="59">
        <v>444544733</v>
      </c>
      <c r="C2107" s="38" t="s">
        <v>36</v>
      </c>
      <c r="D2107" s="38" t="s">
        <v>38</v>
      </c>
      <c r="E2107" s="38" t="s">
        <v>46</v>
      </c>
      <c r="F2107" s="38" t="s">
        <v>120</v>
      </c>
      <c r="G2107" s="35">
        <v>3655.33</v>
      </c>
      <c r="H2107" s="59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1339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60">
        <v>45919.567175925928</v>
      </c>
      <c r="B2108" s="61">
        <v>444544742</v>
      </c>
      <c r="C2108" s="37" t="s">
        <v>36</v>
      </c>
      <c r="D2108" s="37" t="s">
        <v>38</v>
      </c>
      <c r="E2108" s="37" t="s">
        <v>46</v>
      </c>
      <c r="F2108" s="37" t="s">
        <v>120</v>
      </c>
      <c r="G2108" s="36">
        <v>3655.25</v>
      </c>
      <c r="H2108" s="61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1490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8">
        <v>45919.567175925928</v>
      </c>
      <c r="B2109" s="59">
        <v>444544743</v>
      </c>
      <c r="C2109" s="38" t="s">
        <v>36</v>
      </c>
      <c r="D2109" s="38" t="s">
        <v>38</v>
      </c>
      <c r="E2109" s="38" t="s">
        <v>46</v>
      </c>
      <c r="F2109" s="38" t="s">
        <v>120</v>
      </c>
      <c r="G2109" s="35">
        <v>3655.25</v>
      </c>
      <c r="H2109" s="59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1490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60">
        <v>45919.567175925928</v>
      </c>
      <c r="B2110" s="61">
        <v>444544744</v>
      </c>
      <c r="C2110" s="37" t="s">
        <v>36</v>
      </c>
      <c r="D2110" s="37" t="s">
        <v>38</v>
      </c>
      <c r="E2110" s="37" t="s">
        <v>46</v>
      </c>
      <c r="F2110" s="37" t="s">
        <v>120</v>
      </c>
      <c r="G2110" s="36">
        <v>3655.25</v>
      </c>
      <c r="H2110" s="61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1491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8">
        <v>45919.567175925928</v>
      </c>
      <c r="B2111" s="59">
        <v>444544745</v>
      </c>
      <c r="C2111" s="38" t="s">
        <v>36</v>
      </c>
      <c r="D2111" s="38" t="s">
        <v>38</v>
      </c>
      <c r="E2111" s="38" t="s">
        <v>46</v>
      </c>
      <c r="F2111" s="38" t="s">
        <v>120</v>
      </c>
      <c r="G2111" s="35">
        <v>3655.25</v>
      </c>
      <c r="H2111" s="59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1491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60">
        <v>45919.567442129628</v>
      </c>
      <c r="B2112" s="61">
        <v>444544866</v>
      </c>
      <c r="C2112" s="37" t="s">
        <v>36</v>
      </c>
      <c r="D2112" s="37" t="s">
        <v>38</v>
      </c>
      <c r="E2112" s="37" t="s">
        <v>45</v>
      </c>
      <c r="F2112" s="37" t="s">
        <v>120</v>
      </c>
      <c r="G2112" s="36">
        <v>3655.79</v>
      </c>
      <c r="H2112" s="61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119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8">
        <v>45919.567442129628</v>
      </c>
      <c r="B2113" s="59">
        <v>444544867</v>
      </c>
      <c r="C2113" s="38" t="s">
        <v>36</v>
      </c>
      <c r="D2113" s="38" t="s">
        <v>38</v>
      </c>
      <c r="E2113" s="38" t="s">
        <v>45</v>
      </c>
      <c r="F2113" s="38" t="s">
        <v>120</v>
      </c>
      <c r="G2113" s="35">
        <v>3655.79</v>
      </c>
      <c r="H2113" s="59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1385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60">
        <v>45919.567453703705</v>
      </c>
      <c r="B2114" s="61">
        <v>444544868</v>
      </c>
      <c r="C2114" s="37" t="s">
        <v>36</v>
      </c>
      <c r="D2114" s="37" t="s">
        <v>38</v>
      </c>
      <c r="E2114" s="37" t="s">
        <v>45</v>
      </c>
      <c r="F2114" s="37" t="s">
        <v>120</v>
      </c>
      <c r="G2114" s="36">
        <v>3655.79</v>
      </c>
      <c r="H2114" s="61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116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8">
        <v>45919.567453703705</v>
      </c>
      <c r="B2115" s="59">
        <v>444544872</v>
      </c>
      <c r="C2115" s="38" t="s">
        <v>36</v>
      </c>
      <c r="D2115" s="38" t="s">
        <v>38</v>
      </c>
      <c r="E2115" s="38" t="s">
        <v>45</v>
      </c>
      <c r="F2115" s="38" t="s">
        <v>120</v>
      </c>
      <c r="G2115" s="35">
        <v>3655.79</v>
      </c>
      <c r="H2115" s="59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115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60">
        <v>45919.568136574075</v>
      </c>
      <c r="B2116" s="61">
        <v>444545346</v>
      </c>
      <c r="C2116" s="37" t="s">
        <v>36</v>
      </c>
      <c r="D2116" s="37" t="s">
        <v>38</v>
      </c>
      <c r="E2116" s="37" t="s">
        <v>45</v>
      </c>
      <c r="F2116" s="37" t="s">
        <v>120</v>
      </c>
      <c r="G2116" s="36">
        <v>3656.12</v>
      </c>
      <c r="H2116" s="61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109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8">
        <v>45919.568136574075</v>
      </c>
      <c r="B2117" s="59">
        <v>444545349</v>
      </c>
      <c r="C2117" s="38" t="s">
        <v>36</v>
      </c>
      <c r="D2117" s="38" t="s">
        <v>38</v>
      </c>
      <c r="E2117" s="38" t="s">
        <v>45</v>
      </c>
      <c r="F2117" s="38" t="s">
        <v>120</v>
      </c>
      <c r="G2117" s="35">
        <v>3656.12</v>
      </c>
      <c r="H2117" s="59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114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60">
        <v>45919.568148148152</v>
      </c>
      <c r="B2118" s="61">
        <v>444545352</v>
      </c>
      <c r="C2118" s="37" t="s">
        <v>36</v>
      </c>
      <c r="D2118" s="37" t="s">
        <v>38</v>
      </c>
      <c r="E2118" s="37" t="s">
        <v>45</v>
      </c>
      <c r="F2118" s="37" t="s">
        <v>120</v>
      </c>
      <c r="G2118" s="36">
        <v>3656.11</v>
      </c>
      <c r="H2118" s="61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108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8">
        <v>45919.568148148152</v>
      </c>
      <c r="B2119" s="59">
        <v>444545353</v>
      </c>
      <c r="C2119" s="38" t="s">
        <v>36</v>
      </c>
      <c r="D2119" s="38" t="s">
        <v>38</v>
      </c>
      <c r="E2119" s="38" t="s">
        <v>45</v>
      </c>
      <c r="F2119" s="38" t="s">
        <v>120</v>
      </c>
      <c r="G2119" s="35">
        <v>3656.11</v>
      </c>
      <c r="H2119" s="59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60">
        <v>45919.568148148152</v>
      </c>
      <c r="B2120" s="61">
        <v>444545354</v>
      </c>
      <c r="C2120" s="37" t="s">
        <v>36</v>
      </c>
      <c r="D2120" s="37" t="s">
        <v>38</v>
      </c>
      <c r="E2120" s="37" t="s">
        <v>45</v>
      </c>
      <c r="F2120" s="37" t="s">
        <v>120</v>
      </c>
      <c r="G2120" s="36">
        <v>3656.11</v>
      </c>
      <c r="H2120" s="61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8">
        <v>45919.568148148152</v>
      </c>
      <c r="B2121" s="59">
        <v>444545355</v>
      </c>
      <c r="C2121" s="38" t="s">
        <v>36</v>
      </c>
      <c r="D2121" s="38" t="s">
        <v>38</v>
      </c>
      <c r="E2121" s="38" t="s">
        <v>45</v>
      </c>
      <c r="F2121" s="38" t="s">
        <v>120</v>
      </c>
      <c r="G2121" s="35">
        <v>3656.11</v>
      </c>
      <c r="H2121" s="59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60">
        <v>45919.568159722221</v>
      </c>
      <c r="B2122" s="61">
        <v>444545356</v>
      </c>
      <c r="C2122" s="37" t="s">
        <v>36</v>
      </c>
      <c r="D2122" s="37" t="s">
        <v>38</v>
      </c>
      <c r="E2122" s="37" t="s">
        <v>45</v>
      </c>
      <c r="F2122" s="37" t="s">
        <v>120</v>
      </c>
      <c r="G2122" s="36">
        <v>3656.11</v>
      </c>
      <c r="H2122" s="61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8">
        <v>45919.574583333335</v>
      </c>
      <c r="B2123" s="59">
        <v>444548409</v>
      </c>
      <c r="C2123" s="38" t="s">
        <v>36</v>
      </c>
      <c r="D2123" s="38" t="s">
        <v>37</v>
      </c>
      <c r="E2123" s="38" t="s">
        <v>46</v>
      </c>
      <c r="F2123" s="38" t="s">
        <v>120</v>
      </c>
      <c r="G2123" s="35">
        <v>3657.64</v>
      </c>
      <c r="H2123" s="59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1492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60">
        <v>45919.582025462965</v>
      </c>
      <c r="B2124" s="61">
        <v>444550883</v>
      </c>
      <c r="C2124" s="37" t="s">
        <v>36</v>
      </c>
      <c r="D2124" s="37" t="s">
        <v>38</v>
      </c>
      <c r="E2124" s="37" t="s">
        <v>45</v>
      </c>
      <c r="F2124" s="37" t="s">
        <v>120</v>
      </c>
      <c r="G2124" s="36">
        <v>3655.79</v>
      </c>
      <c r="H2124" s="61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109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8">
        <v>45919.583692129629</v>
      </c>
      <c r="B2125" s="59">
        <v>444551489</v>
      </c>
      <c r="C2125" s="38" t="s">
        <v>36</v>
      </c>
      <c r="D2125" s="38" t="s">
        <v>38</v>
      </c>
      <c r="E2125" s="38" t="s">
        <v>46</v>
      </c>
      <c r="F2125" s="38" t="s">
        <v>120</v>
      </c>
      <c r="G2125" s="35">
        <v>3654.5</v>
      </c>
      <c r="H2125" s="59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938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60">
        <v>45919.583692129629</v>
      </c>
      <c r="B2126" s="61">
        <v>444551492</v>
      </c>
      <c r="C2126" s="37" t="s">
        <v>36</v>
      </c>
      <c r="D2126" s="37" t="s">
        <v>38</v>
      </c>
      <c r="E2126" s="37" t="s">
        <v>46</v>
      </c>
      <c r="F2126" s="37" t="s">
        <v>120</v>
      </c>
      <c r="G2126" s="36">
        <v>3654.5</v>
      </c>
      <c r="H2126" s="61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938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8">
        <v>45919.58488425926</v>
      </c>
      <c r="B2127" s="59">
        <v>444552242</v>
      </c>
      <c r="C2127" s="38" t="s">
        <v>36</v>
      </c>
      <c r="D2127" s="38" t="s">
        <v>37</v>
      </c>
      <c r="E2127" s="38" t="s">
        <v>46</v>
      </c>
      <c r="F2127" s="38" t="s">
        <v>120</v>
      </c>
      <c r="G2127" s="35">
        <v>3654.62</v>
      </c>
      <c r="H2127" s="59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1493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60">
        <v>45919.58488425926</v>
      </c>
      <c r="B2128" s="61">
        <v>444552243</v>
      </c>
      <c r="C2128" s="37" t="s">
        <v>36</v>
      </c>
      <c r="D2128" s="37" t="s">
        <v>37</v>
      </c>
      <c r="E2128" s="37" t="s">
        <v>46</v>
      </c>
      <c r="F2128" s="37" t="s">
        <v>120</v>
      </c>
      <c r="G2128" s="36">
        <v>3654.62</v>
      </c>
      <c r="H2128" s="61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1493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8">
        <v>45919.585497685184</v>
      </c>
      <c r="B2129" s="59">
        <v>444552602</v>
      </c>
      <c r="C2129" s="38" t="s">
        <v>36</v>
      </c>
      <c r="D2129" s="38" t="s">
        <v>38</v>
      </c>
      <c r="E2129" s="38" t="s">
        <v>45</v>
      </c>
      <c r="F2129" s="38" t="s">
        <v>120</v>
      </c>
      <c r="G2129" s="35">
        <v>3655.42</v>
      </c>
      <c r="H2129" s="59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60">
        <v>45919.588321759256</v>
      </c>
      <c r="B2130" s="61">
        <v>444553809</v>
      </c>
      <c r="C2130" s="37" t="s">
        <v>36</v>
      </c>
      <c r="D2130" s="37" t="s">
        <v>37</v>
      </c>
      <c r="E2130" s="37" t="s">
        <v>46</v>
      </c>
      <c r="F2130" s="37" t="s">
        <v>120</v>
      </c>
      <c r="G2130" s="36">
        <v>3655.53</v>
      </c>
      <c r="H2130" s="61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1494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8">
        <v>45919.588321759256</v>
      </c>
      <c r="B2131" s="59">
        <v>444553810</v>
      </c>
      <c r="C2131" s="38" t="s">
        <v>36</v>
      </c>
      <c r="D2131" s="38" t="s">
        <v>37</v>
      </c>
      <c r="E2131" s="38" t="s">
        <v>46</v>
      </c>
      <c r="F2131" s="38" t="s">
        <v>120</v>
      </c>
      <c r="G2131" s="35">
        <v>3655.53</v>
      </c>
      <c r="H2131" s="59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1494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60">
        <v>45919.588321759256</v>
      </c>
      <c r="B2132" s="61">
        <v>444553811</v>
      </c>
      <c r="C2132" s="37" t="s">
        <v>36</v>
      </c>
      <c r="D2132" s="37" t="s">
        <v>37</v>
      </c>
      <c r="E2132" s="37" t="s">
        <v>46</v>
      </c>
      <c r="F2132" s="37" t="s">
        <v>120</v>
      </c>
      <c r="G2132" s="36">
        <v>3655.53</v>
      </c>
      <c r="H2132" s="61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1494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8">
        <v>45919.588391203702</v>
      </c>
      <c r="B2133" s="59">
        <v>444553831</v>
      </c>
      <c r="C2133" s="38" t="s">
        <v>36</v>
      </c>
      <c r="D2133" s="38" t="s">
        <v>38</v>
      </c>
      <c r="E2133" s="38" t="s">
        <v>45</v>
      </c>
      <c r="F2133" s="38" t="s">
        <v>120</v>
      </c>
      <c r="G2133" s="35">
        <v>3655.22</v>
      </c>
      <c r="H2133" s="59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60">
        <v>45919.588391203702</v>
      </c>
      <c r="B2134" s="61">
        <v>444553832</v>
      </c>
      <c r="C2134" s="37" t="s">
        <v>36</v>
      </c>
      <c r="D2134" s="37" t="s">
        <v>38</v>
      </c>
      <c r="E2134" s="37" t="s">
        <v>45</v>
      </c>
      <c r="F2134" s="37" t="s">
        <v>120</v>
      </c>
      <c r="G2134" s="36">
        <v>3655.25</v>
      </c>
      <c r="H2134" s="61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8">
        <v>45919.588402777779</v>
      </c>
      <c r="B2135" s="59">
        <v>444553833</v>
      </c>
      <c r="C2135" s="38" t="s">
        <v>36</v>
      </c>
      <c r="D2135" s="38" t="s">
        <v>38</v>
      </c>
      <c r="E2135" s="38" t="s">
        <v>45</v>
      </c>
      <c r="F2135" s="38" t="s">
        <v>120</v>
      </c>
      <c r="G2135" s="35">
        <v>3655.25</v>
      </c>
      <c r="H2135" s="59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60">
        <v>45919.59097222222</v>
      </c>
      <c r="B2136" s="61">
        <v>444554830</v>
      </c>
      <c r="C2136" s="37" t="s">
        <v>36</v>
      </c>
      <c r="D2136" s="37" t="s">
        <v>37</v>
      </c>
      <c r="E2136" s="37" t="s">
        <v>46</v>
      </c>
      <c r="F2136" s="37" t="s">
        <v>120</v>
      </c>
      <c r="G2136" s="36">
        <v>3654.28</v>
      </c>
      <c r="H2136" s="61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1495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8">
        <v>45919.591145833336</v>
      </c>
      <c r="B2137" s="59">
        <v>444555051</v>
      </c>
      <c r="C2137" s="38" t="s">
        <v>36</v>
      </c>
      <c r="D2137" s="38" t="s">
        <v>37</v>
      </c>
      <c r="E2137" s="38" t="s">
        <v>46</v>
      </c>
      <c r="F2137" s="38" t="s">
        <v>120</v>
      </c>
      <c r="G2137" s="35">
        <v>3653.91</v>
      </c>
      <c r="H2137" s="59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1496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60">
        <v>45919.591365740744</v>
      </c>
      <c r="B2138" s="61">
        <v>444555353</v>
      </c>
      <c r="C2138" s="37" t="s">
        <v>36</v>
      </c>
      <c r="D2138" s="37" t="s">
        <v>37</v>
      </c>
      <c r="E2138" s="37" t="s">
        <v>46</v>
      </c>
      <c r="F2138" s="37" t="s">
        <v>120</v>
      </c>
      <c r="G2138" s="36">
        <v>3654.57</v>
      </c>
      <c r="H2138" s="61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1497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8">
        <v>45919.591365740744</v>
      </c>
      <c r="B2139" s="59">
        <v>444555354</v>
      </c>
      <c r="C2139" s="38" t="s">
        <v>36</v>
      </c>
      <c r="D2139" s="38" t="s">
        <v>37</v>
      </c>
      <c r="E2139" s="38" t="s">
        <v>46</v>
      </c>
      <c r="F2139" s="38" t="s">
        <v>120</v>
      </c>
      <c r="G2139" s="35">
        <v>3654.57</v>
      </c>
      <c r="H2139" s="59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1497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60">
        <v>45919.591400462959</v>
      </c>
      <c r="B2140" s="61">
        <v>444555367</v>
      </c>
      <c r="C2140" s="37" t="s">
        <v>36</v>
      </c>
      <c r="D2140" s="37" t="s">
        <v>38</v>
      </c>
      <c r="E2140" s="37" t="s">
        <v>45</v>
      </c>
      <c r="F2140" s="37" t="s">
        <v>120</v>
      </c>
      <c r="G2140" s="36">
        <v>3654.08</v>
      </c>
      <c r="H2140" s="61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1385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8">
        <v>45919.591400462959</v>
      </c>
      <c r="B2141" s="59">
        <v>444555371</v>
      </c>
      <c r="C2141" s="38" t="s">
        <v>36</v>
      </c>
      <c r="D2141" s="38" t="s">
        <v>38</v>
      </c>
      <c r="E2141" s="38" t="s">
        <v>45</v>
      </c>
      <c r="F2141" s="38" t="s">
        <v>120</v>
      </c>
      <c r="G2141" s="35">
        <v>3654.07</v>
      </c>
      <c r="H2141" s="59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116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60">
        <v>45919.591863425929</v>
      </c>
      <c r="B2142" s="61">
        <v>444555633</v>
      </c>
      <c r="C2142" s="37" t="s">
        <v>36</v>
      </c>
      <c r="D2142" s="37" t="s">
        <v>38</v>
      </c>
      <c r="E2142" s="37" t="s">
        <v>45</v>
      </c>
      <c r="F2142" s="37" t="s">
        <v>120</v>
      </c>
      <c r="G2142" s="36">
        <v>3654.35</v>
      </c>
      <c r="H2142" s="61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109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8">
        <v>45919.591863425929</v>
      </c>
      <c r="B2143" s="59">
        <v>444555634</v>
      </c>
      <c r="C2143" s="38" t="s">
        <v>36</v>
      </c>
      <c r="D2143" s="38" t="s">
        <v>38</v>
      </c>
      <c r="E2143" s="38" t="s">
        <v>45</v>
      </c>
      <c r="F2143" s="38" t="s">
        <v>120</v>
      </c>
      <c r="G2143" s="35">
        <v>3654.35</v>
      </c>
      <c r="H2143" s="59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60">
        <v>45919.591874999998</v>
      </c>
      <c r="B2144" s="61">
        <v>444555635</v>
      </c>
      <c r="C2144" s="37" t="s">
        <v>36</v>
      </c>
      <c r="D2144" s="37" t="s">
        <v>38</v>
      </c>
      <c r="E2144" s="37" t="s">
        <v>45</v>
      </c>
      <c r="F2144" s="37" t="s">
        <v>120</v>
      </c>
      <c r="G2144" s="36">
        <v>3654.35</v>
      </c>
      <c r="H2144" s="61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108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8">
        <v>45919.592858796299</v>
      </c>
      <c r="B2145" s="59">
        <v>444556383</v>
      </c>
      <c r="C2145" s="38" t="s">
        <v>36</v>
      </c>
      <c r="D2145" s="38" t="s">
        <v>37</v>
      </c>
      <c r="E2145" s="38" t="s">
        <v>46</v>
      </c>
      <c r="F2145" s="38" t="s">
        <v>120</v>
      </c>
      <c r="G2145" s="35">
        <v>3652.82</v>
      </c>
      <c r="H2145" s="59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1498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60">
        <v>45919.592858796299</v>
      </c>
      <c r="B2146" s="61">
        <v>444556384</v>
      </c>
      <c r="C2146" s="37" t="s">
        <v>36</v>
      </c>
      <c r="D2146" s="37" t="s">
        <v>37</v>
      </c>
      <c r="E2146" s="37" t="s">
        <v>46</v>
      </c>
      <c r="F2146" s="37" t="s">
        <v>120</v>
      </c>
      <c r="G2146" s="36">
        <v>3652.82</v>
      </c>
      <c r="H2146" s="61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1499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8">
        <v>45919.592858796299</v>
      </c>
      <c r="B2147" s="59">
        <v>444556385</v>
      </c>
      <c r="C2147" s="38" t="s">
        <v>36</v>
      </c>
      <c r="D2147" s="38" t="s">
        <v>37</v>
      </c>
      <c r="E2147" s="38" t="s">
        <v>46</v>
      </c>
      <c r="F2147" s="38" t="s">
        <v>120</v>
      </c>
      <c r="G2147" s="35">
        <v>3652.82</v>
      </c>
      <c r="H2147" s="59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1499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60">
        <v>45919.593124999999</v>
      </c>
      <c r="B2148" s="61">
        <v>444556694</v>
      </c>
      <c r="C2148" s="37" t="s">
        <v>36</v>
      </c>
      <c r="D2148" s="37" t="s">
        <v>37</v>
      </c>
      <c r="E2148" s="37" t="s">
        <v>46</v>
      </c>
      <c r="F2148" s="37" t="s">
        <v>120</v>
      </c>
      <c r="G2148" s="36">
        <v>3652.62</v>
      </c>
      <c r="H2148" s="61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1500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8">
        <v>45919.593819444446</v>
      </c>
      <c r="B2149" s="59">
        <v>444557263</v>
      </c>
      <c r="C2149" s="38" t="s">
        <v>36</v>
      </c>
      <c r="D2149" s="38" t="s">
        <v>37</v>
      </c>
      <c r="E2149" s="38" t="s">
        <v>46</v>
      </c>
      <c r="F2149" s="38" t="s">
        <v>120</v>
      </c>
      <c r="G2149" s="35">
        <v>3653.14</v>
      </c>
      <c r="H2149" s="59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828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60">
        <v>45919.593819444446</v>
      </c>
      <c r="B2150" s="61">
        <v>444557264</v>
      </c>
      <c r="C2150" s="37" t="s">
        <v>36</v>
      </c>
      <c r="D2150" s="37" t="s">
        <v>37</v>
      </c>
      <c r="E2150" s="37" t="s">
        <v>46</v>
      </c>
      <c r="F2150" s="37" t="s">
        <v>120</v>
      </c>
      <c r="G2150" s="36">
        <v>3653.14</v>
      </c>
      <c r="H2150" s="61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1501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8">
        <v>45919.593819444446</v>
      </c>
      <c r="B2151" s="59">
        <v>444557265</v>
      </c>
      <c r="C2151" s="38" t="s">
        <v>36</v>
      </c>
      <c r="D2151" s="38" t="s">
        <v>37</v>
      </c>
      <c r="E2151" s="38" t="s">
        <v>46</v>
      </c>
      <c r="F2151" s="38" t="s">
        <v>120</v>
      </c>
      <c r="G2151" s="35">
        <v>3653.14</v>
      </c>
      <c r="H2151" s="59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1501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60">
        <v>45919.593819444446</v>
      </c>
      <c r="B2152" s="61">
        <v>444557266</v>
      </c>
      <c r="C2152" s="37" t="s">
        <v>36</v>
      </c>
      <c r="D2152" s="37" t="s">
        <v>37</v>
      </c>
      <c r="E2152" s="37" t="s">
        <v>46</v>
      </c>
      <c r="F2152" s="37" t="s">
        <v>120</v>
      </c>
      <c r="G2152" s="36">
        <v>3653.14</v>
      </c>
      <c r="H2152" s="61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1501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8">
        <v>45919.593831018516</v>
      </c>
      <c r="B2153" s="59">
        <v>444557269</v>
      </c>
      <c r="C2153" s="38" t="s">
        <v>36</v>
      </c>
      <c r="D2153" s="38" t="s">
        <v>38</v>
      </c>
      <c r="E2153" s="38" t="s">
        <v>45</v>
      </c>
      <c r="F2153" s="38" t="s">
        <v>120</v>
      </c>
      <c r="G2153" s="35">
        <v>3652.83</v>
      </c>
      <c r="H2153" s="59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115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60">
        <v>45919.593831018516</v>
      </c>
      <c r="B2154" s="61">
        <v>444557271</v>
      </c>
      <c r="C2154" s="37" t="s">
        <v>36</v>
      </c>
      <c r="D2154" s="37" t="s">
        <v>38</v>
      </c>
      <c r="E2154" s="37" t="s">
        <v>45</v>
      </c>
      <c r="F2154" s="37" t="s">
        <v>120</v>
      </c>
      <c r="G2154" s="36">
        <v>3652.83</v>
      </c>
      <c r="H2154" s="61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116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8">
        <v>45919.593842592592</v>
      </c>
      <c r="B2155" s="59">
        <v>444557272</v>
      </c>
      <c r="C2155" s="38" t="s">
        <v>36</v>
      </c>
      <c r="D2155" s="38" t="s">
        <v>38</v>
      </c>
      <c r="E2155" s="38" t="s">
        <v>45</v>
      </c>
      <c r="F2155" s="38" t="s">
        <v>120</v>
      </c>
      <c r="G2155" s="35">
        <v>3652.83</v>
      </c>
      <c r="H2155" s="59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1385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60">
        <v>45919.593842592592</v>
      </c>
      <c r="B2156" s="61">
        <v>444557273</v>
      </c>
      <c r="C2156" s="37" t="s">
        <v>36</v>
      </c>
      <c r="D2156" s="37" t="s">
        <v>38</v>
      </c>
      <c r="E2156" s="37" t="s">
        <v>45</v>
      </c>
      <c r="F2156" s="37" t="s">
        <v>120</v>
      </c>
      <c r="G2156" s="36">
        <v>3652.8</v>
      </c>
      <c r="H2156" s="61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119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8">
        <v>45919.595219907409</v>
      </c>
      <c r="B2157" s="59">
        <v>444557795</v>
      </c>
      <c r="C2157" s="38" t="s">
        <v>36</v>
      </c>
      <c r="D2157" s="38" t="s">
        <v>38</v>
      </c>
      <c r="E2157" s="38" t="s">
        <v>45</v>
      </c>
      <c r="F2157" s="38" t="s">
        <v>120</v>
      </c>
      <c r="G2157" s="35">
        <v>3653.02</v>
      </c>
      <c r="H2157" s="59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108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60">
        <v>45919.595219907409</v>
      </c>
      <c r="B2158" s="61">
        <v>444557796</v>
      </c>
      <c r="C2158" s="37" t="s">
        <v>36</v>
      </c>
      <c r="D2158" s="37" t="s">
        <v>38</v>
      </c>
      <c r="E2158" s="37" t="s">
        <v>45</v>
      </c>
      <c r="F2158" s="37" t="s">
        <v>120</v>
      </c>
      <c r="G2158" s="36">
        <v>3653.02</v>
      </c>
      <c r="H2158" s="61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8">
        <v>45919.595231481479</v>
      </c>
      <c r="B2159" s="59">
        <v>444557799</v>
      </c>
      <c r="C2159" s="38" t="s">
        <v>36</v>
      </c>
      <c r="D2159" s="38" t="s">
        <v>38</v>
      </c>
      <c r="E2159" s="38" t="s">
        <v>45</v>
      </c>
      <c r="F2159" s="38" t="s">
        <v>120</v>
      </c>
      <c r="G2159" s="35">
        <v>3653.13</v>
      </c>
      <c r="H2159" s="59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109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60">
        <v>45919.595231481479</v>
      </c>
      <c r="B2160" s="61">
        <v>444557802</v>
      </c>
      <c r="C2160" s="37" t="s">
        <v>36</v>
      </c>
      <c r="D2160" s="37" t="s">
        <v>38</v>
      </c>
      <c r="E2160" s="37" t="s">
        <v>45</v>
      </c>
      <c r="F2160" s="37" t="s">
        <v>120</v>
      </c>
      <c r="G2160" s="36">
        <v>3653.16</v>
      </c>
      <c r="H2160" s="61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114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8">
        <v>45919.595717592594</v>
      </c>
      <c r="B2161" s="59">
        <v>444557988</v>
      </c>
      <c r="C2161" s="38" t="s">
        <v>36</v>
      </c>
      <c r="D2161" s="38" t="s">
        <v>37</v>
      </c>
      <c r="E2161" s="38" t="s">
        <v>46</v>
      </c>
      <c r="F2161" s="38" t="s">
        <v>120</v>
      </c>
      <c r="G2161" s="35">
        <v>3653.49</v>
      </c>
      <c r="H2161" s="59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1502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60">
        <v>45919.59579861111</v>
      </c>
      <c r="B2162" s="61">
        <v>444557997</v>
      </c>
      <c r="C2162" s="37" t="s">
        <v>36</v>
      </c>
      <c r="D2162" s="37" t="s">
        <v>38</v>
      </c>
      <c r="E2162" s="37" t="s">
        <v>45</v>
      </c>
      <c r="F2162" s="37" t="s">
        <v>120</v>
      </c>
      <c r="G2162" s="36">
        <v>3653.13</v>
      </c>
      <c r="H2162" s="61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8">
        <v>45919.596030092594</v>
      </c>
      <c r="B2163" s="59">
        <v>444558031</v>
      </c>
      <c r="C2163" s="38" t="s">
        <v>36</v>
      </c>
      <c r="D2163" s="38" t="s">
        <v>37</v>
      </c>
      <c r="E2163" s="38" t="s">
        <v>46</v>
      </c>
      <c r="F2163" s="38" t="s">
        <v>120</v>
      </c>
      <c r="G2163" s="35">
        <v>3653.56</v>
      </c>
      <c r="H2163" s="59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1503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60">
        <v>45919.596030092594</v>
      </c>
      <c r="B2164" s="61">
        <v>444558032</v>
      </c>
      <c r="C2164" s="37" t="s">
        <v>36</v>
      </c>
      <c r="D2164" s="37" t="s">
        <v>37</v>
      </c>
      <c r="E2164" s="37" t="s">
        <v>46</v>
      </c>
      <c r="F2164" s="37" t="s">
        <v>120</v>
      </c>
      <c r="G2164" s="36">
        <v>3653.56</v>
      </c>
      <c r="H2164" s="61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1503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8">
        <v>45919.596145833333</v>
      </c>
      <c r="B2165" s="59">
        <v>444558099</v>
      </c>
      <c r="C2165" s="38" t="s">
        <v>36</v>
      </c>
      <c r="D2165" s="38" t="s">
        <v>38</v>
      </c>
      <c r="E2165" s="38" t="s">
        <v>45</v>
      </c>
      <c r="F2165" s="38" t="s">
        <v>120</v>
      </c>
      <c r="G2165" s="35">
        <v>3653.45</v>
      </c>
      <c r="H2165" s="59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60">
        <v>45919.596145833333</v>
      </c>
      <c r="B2166" s="61">
        <v>444558103</v>
      </c>
      <c r="C2166" s="37" t="s">
        <v>36</v>
      </c>
      <c r="D2166" s="37" t="s">
        <v>38</v>
      </c>
      <c r="E2166" s="37" t="s">
        <v>45</v>
      </c>
      <c r="F2166" s="37" t="s">
        <v>120</v>
      </c>
      <c r="G2166" s="36">
        <v>3653.45</v>
      </c>
      <c r="H2166" s="61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8">
        <v>45919.597569444442</v>
      </c>
      <c r="B2167" s="59">
        <v>444559508</v>
      </c>
      <c r="C2167" s="38" t="s">
        <v>36</v>
      </c>
      <c r="D2167" s="38" t="s">
        <v>37</v>
      </c>
      <c r="E2167" s="38" t="s">
        <v>46</v>
      </c>
      <c r="F2167" s="38" t="s">
        <v>120</v>
      </c>
      <c r="G2167" s="35">
        <v>3653.28</v>
      </c>
      <c r="H2167" s="59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1504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60">
        <v>45919.597569444442</v>
      </c>
      <c r="B2168" s="61">
        <v>444559509</v>
      </c>
      <c r="C2168" s="37" t="s">
        <v>36</v>
      </c>
      <c r="D2168" s="37" t="s">
        <v>37</v>
      </c>
      <c r="E2168" s="37" t="s">
        <v>46</v>
      </c>
      <c r="F2168" s="37" t="s">
        <v>120</v>
      </c>
      <c r="G2168" s="36">
        <v>3653.28</v>
      </c>
      <c r="H2168" s="61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1504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8">
        <v>45919.597650462965</v>
      </c>
      <c r="B2169" s="59">
        <v>444559534</v>
      </c>
      <c r="C2169" s="38" t="s">
        <v>36</v>
      </c>
      <c r="D2169" s="38" t="s">
        <v>38</v>
      </c>
      <c r="E2169" s="38" t="s">
        <v>45</v>
      </c>
      <c r="F2169" s="38" t="s">
        <v>120</v>
      </c>
      <c r="G2169" s="35">
        <v>3652.97</v>
      </c>
      <c r="H2169" s="59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60">
        <v>45919.597650462965</v>
      </c>
      <c r="B2170" s="61">
        <v>444559535</v>
      </c>
      <c r="C2170" s="37" t="s">
        <v>36</v>
      </c>
      <c r="D2170" s="37" t="s">
        <v>38</v>
      </c>
      <c r="E2170" s="37" t="s">
        <v>45</v>
      </c>
      <c r="F2170" s="37" t="s">
        <v>120</v>
      </c>
      <c r="G2170" s="36">
        <v>3653.01</v>
      </c>
      <c r="H2170" s="61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8">
        <v>45919.600787037038</v>
      </c>
      <c r="B2171" s="59">
        <v>444560492</v>
      </c>
      <c r="C2171" s="38" t="s">
        <v>36</v>
      </c>
      <c r="D2171" s="38" t="s">
        <v>37</v>
      </c>
      <c r="E2171" s="38" t="s">
        <v>46</v>
      </c>
      <c r="F2171" s="38" t="s">
        <v>120</v>
      </c>
      <c r="G2171" s="35">
        <v>3651.3</v>
      </c>
      <c r="H2171" s="59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1505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60">
        <v>45919.600787037038</v>
      </c>
      <c r="B2172" s="61">
        <v>444560495</v>
      </c>
      <c r="C2172" s="37" t="s">
        <v>36</v>
      </c>
      <c r="D2172" s="37" t="s">
        <v>37</v>
      </c>
      <c r="E2172" s="37" t="s">
        <v>46</v>
      </c>
      <c r="F2172" s="37" t="s">
        <v>120</v>
      </c>
      <c r="G2172" s="36">
        <v>3651.3</v>
      </c>
      <c r="H2172" s="61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1506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8">
        <v>45919.600787037038</v>
      </c>
      <c r="B2173" s="59">
        <v>444560497</v>
      </c>
      <c r="C2173" s="38" t="s">
        <v>36</v>
      </c>
      <c r="D2173" s="38" t="s">
        <v>37</v>
      </c>
      <c r="E2173" s="38" t="s">
        <v>46</v>
      </c>
      <c r="F2173" s="38" t="s">
        <v>120</v>
      </c>
      <c r="G2173" s="35">
        <v>3651.3</v>
      </c>
      <c r="H2173" s="59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1506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60">
        <v>45919.602071759262</v>
      </c>
      <c r="B2174" s="61">
        <v>444561468</v>
      </c>
      <c r="C2174" s="37" t="s">
        <v>36</v>
      </c>
      <c r="D2174" s="37" t="s">
        <v>37</v>
      </c>
      <c r="E2174" s="37" t="s">
        <v>46</v>
      </c>
      <c r="F2174" s="37" t="s">
        <v>120</v>
      </c>
      <c r="G2174" s="36">
        <v>3651.7</v>
      </c>
      <c r="H2174" s="61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1507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8">
        <v>45919.602071759262</v>
      </c>
      <c r="B2175" s="59">
        <v>444561469</v>
      </c>
      <c r="C2175" s="38" t="s">
        <v>36</v>
      </c>
      <c r="D2175" s="38" t="s">
        <v>37</v>
      </c>
      <c r="E2175" s="38" t="s">
        <v>46</v>
      </c>
      <c r="F2175" s="38" t="s">
        <v>120</v>
      </c>
      <c r="G2175" s="35">
        <v>3651.7</v>
      </c>
      <c r="H2175" s="59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1507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60">
        <v>45919.602164351854</v>
      </c>
      <c r="B2176" s="61">
        <v>444561516</v>
      </c>
      <c r="C2176" s="37" t="s">
        <v>36</v>
      </c>
      <c r="D2176" s="37" t="s">
        <v>38</v>
      </c>
      <c r="E2176" s="37" t="s">
        <v>45</v>
      </c>
      <c r="F2176" s="37" t="s">
        <v>120</v>
      </c>
      <c r="G2176" s="36">
        <v>3651.23</v>
      </c>
      <c r="H2176" s="61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1385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8">
        <v>45919.602164351854</v>
      </c>
      <c r="B2177" s="59">
        <v>444561520</v>
      </c>
      <c r="C2177" s="38" t="s">
        <v>36</v>
      </c>
      <c r="D2177" s="38" t="s">
        <v>38</v>
      </c>
      <c r="E2177" s="38" t="s">
        <v>45</v>
      </c>
      <c r="F2177" s="38" t="s">
        <v>120</v>
      </c>
      <c r="G2177" s="35">
        <v>3651.23</v>
      </c>
      <c r="H2177" s="59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116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60">
        <v>45919.602858796294</v>
      </c>
      <c r="B2178" s="61">
        <v>444561839</v>
      </c>
      <c r="C2178" s="37" t="s">
        <v>36</v>
      </c>
      <c r="D2178" s="37" t="s">
        <v>38</v>
      </c>
      <c r="E2178" s="37" t="s">
        <v>45</v>
      </c>
      <c r="F2178" s="37" t="s">
        <v>120</v>
      </c>
      <c r="G2178" s="36">
        <v>3651.47</v>
      </c>
      <c r="H2178" s="61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8">
        <v>45919.602858796294</v>
      </c>
      <c r="B2179" s="59">
        <v>444561840</v>
      </c>
      <c r="C2179" s="38" t="s">
        <v>36</v>
      </c>
      <c r="D2179" s="38" t="s">
        <v>38</v>
      </c>
      <c r="E2179" s="38" t="s">
        <v>45</v>
      </c>
      <c r="F2179" s="38" t="s">
        <v>120</v>
      </c>
      <c r="G2179" s="35">
        <v>3651.47</v>
      </c>
      <c r="H2179" s="59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109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60">
        <v>45919.602858796294</v>
      </c>
      <c r="B2180" s="61">
        <v>444561842</v>
      </c>
      <c r="C2180" s="37" t="s">
        <v>36</v>
      </c>
      <c r="D2180" s="37" t="s">
        <v>38</v>
      </c>
      <c r="E2180" s="37" t="s">
        <v>45</v>
      </c>
      <c r="F2180" s="37" t="s">
        <v>120</v>
      </c>
      <c r="G2180" s="36">
        <v>3651.49</v>
      </c>
      <c r="H2180" s="61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108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8">
        <v>45919.602986111109</v>
      </c>
      <c r="B2181" s="59">
        <v>444561875</v>
      </c>
      <c r="C2181" s="38" t="s">
        <v>36</v>
      </c>
      <c r="D2181" s="38" t="s">
        <v>37</v>
      </c>
      <c r="E2181" s="38" t="s">
        <v>46</v>
      </c>
      <c r="F2181" s="38" t="s">
        <v>120</v>
      </c>
      <c r="G2181" s="35">
        <v>3652.02</v>
      </c>
      <c r="H2181" s="59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1508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60">
        <v>45919.602986111109</v>
      </c>
      <c r="B2182" s="61">
        <v>444561876</v>
      </c>
      <c r="C2182" s="37" t="s">
        <v>36</v>
      </c>
      <c r="D2182" s="37" t="s">
        <v>37</v>
      </c>
      <c r="E2182" s="37" t="s">
        <v>46</v>
      </c>
      <c r="F2182" s="37" t="s">
        <v>120</v>
      </c>
      <c r="G2182" s="36">
        <v>3652.02</v>
      </c>
      <c r="H2182" s="61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1508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8">
        <v>45919.602986111109</v>
      </c>
      <c r="B2183" s="59">
        <v>444561877</v>
      </c>
      <c r="C2183" s="38" t="s">
        <v>36</v>
      </c>
      <c r="D2183" s="38" t="s">
        <v>37</v>
      </c>
      <c r="E2183" s="38" t="s">
        <v>46</v>
      </c>
      <c r="F2183" s="38" t="s">
        <v>120</v>
      </c>
      <c r="G2183" s="35">
        <v>3652.02</v>
      </c>
      <c r="H2183" s="59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1509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60">
        <v>45919.603090277778</v>
      </c>
      <c r="B2184" s="61">
        <v>444561945</v>
      </c>
      <c r="C2184" s="37" t="s">
        <v>36</v>
      </c>
      <c r="D2184" s="37" t="s">
        <v>38</v>
      </c>
      <c r="E2184" s="37" t="s">
        <v>45</v>
      </c>
      <c r="F2184" s="37" t="s">
        <v>120</v>
      </c>
      <c r="G2184" s="36">
        <v>3651.59</v>
      </c>
      <c r="H2184" s="61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8">
        <v>45919.603090277778</v>
      </c>
      <c r="B2185" s="59">
        <v>444561947</v>
      </c>
      <c r="C2185" s="38" t="s">
        <v>36</v>
      </c>
      <c r="D2185" s="38" t="s">
        <v>38</v>
      </c>
      <c r="E2185" s="38" t="s">
        <v>45</v>
      </c>
      <c r="F2185" s="38" t="s">
        <v>120</v>
      </c>
      <c r="G2185" s="35">
        <v>3651.59</v>
      </c>
      <c r="H2185" s="59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60">
        <v>45919.603090277778</v>
      </c>
      <c r="B2186" s="61">
        <v>444561948</v>
      </c>
      <c r="C2186" s="37" t="s">
        <v>36</v>
      </c>
      <c r="D2186" s="37" t="s">
        <v>38</v>
      </c>
      <c r="E2186" s="37" t="s">
        <v>45</v>
      </c>
      <c r="F2186" s="37" t="s">
        <v>120</v>
      </c>
      <c r="G2186" s="36">
        <v>3651.44</v>
      </c>
      <c r="H2186" s="61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8">
        <v>45919.604907407411</v>
      </c>
      <c r="B2187" s="59">
        <v>444563108</v>
      </c>
      <c r="C2187" s="38" t="s">
        <v>36</v>
      </c>
      <c r="D2187" s="38" t="s">
        <v>37</v>
      </c>
      <c r="E2187" s="38" t="s">
        <v>46</v>
      </c>
      <c r="F2187" s="38" t="s">
        <v>120</v>
      </c>
      <c r="G2187" s="35">
        <v>3649.86</v>
      </c>
      <c r="H2187" s="59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1510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60">
        <v>45919.604907407411</v>
      </c>
      <c r="B2188" s="61">
        <v>444563109</v>
      </c>
      <c r="C2188" s="37" t="s">
        <v>36</v>
      </c>
      <c r="D2188" s="37" t="s">
        <v>37</v>
      </c>
      <c r="E2188" s="37" t="s">
        <v>46</v>
      </c>
      <c r="F2188" s="37" t="s">
        <v>120</v>
      </c>
      <c r="G2188" s="36">
        <v>3649.86</v>
      </c>
      <c r="H2188" s="61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1511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8">
        <v>45919.604907407411</v>
      </c>
      <c r="B2189" s="59">
        <v>444563110</v>
      </c>
      <c r="C2189" s="38" t="s">
        <v>36</v>
      </c>
      <c r="D2189" s="38" t="s">
        <v>37</v>
      </c>
      <c r="E2189" s="38" t="s">
        <v>46</v>
      </c>
      <c r="F2189" s="38" t="s">
        <v>120</v>
      </c>
      <c r="G2189" s="35">
        <v>3649.86</v>
      </c>
      <c r="H2189" s="59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1511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60">
        <v>45919.605451388888</v>
      </c>
      <c r="B2190" s="61">
        <v>444563773</v>
      </c>
      <c r="C2190" s="37" t="s">
        <v>36</v>
      </c>
      <c r="D2190" s="37" t="s">
        <v>37</v>
      </c>
      <c r="E2190" s="37" t="s">
        <v>46</v>
      </c>
      <c r="F2190" s="37" t="s">
        <v>120</v>
      </c>
      <c r="G2190" s="36">
        <v>3650.52</v>
      </c>
      <c r="H2190" s="61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1512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8">
        <v>45919.605451388888</v>
      </c>
      <c r="B2191" s="59">
        <v>444563774</v>
      </c>
      <c r="C2191" s="38" t="s">
        <v>36</v>
      </c>
      <c r="D2191" s="38" t="s">
        <v>37</v>
      </c>
      <c r="E2191" s="38" t="s">
        <v>46</v>
      </c>
      <c r="F2191" s="38" t="s">
        <v>120</v>
      </c>
      <c r="G2191" s="35">
        <v>3650.52</v>
      </c>
      <c r="H2191" s="59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1513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60">
        <v>45919.605451388888</v>
      </c>
      <c r="B2192" s="61">
        <v>444563775</v>
      </c>
      <c r="C2192" s="37" t="s">
        <v>36</v>
      </c>
      <c r="D2192" s="37" t="s">
        <v>37</v>
      </c>
      <c r="E2192" s="37" t="s">
        <v>46</v>
      </c>
      <c r="F2192" s="37" t="s">
        <v>120</v>
      </c>
      <c r="G2192" s="36">
        <v>3650.52</v>
      </c>
      <c r="H2192" s="61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1514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8">
        <v>45919.605451388888</v>
      </c>
      <c r="B2193" s="59">
        <v>444563776</v>
      </c>
      <c r="C2193" s="38" t="s">
        <v>36</v>
      </c>
      <c r="D2193" s="38" t="s">
        <v>37</v>
      </c>
      <c r="E2193" s="38" t="s">
        <v>46</v>
      </c>
      <c r="F2193" s="38" t="s">
        <v>120</v>
      </c>
      <c r="G2193" s="35">
        <v>3650.52</v>
      </c>
      <c r="H2193" s="59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1514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60">
        <v>45919.606724537036</v>
      </c>
      <c r="B2194" s="61">
        <v>444564548</v>
      </c>
      <c r="C2194" s="37" t="s">
        <v>36</v>
      </c>
      <c r="D2194" s="37" t="s">
        <v>37</v>
      </c>
      <c r="E2194" s="37" t="s">
        <v>46</v>
      </c>
      <c r="F2194" s="37" t="s">
        <v>120</v>
      </c>
      <c r="G2194" s="36">
        <v>3649.52</v>
      </c>
      <c r="H2194" s="61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1515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8">
        <v>45919.607048611113</v>
      </c>
      <c r="B2195" s="59">
        <v>444564688</v>
      </c>
      <c r="C2195" s="38" t="s">
        <v>36</v>
      </c>
      <c r="D2195" s="38" t="s">
        <v>37</v>
      </c>
      <c r="E2195" s="38" t="s">
        <v>46</v>
      </c>
      <c r="F2195" s="38" t="s">
        <v>120</v>
      </c>
      <c r="G2195" s="35">
        <v>3650.48</v>
      </c>
      <c r="H2195" s="59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1516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60">
        <v>45919.607048611113</v>
      </c>
      <c r="B2196" s="61">
        <v>444564689</v>
      </c>
      <c r="C2196" s="37" t="s">
        <v>36</v>
      </c>
      <c r="D2196" s="37" t="s">
        <v>37</v>
      </c>
      <c r="E2196" s="37" t="s">
        <v>46</v>
      </c>
      <c r="F2196" s="37" t="s">
        <v>120</v>
      </c>
      <c r="G2196" s="36">
        <v>3650.48</v>
      </c>
      <c r="H2196" s="61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1514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8">
        <v>45919.607141203705</v>
      </c>
      <c r="B2197" s="59">
        <v>444564727</v>
      </c>
      <c r="C2197" s="38" t="s">
        <v>36</v>
      </c>
      <c r="D2197" s="38" t="s">
        <v>38</v>
      </c>
      <c r="E2197" s="38" t="s">
        <v>45</v>
      </c>
      <c r="F2197" s="38" t="s">
        <v>120</v>
      </c>
      <c r="G2197" s="35">
        <v>3650.31</v>
      </c>
      <c r="H2197" s="59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109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60">
        <v>45919.607141203705</v>
      </c>
      <c r="B2198" s="61">
        <v>444564728</v>
      </c>
      <c r="C2198" s="37" t="s">
        <v>36</v>
      </c>
      <c r="D2198" s="37" t="s">
        <v>38</v>
      </c>
      <c r="E2198" s="37" t="s">
        <v>45</v>
      </c>
      <c r="F2198" s="37" t="s">
        <v>120</v>
      </c>
      <c r="G2198" s="36">
        <v>3650.26</v>
      </c>
      <c r="H2198" s="61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8">
        <v>45919.607141203705</v>
      </c>
      <c r="B2199" s="59">
        <v>444564731</v>
      </c>
      <c r="C2199" s="38" t="s">
        <v>36</v>
      </c>
      <c r="D2199" s="38" t="s">
        <v>38</v>
      </c>
      <c r="E2199" s="38" t="s">
        <v>45</v>
      </c>
      <c r="F2199" s="38" t="s">
        <v>120</v>
      </c>
      <c r="G2199" s="35">
        <v>3650.36</v>
      </c>
      <c r="H2199" s="59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114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60">
        <v>45919.607152777775</v>
      </c>
      <c r="B2200" s="61">
        <v>444564732</v>
      </c>
      <c r="C2200" s="37" t="s">
        <v>36</v>
      </c>
      <c r="D2200" s="37" t="s">
        <v>38</v>
      </c>
      <c r="E2200" s="37" t="s">
        <v>45</v>
      </c>
      <c r="F2200" s="37" t="s">
        <v>120</v>
      </c>
      <c r="G2200" s="36">
        <v>3650.37</v>
      </c>
      <c r="H2200" s="61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108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8">
        <v>45919.607152777775</v>
      </c>
      <c r="B2201" s="59">
        <v>444564733</v>
      </c>
      <c r="C2201" s="38" t="s">
        <v>36</v>
      </c>
      <c r="D2201" s="38" t="s">
        <v>38</v>
      </c>
      <c r="E2201" s="38" t="s">
        <v>45</v>
      </c>
      <c r="F2201" s="38" t="s">
        <v>120</v>
      </c>
      <c r="G2201" s="35">
        <v>3650.37</v>
      </c>
      <c r="H2201" s="59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60">
        <v>45919.607152777775</v>
      </c>
      <c r="B2202" s="61">
        <v>444564734</v>
      </c>
      <c r="C2202" s="37" t="s">
        <v>36</v>
      </c>
      <c r="D2202" s="37" t="s">
        <v>38</v>
      </c>
      <c r="E2202" s="37" t="s">
        <v>45</v>
      </c>
      <c r="F2202" s="37" t="s">
        <v>120</v>
      </c>
      <c r="G2202" s="36">
        <v>3650.38</v>
      </c>
      <c r="H2202" s="61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8">
        <v>45919.607175925928</v>
      </c>
      <c r="B2203" s="59">
        <v>444564741</v>
      </c>
      <c r="C2203" s="38" t="s">
        <v>36</v>
      </c>
      <c r="D2203" s="38" t="s">
        <v>37</v>
      </c>
      <c r="E2203" s="38" t="s">
        <v>46</v>
      </c>
      <c r="F2203" s="38" t="s">
        <v>120</v>
      </c>
      <c r="G2203" s="35">
        <v>3650.78</v>
      </c>
      <c r="H2203" s="59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1517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60">
        <v>45919.607256944444</v>
      </c>
      <c r="B2204" s="61">
        <v>444564805</v>
      </c>
      <c r="C2204" s="37" t="s">
        <v>36</v>
      </c>
      <c r="D2204" s="37" t="s">
        <v>38</v>
      </c>
      <c r="E2204" s="37" t="s">
        <v>45</v>
      </c>
      <c r="F2204" s="37" t="s">
        <v>120</v>
      </c>
      <c r="G2204" s="36">
        <v>3650.73</v>
      </c>
      <c r="H2204" s="61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8">
        <v>45919.607256944444</v>
      </c>
      <c r="B2205" s="59">
        <v>444564809</v>
      </c>
      <c r="C2205" s="38" t="s">
        <v>36</v>
      </c>
      <c r="D2205" s="38" t="s">
        <v>38</v>
      </c>
      <c r="E2205" s="38" t="s">
        <v>45</v>
      </c>
      <c r="F2205" s="38" t="s">
        <v>120</v>
      </c>
      <c r="G2205" s="35">
        <v>3650.73</v>
      </c>
      <c r="H2205" s="59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93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60">
        <v>45919.607951388891</v>
      </c>
      <c r="B2206" s="61">
        <v>444565347</v>
      </c>
      <c r="C2206" s="37" t="s">
        <v>36</v>
      </c>
      <c r="D2206" s="37" t="s">
        <v>38</v>
      </c>
      <c r="E2206" s="37" t="s">
        <v>45</v>
      </c>
      <c r="F2206" s="37" t="s">
        <v>120</v>
      </c>
      <c r="G2206" s="36">
        <v>3650.75</v>
      </c>
      <c r="H2206" s="61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8">
        <v>45919.611307870371</v>
      </c>
      <c r="B2207" s="59">
        <v>444566786</v>
      </c>
      <c r="C2207" s="38" t="s">
        <v>36</v>
      </c>
      <c r="D2207" s="38" t="s">
        <v>38</v>
      </c>
      <c r="E2207" s="38" t="s">
        <v>45</v>
      </c>
      <c r="F2207" s="38" t="s">
        <v>120</v>
      </c>
      <c r="G2207" s="35">
        <v>3650.24</v>
      </c>
      <c r="H2207" s="59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119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60">
        <v>45919.611307870371</v>
      </c>
      <c r="B2208" s="61">
        <v>444566789</v>
      </c>
      <c r="C2208" s="37" t="s">
        <v>36</v>
      </c>
      <c r="D2208" s="37" t="s">
        <v>38</v>
      </c>
      <c r="E2208" s="37" t="s">
        <v>45</v>
      </c>
      <c r="F2208" s="37" t="s">
        <v>120</v>
      </c>
      <c r="G2208" s="36">
        <v>3650.26</v>
      </c>
      <c r="H2208" s="61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1385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8">
        <v>45919.611319444448</v>
      </c>
      <c r="B2209" s="59">
        <v>444566791</v>
      </c>
      <c r="C2209" s="38" t="s">
        <v>36</v>
      </c>
      <c r="D2209" s="38" t="s">
        <v>38</v>
      </c>
      <c r="E2209" s="38" t="s">
        <v>45</v>
      </c>
      <c r="F2209" s="38" t="s">
        <v>120</v>
      </c>
      <c r="G2209" s="35">
        <v>3650.26</v>
      </c>
      <c r="H2209" s="59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116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60">
        <v>45919.611319444448</v>
      </c>
      <c r="B2210" s="61">
        <v>444566792</v>
      </c>
      <c r="C2210" s="37" t="s">
        <v>36</v>
      </c>
      <c r="D2210" s="37" t="s">
        <v>38</v>
      </c>
      <c r="E2210" s="37" t="s">
        <v>45</v>
      </c>
      <c r="F2210" s="37" t="s">
        <v>120</v>
      </c>
      <c r="G2210" s="36">
        <v>3650.26</v>
      </c>
      <c r="H2210" s="61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115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8">
        <v>45919.61215277778</v>
      </c>
      <c r="B2211" s="59">
        <v>444567476</v>
      </c>
      <c r="C2211" s="38" t="s">
        <v>36</v>
      </c>
      <c r="D2211" s="38" t="s">
        <v>37</v>
      </c>
      <c r="E2211" s="38" t="s">
        <v>46</v>
      </c>
      <c r="F2211" s="38" t="s">
        <v>120</v>
      </c>
      <c r="G2211" s="35">
        <v>3648.86</v>
      </c>
      <c r="H2211" s="59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1518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60">
        <v>45919.612245370372</v>
      </c>
      <c r="B2212" s="61">
        <v>444567599</v>
      </c>
      <c r="C2212" s="37" t="s">
        <v>36</v>
      </c>
      <c r="D2212" s="37" t="s">
        <v>37</v>
      </c>
      <c r="E2212" s="37" t="s">
        <v>46</v>
      </c>
      <c r="F2212" s="37" t="s">
        <v>120</v>
      </c>
      <c r="G2212" s="36">
        <v>3648.79</v>
      </c>
      <c r="H2212" s="61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1519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8">
        <v>45919.612245370372</v>
      </c>
      <c r="B2213" s="59">
        <v>444567600</v>
      </c>
      <c r="C2213" s="38" t="s">
        <v>36</v>
      </c>
      <c r="D2213" s="38" t="s">
        <v>37</v>
      </c>
      <c r="E2213" s="38" t="s">
        <v>46</v>
      </c>
      <c r="F2213" s="38" t="s">
        <v>120</v>
      </c>
      <c r="G2213" s="35">
        <v>3648.79</v>
      </c>
      <c r="H2213" s="59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1519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60">
        <v>45919.614398148151</v>
      </c>
      <c r="B2214" s="61">
        <v>444568602</v>
      </c>
      <c r="C2214" s="37" t="s">
        <v>36</v>
      </c>
      <c r="D2214" s="37" t="s">
        <v>37</v>
      </c>
      <c r="E2214" s="37" t="s">
        <v>46</v>
      </c>
      <c r="F2214" s="37" t="s">
        <v>120</v>
      </c>
      <c r="G2214" s="36">
        <v>3647.57</v>
      </c>
      <c r="H2214" s="61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1520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8">
        <v>45919.61478009259</v>
      </c>
      <c r="B2215" s="59">
        <v>444568864</v>
      </c>
      <c r="C2215" s="38" t="s">
        <v>36</v>
      </c>
      <c r="D2215" s="38" t="s">
        <v>37</v>
      </c>
      <c r="E2215" s="38" t="s">
        <v>46</v>
      </c>
      <c r="F2215" s="38" t="s">
        <v>120</v>
      </c>
      <c r="G2215" s="35">
        <v>3648.34</v>
      </c>
      <c r="H2215" s="59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1521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60">
        <v>45919.61478009259</v>
      </c>
      <c r="B2216" s="61">
        <v>444568867</v>
      </c>
      <c r="C2216" s="37" t="s">
        <v>36</v>
      </c>
      <c r="D2216" s="37" t="s">
        <v>37</v>
      </c>
      <c r="E2216" s="37" t="s">
        <v>46</v>
      </c>
      <c r="F2216" s="37" t="s">
        <v>120</v>
      </c>
      <c r="G2216" s="36">
        <v>3648.43</v>
      </c>
      <c r="H2216" s="61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1291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8">
        <v>45919.614895833336</v>
      </c>
      <c r="B2217" s="59">
        <v>444568917</v>
      </c>
      <c r="C2217" s="38" t="s">
        <v>36</v>
      </c>
      <c r="D2217" s="38" t="s">
        <v>38</v>
      </c>
      <c r="E2217" s="38" t="s">
        <v>45</v>
      </c>
      <c r="F2217" s="38" t="s">
        <v>120</v>
      </c>
      <c r="G2217" s="35">
        <v>3648.52</v>
      </c>
      <c r="H2217" s="59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116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60">
        <v>45919.614895833336</v>
      </c>
      <c r="B2218" s="61">
        <v>444568919</v>
      </c>
      <c r="C2218" s="37" t="s">
        <v>36</v>
      </c>
      <c r="D2218" s="37" t="s">
        <v>38</v>
      </c>
      <c r="E2218" s="37" t="s">
        <v>45</v>
      </c>
      <c r="F2218" s="37" t="s">
        <v>120</v>
      </c>
      <c r="G2218" s="36">
        <v>3648.49</v>
      </c>
      <c r="H2218" s="61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1385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8">
        <v>45919.615358796298</v>
      </c>
      <c r="B2219" s="59">
        <v>444569259</v>
      </c>
      <c r="C2219" s="38" t="s">
        <v>36</v>
      </c>
      <c r="D2219" s="38" t="s">
        <v>38</v>
      </c>
      <c r="E2219" s="38" t="s">
        <v>45</v>
      </c>
      <c r="F2219" s="38" t="s">
        <v>120</v>
      </c>
      <c r="G2219" s="35">
        <v>3648.42</v>
      </c>
      <c r="H2219" s="59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60">
        <v>45919.615358796298</v>
      </c>
      <c r="B2220" s="61">
        <v>444569262</v>
      </c>
      <c r="C2220" s="37" t="s">
        <v>36</v>
      </c>
      <c r="D2220" s="37" t="s">
        <v>38</v>
      </c>
      <c r="E2220" s="37" t="s">
        <v>45</v>
      </c>
      <c r="F2220" s="37" t="s">
        <v>120</v>
      </c>
      <c r="G2220" s="36">
        <v>3648.43</v>
      </c>
      <c r="H2220" s="61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108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8">
        <v>45919.615358796298</v>
      </c>
      <c r="B2221" s="59">
        <v>444569264</v>
      </c>
      <c r="C2221" s="38" t="s">
        <v>36</v>
      </c>
      <c r="D2221" s="38" t="s">
        <v>38</v>
      </c>
      <c r="E2221" s="38" t="s">
        <v>45</v>
      </c>
      <c r="F2221" s="38" t="s">
        <v>120</v>
      </c>
      <c r="G2221" s="35">
        <v>3648.45</v>
      </c>
      <c r="H2221" s="59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109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60">
        <v>45919.615370370368</v>
      </c>
      <c r="B2222" s="61">
        <v>444569266</v>
      </c>
      <c r="C2222" s="37" t="s">
        <v>36</v>
      </c>
      <c r="D2222" s="37" t="s">
        <v>38</v>
      </c>
      <c r="E2222" s="37" t="s">
        <v>45</v>
      </c>
      <c r="F2222" s="37" t="s">
        <v>120</v>
      </c>
      <c r="G2222" s="36">
        <v>3648.47</v>
      </c>
      <c r="H2222" s="61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8">
        <v>45919.616886574076</v>
      </c>
      <c r="B2223" s="59">
        <v>444569729</v>
      </c>
      <c r="C2223" s="38" t="s">
        <v>36</v>
      </c>
      <c r="D2223" s="38" t="s">
        <v>37</v>
      </c>
      <c r="E2223" s="38" t="s">
        <v>46</v>
      </c>
      <c r="F2223" s="38" t="s">
        <v>120</v>
      </c>
      <c r="G2223" s="35">
        <v>3648.66</v>
      </c>
      <c r="H2223" s="59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1522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60">
        <v>45919.616886574076</v>
      </c>
      <c r="B2224" s="61">
        <v>444569730</v>
      </c>
      <c r="C2224" s="37" t="s">
        <v>36</v>
      </c>
      <c r="D2224" s="37" t="s">
        <v>37</v>
      </c>
      <c r="E2224" s="37" t="s">
        <v>46</v>
      </c>
      <c r="F2224" s="37" t="s">
        <v>120</v>
      </c>
      <c r="G2224" s="36">
        <v>3648.66</v>
      </c>
      <c r="H2224" s="61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1522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8">
        <v>45919.616979166669</v>
      </c>
      <c r="B2225" s="59">
        <v>444569837</v>
      </c>
      <c r="C2225" s="38" t="s">
        <v>36</v>
      </c>
      <c r="D2225" s="38" t="s">
        <v>38</v>
      </c>
      <c r="E2225" s="38" t="s">
        <v>45</v>
      </c>
      <c r="F2225" s="38" t="s">
        <v>120</v>
      </c>
      <c r="G2225" s="35">
        <v>3648.57</v>
      </c>
      <c r="H2225" s="59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60">
        <v>45919.616979166669</v>
      </c>
      <c r="B2226" s="61">
        <v>444569846</v>
      </c>
      <c r="C2226" s="37" t="s">
        <v>36</v>
      </c>
      <c r="D2226" s="37" t="s">
        <v>38</v>
      </c>
      <c r="E2226" s="37" t="s">
        <v>45</v>
      </c>
      <c r="F2226" s="37" t="s">
        <v>120</v>
      </c>
      <c r="G2226" s="36">
        <v>3648.56</v>
      </c>
      <c r="H2226" s="61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8">
        <v>45919.617013888892</v>
      </c>
      <c r="B2227" s="59">
        <v>444569875</v>
      </c>
      <c r="C2227" s="38" t="s">
        <v>36</v>
      </c>
      <c r="D2227" s="38" t="s">
        <v>37</v>
      </c>
      <c r="E2227" s="38" t="s">
        <v>46</v>
      </c>
      <c r="F2227" s="38" t="s">
        <v>120</v>
      </c>
      <c r="G2227" s="35">
        <v>3649.1</v>
      </c>
      <c r="H2227" s="59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1523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60">
        <v>45919.617013888892</v>
      </c>
      <c r="B2228" s="61">
        <v>444569878</v>
      </c>
      <c r="C2228" s="37" t="s">
        <v>36</v>
      </c>
      <c r="D2228" s="37" t="s">
        <v>37</v>
      </c>
      <c r="E2228" s="37" t="s">
        <v>46</v>
      </c>
      <c r="F2228" s="37" t="s">
        <v>120</v>
      </c>
      <c r="G2228" s="36">
        <v>3649.1</v>
      </c>
      <c r="H2228" s="61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1523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8">
        <v>45919.617094907408</v>
      </c>
      <c r="B2229" s="59">
        <v>444569937</v>
      </c>
      <c r="C2229" s="38" t="s">
        <v>36</v>
      </c>
      <c r="D2229" s="38" t="s">
        <v>38</v>
      </c>
      <c r="E2229" s="38" t="s">
        <v>45</v>
      </c>
      <c r="F2229" s="38" t="s">
        <v>120</v>
      </c>
      <c r="G2229" s="35">
        <v>3648.77</v>
      </c>
      <c r="H2229" s="59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93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60">
        <v>45919.617094907408</v>
      </c>
      <c r="B2230" s="61">
        <v>444569939</v>
      </c>
      <c r="C2230" s="37" t="s">
        <v>36</v>
      </c>
      <c r="D2230" s="37" t="s">
        <v>38</v>
      </c>
      <c r="E2230" s="37" t="s">
        <v>45</v>
      </c>
      <c r="F2230" s="37" t="s">
        <v>120</v>
      </c>
      <c r="G2230" s="36">
        <v>3648.77</v>
      </c>
      <c r="H2230" s="61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8">
        <v>45919.617094907408</v>
      </c>
      <c r="B2231" s="59">
        <v>444569942</v>
      </c>
      <c r="C2231" s="38" t="s">
        <v>36</v>
      </c>
      <c r="D2231" s="38" t="s">
        <v>38</v>
      </c>
      <c r="E2231" s="38" t="s">
        <v>45</v>
      </c>
      <c r="F2231" s="38" t="s">
        <v>120</v>
      </c>
      <c r="G2231" s="35">
        <v>3648.83</v>
      </c>
      <c r="H2231" s="59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107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60">
        <v>45919.621689814812</v>
      </c>
      <c r="B2232" s="61">
        <v>444572966</v>
      </c>
      <c r="C2232" s="37" t="s">
        <v>36</v>
      </c>
      <c r="D2232" s="37" t="s">
        <v>37</v>
      </c>
      <c r="E2232" s="37" t="s">
        <v>46</v>
      </c>
      <c r="F2232" s="37" t="s">
        <v>120</v>
      </c>
      <c r="G2232" s="36">
        <v>3648.51</v>
      </c>
      <c r="H2232" s="61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1532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8">
        <v>45919.621979166666</v>
      </c>
      <c r="B2233" s="59">
        <v>444573443</v>
      </c>
      <c r="C2233" s="38" t="s">
        <v>36</v>
      </c>
      <c r="D2233" s="38" t="s">
        <v>37</v>
      </c>
      <c r="E2233" s="38" t="s">
        <v>46</v>
      </c>
      <c r="F2233" s="38" t="s">
        <v>120</v>
      </c>
      <c r="G2233" s="35">
        <v>3646.87</v>
      </c>
      <c r="H2233" s="59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1533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60">
        <v>45919.621979166666</v>
      </c>
      <c r="B2234" s="61">
        <v>444573445</v>
      </c>
      <c r="C2234" s="37" t="s">
        <v>36</v>
      </c>
      <c r="D2234" s="37" t="s">
        <v>37</v>
      </c>
      <c r="E2234" s="37" t="s">
        <v>46</v>
      </c>
      <c r="F2234" s="37" t="s">
        <v>120</v>
      </c>
      <c r="G2234" s="36">
        <v>3646.87</v>
      </c>
      <c r="H2234" s="61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1533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8">
        <v>45919.621979166666</v>
      </c>
      <c r="B2235" s="59">
        <v>444573447</v>
      </c>
      <c r="C2235" s="38" t="s">
        <v>36</v>
      </c>
      <c r="D2235" s="38" t="s">
        <v>37</v>
      </c>
      <c r="E2235" s="38" t="s">
        <v>46</v>
      </c>
      <c r="F2235" s="38" t="s">
        <v>120</v>
      </c>
      <c r="G2235" s="35">
        <v>3646.87</v>
      </c>
      <c r="H2235" s="59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1533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60">
        <v>45919.622199074074</v>
      </c>
      <c r="B2236" s="61">
        <v>444573751</v>
      </c>
      <c r="C2236" s="37" t="s">
        <v>36</v>
      </c>
      <c r="D2236" s="37" t="s">
        <v>37</v>
      </c>
      <c r="E2236" s="37" t="s">
        <v>46</v>
      </c>
      <c r="F2236" s="37" t="s">
        <v>120</v>
      </c>
      <c r="G2236" s="36">
        <v>3646.74</v>
      </c>
      <c r="H2236" s="61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1534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8">
        <v>45919.622384259259</v>
      </c>
      <c r="B2237" s="59">
        <v>444574158</v>
      </c>
      <c r="C2237" s="38" t="s">
        <v>36</v>
      </c>
      <c r="D2237" s="38" t="s">
        <v>37</v>
      </c>
      <c r="E2237" s="38" t="s">
        <v>46</v>
      </c>
      <c r="F2237" s="38" t="s">
        <v>120</v>
      </c>
      <c r="G2237" s="35">
        <v>3646.89</v>
      </c>
      <c r="H2237" s="59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1535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60">
        <v>45919.622384259259</v>
      </c>
      <c r="B2238" s="61">
        <v>444574159</v>
      </c>
      <c r="C2238" s="37" t="s">
        <v>36</v>
      </c>
      <c r="D2238" s="37" t="s">
        <v>37</v>
      </c>
      <c r="E2238" s="37" t="s">
        <v>46</v>
      </c>
      <c r="F2238" s="37" t="s">
        <v>120</v>
      </c>
      <c r="G2238" s="36">
        <v>3646.89</v>
      </c>
      <c r="H2238" s="61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1536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8">
        <v>45919.622418981482</v>
      </c>
      <c r="B2239" s="59">
        <v>444574187</v>
      </c>
      <c r="C2239" s="38" t="s">
        <v>36</v>
      </c>
      <c r="D2239" s="38" t="s">
        <v>38</v>
      </c>
      <c r="E2239" s="38" t="s">
        <v>45</v>
      </c>
      <c r="F2239" s="38" t="s">
        <v>120</v>
      </c>
      <c r="G2239" s="35">
        <v>3646.35</v>
      </c>
      <c r="H2239" s="59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115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60">
        <v>45919.622418981482</v>
      </c>
      <c r="B2240" s="61">
        <v>444574190</v>
      </c>
      <c r="C2240" s="37" t="s">
        <v>36</v>
      </c>
      <c r="D2240" s="37" t="s">
        <v>38</v>
      </c>
      <c r="E2240" s="37" t="s">
        <v>45</v>
      </c>
      <c r="F2240" s="37" t="s">
        <v>120</v>
      </c>
      <c r="G2240" s="36">
        <v>3646.39</v>
      </c>
      <c r="H2240" s="61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116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8">
        <v>45919.62296296296</v>
      </c>
      <c r="B2241" s="59">
        <v>444574669</v>
      </c>
      <c r="C2241" s="38" t="s">
        <v>36</v>
      </c>
      <c r="D2241" s="38" t="s">
        <v>37</v>
      </c>
      <c r="E2241" s="38" t="s">
        <v>46</v>
      </c>
      <c r="F2241" s="38" t="s">
        <v>120</v>
      </c>
      <c r="G2241" s="35">
        <v>3646.7</v>
      </c>
      <c r="H2241" s="59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1537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60">
        <v>45919.622997685183</v>
      </c>
      <c r="B2242" s="61">
        <v>444574719</v>
      </c>
      <c r="C2242" s="37" t="s">
        <v>36</v>
      </c>
      <c r="D2242" s="37" t="s">
        <v>38</v>
      </c>
      <c r="E2242" s="37" t="s">
        <v>45</v>
      </c>
      <c r="F2242" s="37" t="s">
        <v>120</v>
      </c>
      <c r="G2242" s="36">
        <v>3646.57</v>
      </c>
      <c r="H2242" s="61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1385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8">
        <v>45919.622997685183</v>
      </c>
      <c r="B2243" s="59">
        <v>444574819</v>
      </c>
      <c r="C2243" s="38" t="s">
        <v>36</v>
      </c>
      <c r="D2243" s="38" t="s">
        <v>38</v>
      </c>
      <c r="E2243" s="38" t="s">
        <v>45</v>
      </c>
      <c r="F2243" s="38" t="s">
        <v>120</v>
      </c>
      <c r="G2243" s="35">
        <v>3646.57</v>
      </c>
      <c r="H2243" s="59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119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60">
        <v>45919.623460648145</v>
      </c>
      <c r="B2244" s="61">
        <v>444575308</v>
      </c>
      <c r="C2244" s="37" t="s">
        <v>36</v>
      </c>
      <c r="D2244" s="37" t="s">
        <v>38</v>
      </c>
      <c r="E2244" s="37" t="s">
        <v>45</v>
      </c>
      <c r="F2244" s="37" t="s">
        <v>120</v>
      </c>
      <c r="G2244" s="36">
        <v>3646.83</v>
      </c>
      <c r="H2244" s="61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8">
        <v>45919.62363425926</v>
      </c>
      <c r="B2245" s="59">
        <v>444575444</v>
      </c>
      <c r="C2245" s="38" t="s">
        <v>36</v>
      </c>
      <c r="D2245" s="38" t="s">
        <v>37</v>
      </c>
      <c r="E2245" s="38" t="s">
        <v>46</v>
      </c>
      <c r="F2245" s="38" t="s">
        <v>120</v>
      </c>
      <c r="G2245" s="35">
        <v>3647.38</v>
      </c>
      <c r="H2245" s="59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1538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60">
        <v>45919.62363425926</v>
      </c>
      <c r="B2246" s="61">
        <v>444575445</v>
      </c>
      <c r="C2246" s="37" t="s">
        <v>36</v>
      </c>
      <c r="D2246" s="37" t="s">
        <v>37</v>
      </c>
      <c r="E2246" s="37" t="s">
        <v>46</v>
      </c>
      <c r="F2246" s="37" t="s">
        <v>120</v>
      </c>
      <c r="G2246" s="36">
        <v>3647.38</v>
      </c>
      <c r="H2246" s="61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1538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8">
        <v>45919.62363425926</v>
      </c>
      <c r="B2247" s="59">
        <v>444575446</v>
      </c>
      <c r="C2247" s="38" t="s">
        <v>36</v>
      </c>
      <c r="D2247" s="38" t="s">
        <v>37</v>
      </c>
      <c r="E2247" s="38" t="s">
        <v>46</v>
      </c>
      <c r="F2247" s="38" t="s">
        <v>120</v>
      </c>
      <c r="G2247" s="35">
        <v>3647.38</v>
      </c>
      <c r="H2247" s="59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1538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60">
        <v>45919.623692129629</v>
      </c>
      <c r="B2248" s="61">
        <v>444575500</v>
      </c>
      <c r="C2248" s="37" t="s">
        <v>36</v>
      </c>
      <c r="D2248" s="37" t="s">
        <v>38</v>
      </c>
      <c r="E2248" s="37" t="s">
        <v>45</v>
      </c>
      <c r="F2248" s="37" t="s">
        <v>120</v>
      </c>
      <c r="G2248" s="36">
        <v>3647.3</v>
      </c>
      <c r="H2248" s="61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114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8">
        <v>45919.623692129629</v>
      </c>
      <c r="B2249" s="59">
        <v>444575501</v>
      </c>
      <c r="C2249" s="38" t="s">
        <v>36</v>
      </c>
      <c r="D2249" s="38" t="s">
        <v>38</v>
      </c>
      <c r="E2249" s="38" t="s">
        <v>45</v>
      </c>
      <c r="F2249" s="38" t="s">
        <v>120</v>
      </c>
      <c r="G2249" s="35">
        <v>3647.3</v>
      </c>
      <c r="H2249" s="59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109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60">
        <v>45919.623692129629</v>
      </c>
      <c r="B2250" s="61">
        <v>444575503</v>
      </c>
      <c r="C2250" s="37" t="s">
        <v>36</v>
      </c>
      <c r="D2250" s="37" t="s">
        <v>38</v>
      </c>
      <c r="E2250" s="37" t="s">
        <v>45</v>
      </c>
      <c r="F2250" s="37" t="s">
        <v>120</v>
      </c>
      <c r="G2250" s="36">
        <v>3647.3</v>
      </c>
      <c r="H2250" s="61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108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8">
        <v>45919.623703703706</v>
      </c>
      <c r="B2251" s="59">
        <v>444575504</v>
      </c>
      <c r="C2251" s="38" t="s">
        <v>36</v>
      </c>
      <c r="D2251" s="38" t="s">
        <v>38</v>
      </c>
      <c r="E2251" s="38" t="s">
        <v>45</v>
      </c>
      <c r="F2251" s="38" t="s">
        <v>120</v>
      </c>
      <c r="G2251" s="35">
        <v>3647.3</v>
      </c>
      <c r="H2251" s="59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60">
        <v>45919.623703703706</v>
      </c>
      <c r="B2252" s="61">
        <v>444575505</v>
      </c>
      <c r="C2252" s="37" t="s">
        <v>36</v>
      </c>
      <c r="D2252" s="37" t="s">
        <v>38</v>
      </c>
      <c r="E2252" s="37" t="s">
        <v>45</v>
      </c>
      <c r="F2252" s="37" t="s">
        <v>120</v>
      </c>
      <c r="G2252" s="36">
        <v>3647.3</v>
      </c>
      <c r="H2252" s="61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8">
        <v>45919.623703703706</v>
      </c>
      <c r="B2253" s="59">
        <v>444575506</v>
      </c>
      <c r="C2253" s="38" t="s">
        <v>36</v>
      </c>
      <c r="D2253" s="38" t="s">
        <v>38</v>
      </c>
      <c r="E2253" s="38" t="s">
        <v>45</v>
      </c>
      <c r="F2253" s="38" t="s">
        <v>120</v>
      </c>
      <c r="G2253" s="35">
        <v>3647.25</v>
      </c>
      <c r="H2253" s="59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60">
        <v>45919.624421296299</v>
      </c>
      <c r="B2254" s="61">
        <v>444576657</v>
      </c>
      <c r="C2254" s="37" t="s">
        <v>36</v>
      </c>
      <c r="D2254" s="37" t="s">
        <v>37</v>
      </c>
      <c r="E2254" s="37" t="s">
        <v>46</v>
      </c>
      <c r="F2254" s="37" t="s">
        <v>120</v>
      </c>
      <c r="G2254" s="36">
        <v>3647.86</v>
      </c>
      <c r="H2254" s="61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1539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8">
        <v>45919.624502314815</v>
      </c>
      <c r="B2255" s="59">
        <v>444576836</v>
      </c>
      <c r="C2255" s="38" t="s">
        <v>36</v>
      </c>
      <c r="D2255" s="38" t="s">
        <v>38</v>
      </c>
      <c r="E2255" s="38" t="s">
        <v>45</v>
      </c>
      <c r="F2255" s="38" t="s">
        <v>120</v>
      </c>
      <c r="G2255" s="35">
        <v>3647.81</v>
      </c>
      <c r="H2255" s="59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107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60">
        <v>45919.625011574077</v>
      </c>
      <c r="B2256" s="61">
        <v>444577764</v>
      </c>
      <c r="C2256" s="37" t="s">
        <v>36</v>
      </c>
      <c r="D2256" s="37" t="s">
        <v>38</v>
      </c>
      <c r="E2256" s="37" t="s">
        <v>45</v>
      </c>
      <c r="F2256" s="37" t="s">
        <v>120</v>
      </c>
      <c r="G2256" s="36">
        <v>3648.5</v>
      </c>
      <c r="H2256" s="61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8">
        <v>45919.625011574077</v>
      </c>
      <c r="B2257" s="59">
        <v>444577768</v>
      </c>
      <c r="C2257" s="38" t="s">
        <v>36</v>
      </c>
      <c r="D2257" s="38" t="s">
        <v>38</v>
      </c>
      <c r="E2257" s="38" t="s">
        <v>45</v>
      </c>
      <c r="F2257" s="38" t="s">
        <v>120</v>
      </c>
      <c r="G2257" s="35">
        <v>3648.51</v>
      </c>
      <c r="H2257" s="59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60">
        <v>45919.625023148146</v>
      </c>
      <c r="B2258" s="61">
        <v>444577773</v>
      </c>
      <c r="C2258" s="37" t="s">
        <v>36</v>
      </c>
      <c r="D2258" s="37" t="s">
        <v>37</v>
      </c>
      <c r="E2258" s="37" t="s">
        <v>46</v>
      </c>
      <c r="F2258" s="37" t="s">
        <v>120</v>
      </c>
      <c r="G2258" s="36">
        <v>3648.82</v>
      </c>
      <c r="H2258" s="61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1540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8">
        <v>45919.625162037039</v>
      </c>
      <c r="B2259" s="59">
        <v>444577922</v>
      </c>
      <c r="C2259" s="38" t="s">
        <v>36</v>
      </c>
      <c r="D2259" s="38" t="s">
        <v>38</v>
      </c>
      <c r="E2259" s="38" t="s">
        <v>45</v>
      </c>
      <c r="F2259" s="38" t="s">
        <v>120</v>
      </c>
      <c r="G2259" s="35">
        <v>3648.4</v>
      </c>
      <c r="H2259" s="59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60">
        <v>45919.626458333332</v>
      </c>
      <c r="B2260" s="61">
        <v>444578630</v>
      </c>
      <c r="C2260" s="37" t="s">
        <v>36</v>
      </c>
      <c r="D2260" s="37" t="s">
        <v>37</v>
      </c>
      <c r="E2260" s="37" t="s">
        <v>46</v>
      </c>
      <c r="F2260" s="37" t="s">
        <v>120</v>
      </c>
      <c r="G2260" s="36">
        <v>3649.39</v>
      </c>
      <c r="H2260" s="61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1549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8">
        <v>45919.626458333332</v>
      </c>
      <c r="B2261" s="59">
        <v>444578631</v>
      </c>
      <c r="C2261" s="38" t="s">
        <v>36</v>
      </c>
      <c r="D2261" s="38" t="s">
        <v>37</v>
      </c>
      <c r="E2261" s="38" t="s">
        <v>46</v>
      </c>
      <c r="F2261" s="38" t="s">
        <v>120</v>
      </c>
      <c r="G2261" s="35">
        <v>3649.39</v>
      </c>
      <c r="H2261" s="59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1550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60">
        <v>45919.626539351855</v>
      </c>
      <c r="B2262" s="61">
        <v>444578680</v>
      </c>
      <c r="C2262" s="37" t="s">
        <v>36</v>
      </c>
      <c r="D2262" s="37" t="s">
        <v>37</v>
      </c>
      <c r="E2262" s="37" t="s">
        <v>46</v>
      </c>
      <c r="F2262" s="37" t="s">
        <v>120</v>
      </c>
      <c r="G2262" s="36">
        <v>3649.57</v>
      </c>
      <c r="H2262" s="61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1551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8">
        <v>45919.626550925925</v>
      </c>
      <c r="B2263" s="59">
        <v>444578878</v>
      </c>
      <c r="C2263" s="38" t="s">
        <v>36</v>
      </c>
      <c r="D2263" s="38" t="s">
        <v>37</v>
      </c>
      <c r="E2263" s="38" t="s">
        <v>46</v>
      </c>
      <c r="F2263" s="38" t="s">
        <v>120</v>
      </c>
      <c r="G2263" s="35">
        <v>3649.7</v>
      </c>
      <c r="H2263" s="59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1552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60">
        <v>45919.626631944448</v>
      </c>
      <c r="B2264" s="61">
        <v>444578962</v>
      </c>
      <c r="C2264" s="37" t="s">
        <v>36</v>
      </c>
      <c r="D2264" s="37" t="s">
        <v>37</v>
      </c>
      <c r="E2264" s="37" t="s">
        <v>46</v>
      </c>
      <c r="F2264" s="37" t="s">
        <v>120</v>
      </c>
      <c r="G2264" s="36">
        <v>3649.88</v>
      </c>
      <c r="H2264" s="61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1553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8">
        <v>45919.626666666663</v>
      </c>
      <c r="B2265" s="59">
        <v>444578992</v>
      </c>
      <c r="C2265" s="38" t="s">
        <v>36</v>
      </c>
      <c r="D2265" s="38" t="s">
        <v>37</v>
      </c>
      <c r="E2265" s="38" t="s">
        <v>46</v>
      </c>
      <c r="F2265" s="38" t="s">
        <v>120</v>
      </c>
      <c r="G2265" s="35">
        <v>3650.01</v>
      </c>
      <c r="H2265" s="59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1554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60">
        <v>45919.626747685186</v>
      </c>
      <c r="B2266" s="61">
        <v>444579037</v>
      </c>
      <c r="C2266" s="37" t="s">
        <v>36</v>
      </c>
      <c r="D2266" s="37" t="s">
        <v>37</v>
      </c>
      <c r="E2266" s="37" t="s">
        <v>46</v>
      </c>
      <c r="F2266" s="37" t="s">
        <v>120</v>
      </c>
      <c r="G2266" s="36">
        <v>3650.3</v>
      </c>
      <c r="H2266" s="61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1555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8">
        <v>45919.626747685186</v>
      </c>
      <c r="B2267" s="59">
        <v>444579038</v>
      </c>
      <c r="C2267" s="38" t="s">
        <v>36</v>
      </c>
      <c r="D2267" s="38" t="s">
        <v>37</v>
      </c>
      <c r="E2267" s="38" t="s">
        <v>46</v>
      </c>
      <c r="F2267" s="38" t="s">
        <v>120</v>
      </c>
      <c r="G2267" s="35">
        <v>3650.3</v>
      </c>
      <c r="H2267" s="59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1555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60">
        <v>45919.626747685186</v>
      </c>
      <c r="B2268" s="61">
        <v>444579039</v>
      </c>
      <c r="C2268" s="37" t="s">
        <v>36</v>
      </c>
      <c r="D2268" s="37" t="s">
        <v>37</v>
      </c>
      <c r="E2268" s="37" t="s">
        <v>46</v>
      </c>
      <c r="F2268" s="37" t="s">
        <v>120</v>
      </c>
      <c r="G2268" s="36">
        <v>3650.3</v>
      </c>
      <c r="H2268" s="61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1555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8">
        <v>45919.626747685186</v>
      </c>
      <c r="B2269" s="59">
        <v>444579040</v>
      </c>
      <c r="C2269" s="38" t="s">
        <v>36</v>
      </c>
      <c r="D2269" s="38" t="s">
        <v>37</v>
      </c>
      <c r="E2269" s="38" t="s">
        <v>46</v>
      </c>
      <c r="F2269" s="38" t="s">
        <v>120</v>
      </c>
      <c r="G2269" s="35">
        <v>3650.3</v>
      </c>
      <c r="H2269" s="59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1555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60">
        <v>45919.626898148148</v>
      </c>
      <c r="B2270" s="61">
        <v>444579246</v>
      </c>
      <c r="C2270" s="37" t="s">
        <v>36</v>
      </c>
      <c r="D2270" s="37" t="s">
        <v>37</v>
      </c>
      <c r="E2270" s="37" t="s">
        <v>46</v>
      </c>
      <c r="F2270" s="37" t="s">
        <v>120</v>
      </c>
      <c r="G2270" s="36">
        <v>3650.82</v>
      </c>
      <c r="H2270" s="61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1556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8">
        <v>45919.62809027778</v>
      </c>
      <c r="B2271" s="59">
        <v>444580578</v>
      </c>
      <c r="C2271" s="38" t="s">
        <v>36</v>
      </c>
      <c r="D2271" s="38" t="s">
        <v>37</v>
      </c>
      <c r="E2271" s="38" t="s">
        <v>45</v>
      </c>
      <c r="F2271" s="38" t="s">
        <v>120</v>
      </c>
      <c r="G2271" s="35">
        <v>3650.34</v>
      </c>
      <c r="H2271" s="59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116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60">
        <v>45919.62809027778</v>
      </c>
      <c r="B2272" s="61">
        <v>444580580</v>
      </c>
      <c r="C2272" s="37" t="s">
        <v>36</v>
      </c>
      <c r="D2272" s="37" t="s">
        <v>37</v>
      </c>
      <c r="E2272" s="37" t="s">
        <v>45</v>
      </c>
      <c r="F2272" s="37" t="s">
        <v>120</v>
      </c>
      <c r="G2272" s="36">
        <v>3650.34</v>
      </c>
      <c r="H2272" s="61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115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8">
        <v>45919.62809027778</v>
      </c>
      <c r="B2273" s="59">
        <v>444580581</v>
      </c>
      <c r="C2273" s="38" t="s">
        <v>36</v>
      </c>
      <c r="D2273" s="38" t="s">
        <v>37</v>
      </c>
      <c r="E2273" s="38" t="s">
        <v>45</v>
      </c>
      <c r="F2273" s="38" t="s">
        <v>120</v>
      </c>
      <c r="G2273" s="35">
        <v>3650.23</v>
      </c>
      <c r="H2273" s="59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119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60">
        <v>45919.629131944443</v>
      </c>
      <c r="B2274" s="61">
        <v>444581713</v>
      </c>
      <c r="C2274" s="37" t="s">
        <v>36</v>
      </c>
      <c r="D2274" s="37" t="s">
        <v>38</v>
      </c>
      <c r="E2274" s="37" t="s">
        <v>45</v>
      </c>
      <c r="F2274" s="37" t="s">
        <v>120</v>
      </c>
      <c r="G2274" s="36">
        <v>3648.76</v>
      </c>
      <c r="H2274" s="61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107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8">
        <v>45919.629895833335</v>
      </c>
      <c r="B2275" s="59">
        <v>444582377</v>
      </c>
      <c r="C2275" s="38" t="s">
        <v>36</v>
      </c>
      <c r="D2275" s="38" t="s">
        <v>38</v>
      </c>
      <c r="E2275" s="38" t="s">
        <v>46</v>
      </c>
      <c r="F2275" s="38" t="s">
        <v>120</v>
      </c>
      <c r="G2275" s="35">
        <v>3647.4</v>
      </c>
      <c r="H2275" s="59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1557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60">
        <v>45919.629895833335</v>
      </c>
      <c r="B2276" s="61">
        <v>444582422</v>
      </c>
      <c r="C2276" s="37" t="s">
        <v>36</v>
      </c>
      <c r="D2276" s="37" t="s">
        <v>38</v>
      </c>
      <c r="E2276" s="37" t="s">
        <v>46</v>
      </c>
      <c r="F2276" s="37" t="s">
        <v>120</v>
      </c>
      <c r="G2276" s="36">
        <v>3647.19</v>
      </c>
      <c r="H2276" s="61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1558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8">
        <v>45919.629895833335</v>
      </c>
      <c r="B2277" s="59">
        <v>444582423</v>
      </c>
      <c r="C2277" s="38" t="s">
        <v>36</v>
      </c>
      <c r="D2277" s="38" t="s">
        <v>38</v>
      </c>
      <c r="E2277" s="38" t="s">
        <v>46</v>
      </c>
      <c r="F2277" s="38" t="s">
        <v>120</v>
      </c>
      <c r="G2277" s="35">
        <v>3647.19</v>
      </c>
      <c r="H2277" s="59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1558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60">
        <v>45919.63422453704</v>
      </c>
      <c r="B2278" s="61">
        <v>444584651</v>
      </c>
      <c r="C2278" s="37" t="s">
        <v>36</v>
      </c>
      <c r="D2278" s="37" t="s">
        <v>37</v>
      </c>
      <c r="E2278" s="37" t="s">
        <v>45</v>
      </c>
      <c r="F2278" s="37" t="s">
        <v>120</v>
      </c>
      <c r="G2278" s="36">
        <v>3650.6</v>
      </c>
      <c r="H2278" s="61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116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8">
        <v>45919.63422453704</v>
      </c>
      <c r="B2279" s="59">
        <v>444584652</v>
      </c>
      <c r="C2279" s="38" t="s">
        <v>36</v>
      </c>
      <c r="D2279" s="38" t="s">
        <v>37</v>
      </c>
      <c r="E2279" s="38" t="s">
        <v>45</v>
      </c>
      <c r="F2279" s="38" t="s">
        <v>120</v>
      </c>
      <c r="G2279" s="35">
        <v>3650.6</v>
      </c>
      <c r="H2279" s="59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119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60">
        <v>45919.63422453704</v>
      </c>
      <c r="B2280" s="61">
        <v>444584653</v>
      </c>
      <c r="C2280" s="37" t="s">
        <v>36</v>
      </c>
      <c r="D2280" s="37" t="s">
        <v>37</v>
      </c>
      <c r="E2280" s="37" t="s">
        <v>45</v>
      </c>
      <c r="F2280" s="37" t="s">
        <v>120</v>
      </c>
      <c r="G2280" s="36">
        <v>3650.6</v>
      </c>
      <c r="H2280" s="61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115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8">
        <v>45919.636099537034</v>
      </c>
      <c r="B2281" s="59">
        <v>444585404</v>
      </c>
      <c r="C2281" s="38" t="s">
        <v>36</v>
      </c>
      <c r="D2281" s="38" t="s">
        <v>37</v>
      </c>
      <c r="E2281" s="38" t="s">
        <v>46</v>
      </c>
      <c r="F2281" s="38" t="s">
        <v>120</v>
      </c>
      <c r="G2281" s="35">
        <v>3651.45</v>
      </c>
      <c r="H2281" s="59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1416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60">
        <v>45919.636099537034</v>
      </c>
      <c r="B2282" s="61">
        <v>444585416</v>
      </c>
      <c r="C2282" s="37" t="s">
        <v>36</v>
      </c>
      <c r="D2282" s="37" t="s">
        <v>37</v>
      </c>
      <c r="E2282" s="37" t="s">
        <v>46</v>
      </c>
      <c r="F2282" s="37" t="s">
        <v>120</v>
      </c>
      <c r="G2282" s="36">
        <v>3651.51</v>
      </c>
      <c r="H2282" s="61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1679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8">
        <v>45919.636099537034</v>
      </c>
      <c r="B2283" s="59">
        <v>444585417</v>
      </c>
      <c r="C2283" s="38" t="s">
        <v>36</v>
      </c>
      <c r="D2283" s="38" t="s">
        <v>37</v>
      </c>
      <c r="E2283" s="38" t="s">
        <v>46</v>
      </c>
      <c r="F2283" s="38" t="s">
        <v>120</v>
      </c>
      <c r="G2283" s="35">
        <v>3651.51</v>
      </c>
      <c r="H2283" s="59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1680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60">
        <v>45919.636157407411</v>
      </c>
      <c r="B2284" s="61">
        <v>444585471</v>
      </c>
      <c r="C2284" s="37" t="s">
        <v>36</v>
      </c>
      <c r="D2284" s="37" t="s">
        <v>37</v>
      </c>
      <c r="E2284" s="37" t="s">
        <v>46</v>
      </c>
      <c r="F2284" s="37" t="s">
        <v>120</v>
      </c>
      <c r="G2284" s="36">
        <v>3651.73</v>
      </c>
      <c r="H2284" s="61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1401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8">
        <v>45919.636180555557</v>
      </c>
      <c r="B2285" s="59">
        <v>444585497</v>
      </c>
      <c r="C2285" s="38" t="s">
        <v>36</v>
      </c>
      <c r="D2285" s="38" t="s">
        <v>37</v>
      </c>
      <c r="E2285" s="38" t="s">
        <v>46</v>
      </c>
      <c r="F2285" s="38" t="s">
        <v>120</v>
      </c>
      <c r="G2285" s="35">
        <v>3651.77</v>
      </c>
      <c r="H2285" s="59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1681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60">
        <v>45919.636180555557</v>
      </c>
      <c r="B2286" s="61">
        <v>444585498</v>
      </c>
      <c r="C2286" s="37" t="s">
        <v>36</v>
      </c>
      <c r="D2286" s="37" t="s">
        <v>37</v>
      </c>
      <c r="E2286" s="37" t="s">
        <v>46</v>
      </c>
      <c r="F2286" s="37" t="s">
        <v>120</v>
      </c>
      <c r="G2286" s="36">
        <v>3651.77</v>
      </c>
      <c r="H2286" s="61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1682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8">
        <v>45919.636886574073</v>
      </c>
      <c r="B2287" s="59">
        <v>444586782</v>
      </c>
      <c r="C2287" s="38" t="s">
        <v>36</v>
      </c>
      <c r="D2287" s="38" t="s">
        <v>37</v>
      </c>
      <c r="E2287" s="38" t="s">
        <v>45</v>
      </c>
      <c r="F2287" s="38" t="s">
        <v>120</v>
      </c>
      <c r="G2287" s="35">
        <v>3651.4</v>
      </c>
      <c r="H2287" s="59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1385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60">
        <v>45919.637465277781</v>
      </c>
      <c r="B2288" s="61">
        <v>444587083</v>
      </c>
      <c r="C2288" s="37" t="s">
        <v>36</v>
      </c>
      <c r="D2288" s="37" t="s">
        <v>37</v>
      </c>
      <c r="E2288" s="37" t="s">
        <v>45</v>
      </c>
      <c r="F2288" s="37" t="s">
        <v>120</v>
      </c>
      <c r="G2288" s="36">
        <v>3650.88</v>
      </c>
      <c r="H2288" s="61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8">
        <v>45919.637465277781</v>
      </c>
      <c r="B2289" s="59">
        <v>444587085</v>
      </c>
      <c r="C2289" s="38" t="s">
        <v>36</v>
      </c>
      <c r="D2289" s="38" t="s">
        <v>37</v>
      </c>
      <c r="E2289" s="38" t="s">
        <v>45</v>
      </c>
      <c r="F2289" s="38" t="s">
        <v>120</v>
      </c>
      <c r="G2289" s="35">
        <v>3650.85</v>
      </c>
      <c r="H2289" s="59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60">
        <v>45919.637465277781</v>
      </c>
      <c r="B2290" s="61">
        <v>444587087</v>
      </c>
      <c r="C2290" s="37" t="s">
        <v>36</v>
      </c>
      <c r="D2290" s="37" t="s">
        <v>37</v>
      </c>
      <c r="E2290" s="37" t="s">
        <v>45</v>
      </c>
      <c r="F2290" s="37" t="s">
        <v>120</v>
      </c>
      <c r="G2290" s="36">
        <v>3650.92</v>
      </c>
      <c r="H2290" s="61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8">
        <v>45919.637476851851</v>
      </c>
      <c r="B2291" s="59">
        <v>444587088</v>
      </c>
      <c r="C2291" s="38" t="s">
        <v>36</v>
      </c>
      <c r="D2291" s="38" t="s">
        <v>37</v>
      </c>
      <c r="E2291" s="38" t="s">
        <v>45</v>
      </c>
      <c r="F2291" s="38" t="s">
        <v>120</v>
      </c>
      <c r="G2291" s="35">
        <v>3651.03</v>
      </c>
      <c r="H2291" s="59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60">
        <v>45919.637476851851</v>
      </c>
      <c r="B2292" s="61">
        <v>444587095</v>
      </c>
      <c r="C2292" s="37" t="s">
        <v>36</v>
      </c>
      <c r="D2292" s="37" t="s">
        <v>37</v>
      </c>
      <c r="E2292" s="37" t="s">
        <v>45</v>
      </c>
      <c r="F2292" s="37" t="s">
        <v>120</v>
      </c>
      <c r="G2292" s="36">
        <v>3651.03</v>
      </c>
      <c r="H2292" s="61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108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8">
        <v>45919.637476851851</v>
      </c>
      <c r="B2293" s="59">
        <v>444587097</v>
      </c>
      <c r="C2293" s="38" t="s">
        <v>36</v>
      </c>
      <c r="D2293" s="38" t="s">
        <v>37</v>
      </c>
      <c r="E2293" s="38" t="s">
        <v>45</v>
      </c>
      <c r="F2293" s="38" t="s">
        <v>120</v>
      </c>
      <c r="G2293" s="35">
        <v>3651.03</v>
      </c>
      <c r="H2293" s="59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114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60">
        <v>45919.637476851851</v>
      </c>
      <c r="B2294" s="61">
        <v>444587101</v>
      </c>
      <c r="C2294" s="37" t="s">
        <v>36</v>
      </c>
      <c r="D2294" s="37" t="s">
        <v>37</v>
      </c>
      <c r="E2294" s="37" t="s">
        <v>45</v>
      </c>
      <c r="F2294" s="37" t="s">
        <v>120</v>
      </c>
      <c r="G2294" s="36">
        <v>3651.03</v>
      </c>
      <c r="H2294" s="61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109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8">
        <v>45919.637696759259</v>
      </c>
      <c r="B2295" s="59">
        <v>444587158</v>
      </c>
      <c r="C2295" s="38" t="s">
        <v>36</v>
      </c>
      <c r="D2295" s="38" t="s">
        <v>38</v>
      </c>
      <c r="E2295" s="38" t="s">
        <v>45</v>
      </c>
      <c r="F2295" s="38" t="s">
        <v>120</v>
      </c>
      <c r="G2295" s="35">
        <v>3650.27</v>
      </c>
      <c r="H2295" s="59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93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60">
        <v>45919.637696759259</v>
      </c>
      <c r="B2296" s="61">
        <v>444587160</v>
      </c>
      <c r="C2296" s="37" t="s">
        <v>36</v>
      </c>
      <c r="D2296" s="37" t="s">
        <v>38</v>
      </c>
      <c r="E2296" s="37" t="s">
        <v>45</v>
      </c>
      <c r="F2296" s="37" t="s">
        <v>120</v>
      </c>
      <c r="G2296" s="36">
        <v>3650.27</v>
      </c>
      <c r="H2296" s="61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107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8">
        <v>45919.637696759259</v>
      </c>
      <c r="B2297" s="59">
        <v>444587166</v>
      </c>
      <c r="C2297" s="38" t="s">
        <v>36</v>
      </c>
      <c r="D2297" s="38" t="s">
        <v>38</v>
      </c>
      <c r="E2297" s="38" t="s">
        <v>45</v>
      </c>
      <c r="F2297" s="38" t="s">
        <v>120</v>
      </c>
      <c r="G2297" s="35">
        <v>3650.27</v>
      </c>
      <c r="H2297" s="59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60">
        <v>45919.639826388891</v>
      </c>
      <c r="B2298" s="61">
        <v>444588370</v>
      </c>
      <c r="C2298" s="37" t="s">
        <v>36</v>
      </c>
      <c r="D2298" s="37" t="s">
        <v>38</v>
      </c>
      <c r="E2298" s="37" t="s">
        <v>46</v>
      </c>
      <c r="F2298" s="37" t="s">
        <v>120</v>
      </c>
      <c r="G2298" s="36">
        <v>3649.29</v>
      </c>
      <c r="H2298" s="61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1250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8">
        <v>45919.640243055554</v>
      </c>
      <c r="B2299" s="59">
        <v>444588525</v>
      </c>
      <c r="C2299" s="38" t="s">
        <v>36</v>
      </c>
      <c r="D2299" s="38" t="s">
        <v>38</v>
      </c>
      <c r="E2299" s="38" t="s">
        <v>45</v>
      </c>
      <c r="F2299" s="38" t="s">
        <v>120</v>
      </c>
      <c r="G2299" s="35">
        <v>3649.15</v>
      </c>
      <c r="H2299" s="59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60">
        <v>45919.640243055554</v>
      </c>
      <c r="B2300" s="61">
        <v>444588526</v>
      </c>
      <c r="C2300" s="37" t="s">
        <v>36</v>
      </c>
      <c r="D2300" s="37" t="s">
        <v>38</v>
      </c>
      <c r="E2300" s="37" t="s">
        <v>45</v>
      </c>
      <c r="F2300" s="37" t="s">
        <v>120</v>
      </c>
      <c r="G2300" s="36">
        <v>3649.16</v>
      </c>
      <c r="H2300" s="61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8">
        <v>45919.640393518515</v>
      </c>
      <c r="B2301" s="59">
        <v>444588603</v>
      </c>
      <c r="C2301" s="38" t="s">
        <v>36</v>
      </c>
      <c r="D2301" s="38" t="s">
        <v>38</v>
      </c>
      <c r="E2301" s="38" t="s">
        <v>46</v>
      </c>
      <c r="F2301" s="38" t="s">
        <v>120</v>
      </c>
      <c r="G2301" s="35">
        <v>3648.4</v>
      </c>
      <c r="H2301" s="59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1683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60">
        <v>45919.640416666669</v>
      </c>
      <c r="B2302" s="61">
        <v>444588638</v>
      </c>
      <c r="C2302" s="37" t="s">
        <v>36</v>
      </c>
      <c r="D2302" s="37" t="s">
        <v>38</v>
      </c>
      <c r="E2302" s="37" t="s">
        <v>46</v>
      </c>
      <c r="F2302" s="37" t="s">
        <v>120</v>
      </c>
      <c r="G2302" s="36">
        <v>3648.38</v>
      </c>
      <c r="H2302" s="61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1684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8">
        <v>45919.641238425924</v>
      </c>
      <c r="B2303" s="59">
        <v>444589181</v>
      </c>
      <c r="C2303" s="38" t="s">
        <v>36</v>
      </c>
      <c r="D2303" s="38" t="s">
        <v>38</v>
      </c>
      <c r="E2303" s="38" t="s">
        <v>46</v>
      </c>
      <c r="F2303" s="38" t="s">
        <v>120</v>
      </c>
      <c r="G2303" s="35">
        <v>3647.87</v>
      </c>
      <c r="H2303" s="59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1373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60">
        <v>45919.641238425924</v>
      </c>
      <c r="B2304" s="61">
        <v>444589182</v>
      </c>
      <c r="C2304" s="37" t="s">
        <v>36</v>
      </c>
      <c r="D2304" s="37" t="s">
        <v>38</v>
      </c>
      <c r="E2304" s="37" t="s">
        <v>46</v>
      </c>
      <c r="F2304" s="37" t="s">
        <v>120</v>
      </c>
      <c r="G2304" s="36">
        <v>3647.87</v>
      </c>
      <c r="H2304" s="61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1373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8">
        <v>45919.641238425924</v>
      </c>
      <c r="B2305" s="59">
        <v>444589183</v>
      </c>
      <c r="C2305" s="38" t="s">
        <v>36</v>
      </c>
      <c r="D2305" s="38" t="s">
        <v>38</v>
      </c>
      <c r="E2305" s="38" t="s">
        <v>46</v>
      </c>
      <c r="F2305" s="38" t="s">
        <v>120</v>
      </c>
      <c r="G2305" s="35">
        <v>3647.87</v>
      </c>
      <c r="H2305" s="59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1373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60">
        <v>45919.641238425924</v>
      </c>
      <c r="B2306" s="61">
        <v>444589184</v>
      </c>
      <c r="C2306" s="37" t="s">
        <v>36</v>
      </c>
      <c r="D2306" s="37" t="s">
        <v>38</v>
      </c>
      <c r="E2306" s="37" t="s">
        <v>46</v>
      </c>
      <c r="F2306" s="37" t="s">
        <v>120</v>
      </c>
      <c r="G2306" s="36">
        <v>3647.87</v>
      </c>
      <c r="H2306" s="61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1373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8">
        <v>45919.641238425924</v>
      </c>
      <c r="B2307" s="59">
        <v>444589185</v>
      </c>
      <c r="C2307" s="38" t="s">
        <v>36</v>
      </c>
      <c r="D2307" s="38" t="s">
        <v>38</v>
      </c>
      <c r="E2307" s="38" t="s">
        <v>46</v>
      </c>
      <c r="F2307" s="38" t="s">
        <v>120</v>
      </c>
      <c r="G2307" s="35">
        <v>3647.87</v>
      </c>
      <c r="H2307" s="59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1373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60">
        <v>45919.641631944447</v>
      </c>
      <c r="B2308" s="61">
        <v>444589376</v>
      </c>
      <c r="C2308" s="37" t="s">
        <v>36</v>
      </c>
      <c r="D2308" s="37" t="s">
        <v>38</v>
      </c>
      <c r="E2308" s="37" t="s">
        <v>45</v>
      </c>
      <c r="F2308" s="37" t="s">
        <v>120</v>
      </c>
      <c r="G2308" s="36">
        <v>3647.81</v>
      </c>
      <c r="H2308" s="61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8">
        <v>45919.641863425924</v>
      </c>
      <c r="B2309" s="59">
        <v>444589465</v>
      </c>
      <c r="C2309" s="38" t="s">
        <v>36</v>
      </c>
      <c r="D2309" s="38" t="s">
        <v>38</v>
      </c>
      <c r="E2309" s="38" t="s">
        <v>45</v>
      </c>
      <c r="F2309" s="38" t="s">
        <v>120</v>
      </c>
      <c r="G2309" s="35">
        <v>3648.3</v>
      </c>
      <c r="H2309" s="59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1385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60">
        <v>45919.642789351848</v>
      </c>
      <c r="B2310" s="61">
        <v>444589865</v>
      </c>
      <c r="C2310" s="37" t="s">
        <v>36</v>
      </c>
      <c r="D2310" s="37" t="s">
        <v>38</v>
      </c>
      <c r="E2310" s="37" t="s">
        <v>46</v>
      </c>
      <c r="F2310" s="37" t="s">
        <v>120</v>
      </c>
      <c r="G2310" s="36">
        <v>3647.14</v>
      </c>
      <c r="H2310" s="61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1685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8">
        <v>45919.642789351848</v>
      </c>
      <c r="B2311" s="59">
        <v>444589866</v>
      </c>
      <c r="C2311" s="38" t="s">
        <v>36</v>
      </c>
      <c r="D2311" s="38" t="s">
        <v>38</v>
      </c>
      <c r="E2311" s="38" t="s">
        <v>46</v>
      </c>
      <c r="F2311" s="38" t="s">
        <v>120</v>
      </c>
      <c r="G2311" s="35">
        <v>3647.14</v>
      </c>
      <c r="H2311" s="59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1685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60">
        <v>45919.642789351848</v>
      </c>
      <c r="B2312" s="61">
        <v>444589867</v>
      </c>
      <c r="C2312" s="37" t="s">
        <v>36</v>
      </c>
      <c r="D2312" s="37" t="s">
        <v>38</v>
      </c>
      <c r="E2312" s="37" t="s">
        <v>46</v>
      </c>
      <c r="F2312" s="37" t="s">
        <v>120</v>
      </c>
      <c r="G2312" s="36">
        <v>3647.14</v>
      </c>
      <c r="H2312" s="61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1685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8">
        <v>45919.643136574072</v>
      </c>
      <c r="B2313" s="59">
        <v>444590173</v>
      </c>
      <c r="C2313" s="38" t="s">
        <v>36</v>
      </c>
      <c r="D2313" s="38" t="s">
        <v>38</v>
      </c>
      <c r="E2313" s="38" t="s">
        <v>45</v>
      </c>
      <c r="F2313" s="38" t="s">
        <v>120</v>
      </c>
      <c r="G2313" s="35">
        <v>3648.48</v>
      </c>
      <c r="H2313" s="59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115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60">
        <v>45919.643136574072</v>
      </c>
      <c r="B2314" s="61">
        <v>444590177</v>
      </c>
      <c r="C2314" s="37" t="s">
        <v>36</v>
      </c>
      <c r="D2314" s="37" t="s">
        <v>38</v>
      </c>
      <c r="E2314" s="37" t="s">
        <v>45</v>
      </c>
      <c r="F2314" s="37" t="s">
        <v>120</v>
      </c>
      <c r="G2314" s="36">
        <v>3648.26</v>
      </c>
      <c r="H2314" s="61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119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8">
        <v>45919.643136574072</v>
      </c>
      <c r="B2315" s="59">
        <v>444590182</v>
      </c>
      <c r="C2315" s="38" t="s">
        <v>36</v>
      </c>
      <c r="D2315" s="38" t="s">
        <v>38</v>
      </c>
      <c r="E2315" s="38" t="s">
        <v>45</v>
      </c>
      <c r="F2315" s="38" t="s">
        <v>120</v>
      </c>
      <c r="G2315" s="35">
        <v>3648.31</v>
      </c>
      <c r="H2315" s="59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116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60">
        <v>45919.644803240742</v>
      </c>
      <c r="B2316" s="61">
        <v>444590945</v>
      </c>
      <c r="C2316" s="37" t="s">
        <v>36</v>
      </c>
      <c r="D2316" s="37" t="s">
        <v>37</v>
      </c>
      <c r="E2316" s="37" t="s">
        <v>46</v>
      </c>
      <c r="F2316" s="37" t="s">
        <v>120</v>
      </c>
      <c r="G2316" s="36">
        <v>3649.25</v>
      </c>
      <c r="H2316" s="61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1686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8">
        <v>45919.644803240742</v>
      </c>
      <c r="B2317" s="59">
        <v>444590946</v>
      </c>
      <c r="C2317" s="38" t="s">
        <v>36</v>
      </c>
      <c r="D2317" s="38" t="s">
        <v>37</v>
      </c>
      <c r="E2317" s="38" t="s">
        <v>46</v>
      </c>
      <c r="F2317" s="38" t="s">
        <v>120</v>
      </c>
      <c r="G2317" s="35">
        <v>3649.25</v>
      </c>
      <c r="H2317" s="59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1686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60">
        <v>45919.644803240742</v>
      </c>
      <c r="B2318" s="61">
        <v>444590947</v>
      </c>
      <c r="C2318" s="37" t="s">
        <v>36</v>
      </c>
      <c r="D2318" s="37" t="s">
        <v>37</v>
      </c>
      <c r="E2318" s="37" t="s">
        <v>46</v>
      </c>
      <c r="F2318" s="37" t="s">
        <v>120</v>
      </c>
      <c r="G2318" s="36">
        <v>3649.25</v>
      </c>
      <c r="H2318" s="61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1686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8">
        <v>45919.644872685189</v>
      </c>
      <c r="B2319" s="59">
        <v>444590982</v>
      </c>
      <c r="C2319" s="38" t="s">
        <v>36</v>
      </c>
      <c r="D2319" s="38" t="s">
        <v>38</v>
      </c>
      <c r="E2319" s="38" t="s">
        <v>45</v>
      </c>
      <c r="F2319" s="38" t="s">
        <v>120</v>
      </c>
      <c r="G2319" s="35">
        <v>3648.93</v>
      </c>
      <c r="H2319" s="59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93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60">
        <v>45919.644872685189</v>
      </c>
      <c r="B2320" s="61">
        <v>444590984</v>
      </c>
      <c r="C2320" s="37" t="s">
        <v>36</v>
      </c>
      <c r="D2320" s="37" t="s">
        <v>38</v>
      </c>
      <c r="E2320" s="37" t="s">
        <v>45</v>
      </c>
      <c r="F2320" s="37" t="s">
        <v>120</v>
      </c>
      <c r="G2320" s="36">
        <v>3648.93</v>
      </c>
      <c r="H2320" s="61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8">
        <v>45919.655416666668</v>
      </c>
      <c r="B2321" s="59">
        <v>444595593</v>
      </c>
      <c r="C2321" s="38" t="s">
        <v>36</v>
      </c>
      <c r="D2321" s="38" t="s">
        <v>37</v>
      </c>
      <c r="E2321" s="38" t="s">
        <v>46</v>
      </c>
      <c r="F2321" s="38" t="s">
        <v>120</v>
      </c>
      <c r="G2321" s="35">
        <v>3647.52</v>
      </c>
      <c r="H2321" s="59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1687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60">
        <v>45919.655416666668</v>
      </c>
      <c r="B2322" s="61">
        <v>444595594</v>
      </c>
      <c r="C2322" s="37" t="s">
        <v>36</v>
      </c>
      <c r="D2322" s="37" t="s">
        <v>37</v>
      </c>
      <c r="E2322" s="37" t="s">
        <v>46</v>
      </c>
      <c r="F2322" s="37" t="s">
        <v>120</v>
      </c>
      <c r="G2322" s="36">
        <v>3647.52</v>
      </c>
      <c r="H2322" s="61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1688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8">
        <v>45919.65552083333</v>
      </c>
      <c r="B2323" s="59">
        <v>444595618</v>
      </c>
      <c r="C2323" s="38" t="s">
        <v>36</v>
      </c>
      <c r="D2323" s="38" t="s">
        <v>38</v>
      </c>
      <c r="E2323" s="38" t="s">
        <v>45</v>
      </c>
      <c r="F2323" s="38" t="s">
        <v>120</v>
      </c>
      <c r="G2323" s="35">
        <v>3647.29</v>
      </c>
      <c r="H2323" s="59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116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60">
        <v>45919.65552083333</v>
      </c>
      <c r="B2324" s="61">
        <v>444595619</v>
      </c>
      <c r="C2324" s="37" t="s">
        <v>36</v>
      </c>
      <c r="D2324" s="37" t="s">
        <v>38</v>
      </c>
      <c r="E2324" s="37" t="s">
        <v>45</v>
      </c>
      <c r="F2324" s="37" t="s">
        <v>120</v>
      </c>
      <c r="G2324" s="36">
        <v>3647.29</v>
      </c>
      <c r="H2324" s="61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1385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8">
        <v>45919.655636574076</v>
      </c>
      <c r="B2325" s="59">
        <v>444595652</v>
      </c>
      <c r="C2325" s="38" t="s">
        <v>36</v>
      </c>
      <c r="D2325" s="38" t="s">
        <v>38</v>
      </c>
      <c r="E2325" s="38" t="s">
        <v>45</v>
      </c>
      <c r="F2325" s="38" t="s">
        <v>120</v>
      </c>
      <c r="G2325" s="35">
        <v>3647.62</v>
      </c>
      <c r="H2325" s="59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60">
        <v>45919.655636574076</v>
      </c>
      <c r="B2326" s="61">
        <v>444595653</v>
      </c>
      <c r="C2326" s="37" t="s">
        <v>36</v>
      </c>
      <c r="D2326" s="37" t="s">
        <v>38</v>
      </c>
      <c r="E2326" s="37" t="s">
        <v>45</v>
      </c>
      <c r="F2326" s="37" t="s">
        <v>120</v>
      </c>
      <c r="G2326" s="36">
        <v>3647.62</v>
      </c>
      <c r="H2326" s="61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8">
        <v>45919.655636574076</v>
      </c>
      <c r="B2327" s="59">
        <v>444595655</v>
      </c>
      <c r="C2327" s="38" t="s">
        <v>36</v>
      </c>
      <c r="D2327" s="38" t="s">
        <v>38</v>
      </c>
      <c r="E2327" s="38" t="s">
        <v>45</v>
      </c>
      <c r="F2327" s="38" t="s">
        <v>120</v>
      </c>
      <c r="G2327" s="35">
        <v>3647.65</v>
      </c>
      <c r="H2327" s="59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60">
        <v>45919.655648148146</v>
      </c>
      <c r="B2328" s="61">
        <v>444595656</v>
      </c>
      <c r="C2328" s="37" t="s">
        <v>36</v>
      </c>
      <c r="D2328" s="37" t="s">
        <v>38</v>
      </c>
      <c r="E2328" s="37" t="s">
        <v>45</v>
      </c>
      <c r="F2328" s="37" t="s">
        <v>120</v>
      </c>
      <c r="G2328" s="36">
        <v>3647.61</v>
      </c>
      <c r="H2328" s="61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8">
        <v>45919.660243055558</v>
      </c>
      <c r="B2329" s="59">
        <v>444597229</v>
      </c>
      <c r="C2329" s="38" t="s">
        <v>36</v>
      </c>
      <c r="D2329" s="38" t="s">
        <v>37</v>
      </c>
      <c r="E2329" s="38" t="s">
        <v>46</v>
      </c>
      <c r="F2329" s="38" t="s">
        <v>120</v>
      </c>
      <c r="G2329" s="35">
        <v>3645.94</v>
      </c>
      <c r="H2329" s="59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1689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60">
        <v>45919.660381944443</v>
      </c>
      <c r="B2330" s="61">
        <v>444597529</v>
      </c>
      <c r="C2330" s="37" t="s">
        <v>36</v>
      </c>
      <c r="D2330" s="37" t="s">
        <v>37</v>
      </c>
      <c r="E2330" s="37" t="s">
        <v>46</v>
      </c>
      <c r="F2330" s="37" t="s">
        <v>120</v>
      </c>
      <c r="G2330" s="36">
        <v>3645.28</v>
      </c>
      <c r="H2330" s="61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1110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8">
        <v>45919.660381944443</v>
      </c>
      <c r="B2331" s="59">
        <v>444597531</v>
      </c>
      <c r="C2331" s="38" t="s">
        <v>36</v>
      </c>
      <c r="D2331" s="38" t="s">
        <v>37</v>
      </c>
      <c r="E2331" s="38" t="s">
        <v>46</v>
      </c>
      <c r="F2331" s="38" t="s">
        <v>120</v>
      </c>
      <c r="G2331" s="35">
        <v>3645.28</v>
      </c>
      <c r="H2331" s="59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1110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60">
        <v>45919.660752314812</v>
      </c>
      <c r="B2332" s="61">
        <v>444598448</v>
      </c>
      <c r="C2332" s="37" t="s">
        <v>36</v>
      </c>
      <c r="D2332" s="37" t="s">
        <v>37</v>
      </c>
      <c r="E2332" s="37" t="s">
        <v>46</v>
      </c>
      <c r="F2332" s="37" t="s">
        <v>120</v>
      </c>
      <c r="G2332" s="36">
        <v>3645.75</v>
      </c>
      <c r="H2332" s="61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1690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8">
        <v>45919.660752314812</v>
      </c>
      <c r="B2333" s="59">
        <v>444598449</v>
      </c>
      <c r="C2333" s="38" t="s">
        <v>36</v>
      </c>
      <c r="D2333" s="38" t="s">
        <v>37</v>
      </c>
      <c r="E2333" s="38" t="s">
        <v>46</v>
      </c>
      <c r="F2333" s="38" t="s">
        <v>120</v>
      </c>
      <c r="G2333" s="35">
        <v>3645.75</v>
      </c>
      <c r="H2333" s="59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1690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60">
        <v>45919.660752314812</v>
      </c>
      <c r="B2334" s="61">
        <v>444598455</v>
      </c>
      <c r="C2334" s="37" t="s">
        <v>36</v>
      </c>
      <c r="D2334" s="37" t="s">
        <v>37</v>
      </c>
      <c r="E2334" s="37" t="s">
        <v>46</v>
      </c>
      <c r="F2334" s="37" t="s">
        <v>120</v>
      </c>
      <c r="G2334" s="36">
        <v>3645.85</v>
      </c>
      <c r="H2334" s="61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1691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8">
        <v>45919.660763888889</v>
      </c>
      <c r="B2335" s="59">
        <v>444598459</v>
      </c>
      <c r="C2335" s="38" t="s">
        <v>36</v>
      </c>
      <c r="D2335" s="38" t="s">
        <v>37</v>
      </c>
      <c r="E2335" s="38" t="s">
        <v>46</v>
      </c>
      <c r="F2335" s="38" t="s">
        <v>120</v>
      </c>
      <c r="G2335" s="35">
        <v>3645.87</v>
      </c>
      <c r="H2335" s="59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1277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60">
        <v>45919.660844907405</v>
      </c>
      <c r="B2336" s="61">
        <v>444598553</v>
      </c>
      <c r="C2336" s="37" t="s">
        <v>36</v>
      </c>
      <c r="D2336" s="37" t="s">
        <v>38</v>
      </c>
      <c r="E2336" s="37" t="s">
        <v>45</v>
      </c>
      <c r="F2336" s="37" t="s">
        <v>120</v>
      </c>
      <c r="G2336" s="36">
        <v>3646.04</v>
      </c>
      <c r="H2336" s="61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1385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8">
        <v>45919.660844907405</v>
      </c>
      <c r="B2337" s="59">
        <v>444598555</v>
      </c>
      <c r="C2337" s="38" t="s">
        <v>36</v>
      </c>
      <c r="D2337" s="38" t="s">
        <v>38</v>
      </c>
      <c r="E2337" s="38" t="s">
        <v>45</v>
      </c>
      <c r="F2337" s="38" t="s">
        <v>120</v>
      </c>
      <c r="G2337" s="35">
        <v>3646.15</v>
      </c>
      <c r="H2337" s="59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115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60">
        <v>45919.660844907405</v>
      </c>
      <c r="B2338" s="61">
        <v>444598557</v>
      </c>
      <c r="C2338" s="37" t="s">
        <v>36</v>
      </c>
      <c r="D2338" s="37" t="s">
        <v>38</v>
      </c>
      <c r="E2338" s="37" t="s">
        <v>45</v>
      </c>
      <c r="F2338" s="37" t="s">
        <v>120</v>
      </c>
      <c r="G2338" s="36">
        <v>3646.15</v>
      </c>
      <c r="H2338" s="61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119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8">
        <v>45919.660856481481</v>
      </c>
      <c r="B2339" s="59">
        <v>444598558</v>
      </c>
      <c r="C2339" s="38" t="s">
        <v>36</v>
      </c>
      <c r="D2339" s="38" t="s">
        <v>38</v>
      </c>
      <c r="E2339" s="38" t="s">
        <v>45</v>
      </c>
      <c r="F2339" s="38" t="s">
        <v>120</v>
      </c>
      <c r="G2339" s="35">
        <v>3646.15</v>
      </c>
      <c r="H2339" s="59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116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60">
        <v>45919.660868055558</v>
      </c>
      <c r="B2340" s="61">
        <v>444598564</v>
      </c>
      <c r="C2340" s="37" t="s">
        <v>36</v>
      </c>
      <c r="D2340" s="37" t="s">
        <v>37</v>
      </c>
      <c r="E2340" s="37" t="s">
        <v>46</v>
      </c>
      <c r="F2340" s="37" t="s">
        <v>120</v>
      </c>
      <c r="G2340" s="36">
        <v>3646.61</v>
      </c>
      <c r="H2340" s="61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1692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8">
        <v>45919.660868055558</v>
      </c>
      <c r="B2341" s="59">
        <v>444598565</v>
      </c>
      <c r="C2341" s="38" t="s">
        <v>36</v>
      </c>
      <c r="D2341" s="38" t="s">
        <v>37</v>
      </c>
      <c r="E2341" s="38" t="s">
        <v>46</v>
      </c>
      <c r="F2341" s="38" t="s">
        <v>120</v>
      </c>
      <c r="G2341" s="35">
        <v>3646.61</v>
      </c>
      <c r="H2341" s="59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1693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60">
        <v>45919.660868055558</v>
      </c>
      <c r="B2342" s="61">
        <v>444598566</v>
      </c>
      <c r="C2342" s="37" t="s">
        <v>36</v>
      </c>
      <c r="D2342" s="37" t="s">
        <v>37</v>
      </c>
      <c r="E2342" s="37" t="s">
        <v>46</v>
      </c>
      <c r="F2342" s="37" t="s">
        <v>120</v>
      </c>
      <c r="G2342" s="36">
        <v>3646.61</v>
      </c>
      <c r="H2342" s="61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1694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8">
        <v>45919.660960648151</v>
      </c>
      <c r="B2343" s="59">
        <v>444598709</v>
      </c>
      <c r="C2343" s="38" t="s">
        <v>36</v>
      </c>
      <c r="D2343" s="38" t="s">
        <v>38</v>
      </c>
      <c r="E2343" s="38" t="s">
        <v>45</v>
      </c>
      <c r="F2343" s="38" t="s">
        <v>120</v>
      </c>
      <c r="G2343" s="35">
        <v>3646.47</v>
      </c>
      <c r="H2343" s="59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60">
        <v>45919.660960648151</v>
      </c>
      <c r="B2344" s="61">
        <v>444598717</v>
      </c>
      <c r="C2344" s="37" t="s">
        <v>36</v>
      </c>
      <c r="D2344" s="37" t="s">
        <v>38</v>
      </c>
      <c r="E2344" s="37" t="s">
        <v>45</v>
      </c>
      <c r="F2344" s="37" t="s">
        <v>120</v>
      </c>
      <c r="G2344" s="36">
        <v>3646.24</v>
      </c>
      <c r="H2344" s="61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8">
        <v>45919.660960648151</v>
      </c>
      <c r="B2345" s="59">
        <v>444598721</v>
      </c>
      <c r="C2345" s="38" t="s">
        <v>36</v>
      </c>
      <c r="D2345" s="38" t="s">
        <v>38</v>
      </c>
      <c r="E2345" s="38" t="s">
        <v>45</v>
      </c>
      <c r="F2345" s="38" t="s">
        <v>120</v>
      </c>
      <c r="G2345" s="35">
        <v>3646.3</v>
      </c>
      <c r="H2345" s="59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60">
        <v>45919.66097222222</v>
      </c>
      <c r="B2346" s="61">
        <v>444598727</v>
      </c>
      <c r="C2346" s="37" t="s">
        <v>36</v>
      </c>
      <c r="D2346" s="37" t="s">
        <v>38</v>
      </c>
      <c r="E2346" s="37" t="s">
        <v>45</v>
      </c>
      <c r="F2346" s="37" t="s">
        <v>120</v>
      </c>
      <c r="G2346" s="36">
        <v>3646.3</v>
      </c>
      <c r="H2346" s="61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8">
        <v>45919.661215277774</v>
      </c>
      <c r="B2347" s="59">
        <v>444598923</v>
      </c>
      <c r="C2347" s="38" t="s">
        <v>36</v>
      </c>
      <c r="D2347" s="38" t="s">
        <v>37</v>
      </c>
      <c r="E2347" s="38" t="s">
        <v>46</v>
      </c>
      <c r="F2347" s="38" t="s">
        <v>120</v>
      </c>
      <c r="G2347" s="35">
        <v>3647.41</v>
      </c>
      <c r="H2347" s="59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1695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60">
        <v>45919.661215277774</v>
      </c>
      <c r="B2348" s="61">
        <v>444598924</v>
      </c>
      <c r="C2348" s="37" t="s">
        <v>36</v>
      </c>
      <c r="D2348" s="37" t="s">
        <v>37</v>
      </c>
      <c r="E2348" s="37" t="s">
        <v>46</v>
      </c>
      <c r="F2348" s="37" t="s">
        <v>120</v>
      </c>
      <c r="G2348" s="36">
        <v>3647.41</v>
      </c>
      <c r="H2348" s="61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1696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8">
        <v>45919.661307870374</v>
      </c>
      <c r="B2349" s="59">
        <v>444598972</v>
      </c>
      <c r="C2349" s="38" t="s">
        <v>36</v>
      </c>
      <c r="D2349" s="38" t="s">
        <v>38</v>
      </c>
      <c r="E2349" s="38" t="s">
        <v>45</v>
      </c>
      <c r="F2349" s="38" t="s">
        <v>120</v>
      </c>
      <c r="G2349" s="35">
        <v>3647.27</v>
      </c>
      <c r="H2349" s="59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60">
        <v>45919.661307870374</v>
      </c>
      <c r="B2350" s="61">
        <v>444598973</v>
      </c>
      <c r="C2350" s="37" t="s">
        <v>36</v>
      </c>
      <c r="D2350" s="37" t="s">
        <v>38</v>
      </c>
      <c r="E2350" s="37" t="s">
        <v>45</v>
      </c>
      <c r="F2350" s="37" t="s">
        <v>120</v>
      </c>
      <c r="G2350" s="36">
        <v>3647.27</v>
      </c>
      <c r="H2350" s="61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93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8">
        <v>45919.661400462966</v>
      </c>
      <c r="B2351" s="59">
        <v>444599001</v>
      </c>
      <c r="C2351" s="38" t="s">
        <v>36</v>
      </c>
      <c r="D2351" s="38" t="s">
        <v>37</v>
      </c>
      <c r="E2351" s="38" t="s">
        <v>46</v>
      </c>
      <c r="F2351" s="38" t="s">
        <v>120</v>
      </c>
      <c r="G2351" s="35">
        <v>3647.87</v>
      </c>
      <c r="H2351" s="59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1697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60">
        <v>45919.661770833336</v>
      </c>
      <c r="B2352" s="61">
        <v>444599198</v>
      </c>
      <c r="C2352" s="37" t="s">
        <v>36</v>
      </c>
      <c r="D2352" s="37" t="s">
        <v>38</v>
      </c>
      <c r="E2352" s="37" t="s">
        <v>45</v>
      </c>
      <c r="F2352" s="37" t="s">
        <v>120</v>
      </c>
      <c r="G2352" s="36">
        <v>3647.66</v>
      </c>
      <c r="H2352" s="61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8">
        <v>45919.662546296298</v>
      </c>
      <c r="B2353" s="59">
        <v>444599829</v>
      </c>
      <c r="C2353" s="38" t="s">
        <v>36</v>
      </c>
      <c r="D2353" s="38" t="s">
        <v>37</v>
      </c>
      <c r="E2353" s="38" t="s">
        <v>46</v>
      </c>
      <c r="F2353" s="38" t="s">
        <v>120</v>
      </c>
      <c r="G2353" s="35">
        <v>3648.98</v>
      </c>
      <c r="H2353" s="59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1698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60">
        <v>45919.662789351853</v>
      </c>
      <c r="B2354" s="61">
        <v>444600063</v>
      </c>
      <c r="C2354" s="37" t="s">
        <v>36</v>
      </c>
      <c r="D2354" s="37" t="s">
        <v>37</v>
      </c>
      <c r="E2354" s="37" t="s">
        <v>46</v>
      </c>
      <c r="F2354" s="37" t="s">
        <v>120</v>
      </c>
      <c r="G2354" s="36">
        <v>3649.04</v>
      </c>
      <c r="H2354" s="61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1699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8">
        <v>45919.662789351853</v>
      </c>
      <c r="B2355" s="59">
        <v>444600064</v>
      </c>
      <c r="C2355" s="38" t="s">
        <v>36</v>
      </c>
      <c r="D2355" s="38" t="s">
        <v>37</v>
      </c>
      <c r="E2355" s="38" t="s">
        <v>46</v>
      </c>
      <c r="F2355" s="38" t="s">
        <v>120</v>
      </c>
      <c r="G2355" s="35">
        <v>3649.04</v>
      </c>
      <c r="H2355" s="59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1699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60">
        <v>45919.662789351853</v>
      </c>
      <c r="B2356" s="61">
        <v>444600065</v>
      </c>
      <c r="C2356" s="37" t="s">
        <v>36</v>
      </c>
      <c r="D2356" s="37" t="s">
        <v>37</v>
      </c>
      <c r="E2356" s="37" t="s">
        <v>46</v>
      </c>
      <c r="F2356" s="37" t="s">
        <v>120</v>
      </c>
      <c r="G2356" s="36">
        <v>3649.04</v>
      </c>
      <c r="H2356" s="61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1699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8">
        <v>45919.662789351853</v>
      </c>
      <c r="B2357" s="59">
        <v>444600066</v>
      </c>
      <c r="C2357" s="38" t="s">
        <v>36</v>
      </c>
      <c r="D2357" s="38" t="s">
        <v>37</v>
      </c>
      <c r="E2357" s="38" t="s">
        <v>46</v>
      </c>
      <c r="F2357" s="38" t="s">
        <v>120</v>
      </c>
      <c r="G2357" s="35">
        <v>3649.04</v>
      </c>
      <c r="H2357" s="59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1699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60">
        <v>45919.663252314815</v>
      </c>
      <c r="B2358" s="61">
        <v>444600293</v>
      </c>
      <c r="C2358" s="37" t="s">
        <v>36</v>
      </c>
      <c r="D2358" s="37" t="s">
        <v>37</v>
      </c>
      <c r="E2358" s="37" t="s">
        <v>46</v>
      </c>
      <c r="F2358" s="37" t="s">
        <v>120</v>
      </c>
      <c r="G2358" s="36">
        <v>3649.48</v>
      </c>
      <c r="H2358" s="61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1700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8">
        <v>45919.663252314815</v>
      </c>
      <c r="B2359" s="59">
        <v>444600294</v>
      </c>
      <c r="C2359" s="38" t="s">
        <v>36</v>
      </c>
      <c r="D2359" s="38" t="s">
        <v>37</v>
      </c>
      <c r="E2359" s="38" t="s">
        <v>46</v>
      </c>
      <c r="F2359" s="38" t="s">
        <v>120</v>
      </c>
      <c r="G2359" s="35">
        <v>3649.48</v>
      </c>
      <c r="H2359" s="59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1700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60">
        <v>45919.663252314815</v>
      </c>
      <c r="B2360" s="61">
        <v>444600295</v>
      </c>
      <c r="C2360" s="37" t="s">
        <v>36</v>
      </c>
      <c r="D2360" s="37" t="s">
        <v>37</v>
      </c>
      <c r="E2360" s="37" t="s">
        <v>46</v>
      </c>
      <c r="F2360" s="37" t="s">
        <v>120</v>
      </c>
      <c r="G2360" s="36">
        <v>3649.48</v>
      </c>
      <c r="H2360" s="61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1700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8">
        <v>45919.663969907408</v>
      </c>
      <c r="B2361" s="59">
        <v>444600848</v>
      </c>
      <c r="C2361" s="38" t="s">
        <v>36</v>
      </c>
      <c r="D2361" s="38" t="s">
        <v>37</v>
      </c>
      <c r="E2361" s="38" t="s">
        <v>45</v>
      </c>
      <c r="F2361" s="38" t="s">
        <v>120</v>
      </c>
      <c r="G2361" s="35">
        <v>3649.38</v>
      </c>
      <c r="H2361" s="59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115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60">
        <v>45919.663969907408</v>
      </c>
      <c r="B2362" s="61">
        <v>444600849</v>
      </c>
      <c r="C2362" s="37" t="s">
        <v>36</v>
      </c>
      <c r="D2362" s="37" t="s">
        <v>37</v>
      </c>
      <c r="E2362" s="37" t="s">
        <v>45</v>
      </c>
      <c r="F2362" s="37" t="s">
        <v>120</v>
      </c>
      <c r="G2362" s="36">
        <v>3649.38</v>
      </c>
      <c r="H2362" s="61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119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8">
        <v>45919.663969907408</v>
      </c>
      <c r="B2363" s="59">
        <v>444600851</v>
      </c>
      <c r="C2363" s="38" t="s">
        <v>36</v>
      </c>
      <c r="D2363" s="38" t="s">
        <v>37</v>
      </c>
      <c r="E2363" s="38" t="s">
        <v>45</v>
      </c>
      <c r="F2363" s="38" t="s">
        <v>120</v>
      </c>
      <c r="G2363" s="35">
        <v>3649.36</v>
      </c>
      <c r="H2363" s="59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116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60">
        <v>45919.667696759258</v>
      </c>
      <c r="B2364" s="61">
        <v>444603612</v>
      </c>
      <c r="C2364" s="37" t="s">
        <v>36</v>
      </c>
      <c r="D2364" s="37" t="s">
        <v>38</v>
      </c>
      <c r="E2364" s="37" t="s">
        <v>46</v>
      </c>
      <c r="F2364" s="37" t="s">
        <v>120</v>
      </c>
      <c r="G2364" s="36">
        <v>3646.37</v>
      </c>
      <c r="H2364" s="61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1701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8">
        <v>45919.667696759258</v>
      </c>
      <c r="B2365" s="59">
        <v>444603615</v>
      </c>
      <c r="C2365" s="38" t="s">
        <v>36</v>
      </c>
      <c r="D2365" s="38" t="s">
        <v>38</v>
      </c>
      <c r="E2365" s="38" t="s">
        <v>46</v>
      </c>
      <c r="F2365" s="38" t="s">
        <v>120</v>
      </c>
      <c r="G2365" s="35">
        <v>3646.37</v>
      </c>
      <c r="H2365" s="59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1701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60">
        <v>45919.667696759258</v>
      </c>
      <c r="B2366" s="61">
        <v>444603616</v>
      </c>
      <c r="C2366" s="37" t="s">
        <v>36</v>
      </c>
      <c r="D2366" s="37" t="s">
        <v>38</v>
      </c>
      <c r="E2366" s="37" t="s">
        <v>46</v>
      </c>
      <c r="F2366" s="37" t="s">
        <v>120</v>
      </c>
      <c r="G2366" s="36">
        <v>3646.37</v>
      </c>
      <c r="H2366" s="61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1701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8">
        <v>45919.669525462959</v>
      </c>
      <c r="B2367" s="59">
        <v>444606511</v>
      </c>
      <c r="C2367" s="38" t="s">
        <v>36</v>
      </c>
      <c r="D2367" s="38" t="s">
        <v>38</v>
      </c>
      <c r="E2367" s="38" t="s">
        <v>45</v>
      </c>
      <c r="F2367" s="38" t="s">
        <v>120</v>
      </c>
      <c r="G2367" s="35">
        <v>3644.82</v>
      </c>
      <c r="H2367" s="59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115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60">
        <v>45919.669525462959</v>
      </c>
      <c r="B2368" s="61">
        <v>444606513</v>
      </c>
      <c r="C2368" s="37" t="s">
        <v>36</v>
      </c>
      <c r="D2368" s="37" t="s">
        <v>38</v>
      </c>
      <c r="E2368" s="37" t="s">
        <v>45</v>
      </c>
      <c r="F2368" s="37" t="s">
        <v>120</v>
      </c>
      <c r="G2368" s="36">
        <v>3644.82</v>
      </c>
      <c r="H2368" s="61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119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8">
        <v>45919.669525462959</v>
      </c>
      <c r="B2369" s="59">
        <v>444606518</v>
      </c>
      <c r="C2369" s="38" t="s">
        <v>36</v>
      </c>
      <c r="D2369" s="38" t="s">
        <v>38</v>
      </c>
      <c r="E2369" s="38" t="s">
        <v>45</v>
      </c>
      <c r="F2369" s="38" t="s">
        <v>120</v>
      </c>
      <c r="G2369" s="35">
        <v>3645.06</v>
      </c>
      <c r="H2369" s="59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116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60">
        <v>45919.669537037036</v>
      </c>
      <c r="B2370" s="61">
        <v>444606520</v>
      </c>
      <c r="C2370" s="37" t="s">
        <v>36</v>
      </c>
      <c r="D2370" s="37" t="s">
        <v>38</v>
      </c>
      <c r="E2370" s="37" t="s">
        <v>45</v>
      </c>
      <c r="F2370" s="37" t="s">
        <v>120</v>
      </c>
      <c r="G2370" s="36">
        <v>3644.97</v>
      </c>
      <c r="H2370" s="61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1385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8">
        <v>45919.669849537036</v>
      </c>
      <c r="B2371" s="59">
        <v>444606948</v>
      </c>
      <c r="C2371" s="38" t="s">
        <v>36</v>
      </c>
      <c r="D2371" s="38" t="s">
        <v>37</v>
      </c>
      <c r="E2371" s="38" t="s">
        <v>46</v>
      </c>
      <c r="F2371" s="38" t="s">
        <v>120</v>
      </c>
      <c r="G2371" s="35">
        <v>3647.4</v>
      </c>
      <c r="H2371" s="59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1702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60">
        <v>45919.669861111113</v>
      </c>
      <c r="B2372" s="61">
        <v>444606993</v>
      </c>
      <c r="C2372" s="37" t="s">
        <v>36</v>
      </c>
      <c r="D2372" s="37" t="s">
        <v>37</v>
      </c>
      <c r="E2372" s="37" t="s">
        <v>46</v>
      </c>
      <c r="F2372" s="37" t="s">
        <v>120</v>
      </c>
      <c r="G2372" s="36">
        <v>3647.43</v>
      </c>
      <c r="H2372" s="61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1703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8">
        <v>45919.669872685183</v>
      </c>
      <c r="B2373" s="59">
        <v>444607118</v>
      </c>
      <c r="C2373" s="38" t="s">
        <v>36</v>
      </c>
      <c r="D2373" s="38" t="s">
        <v>37</v>
      </c>
      <c r="E2373" s="38" t="s">
        <v>46</v>
      </c>
      <c r="F2373" s="38" t="s">
        <v>120</v>
      </c>
      <c r="G2373" s="35">
        <v>3647.83</v>
      </c>
      <c r="H2373" s="59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1366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60">
        <v>45919.669872685183</v>
      </c>
      <c r="B2374" s="61">
        <v>444607119</v>
      </c>
      <c r="C2374" s="37" t="s">
        <v>36</v>
      </c>
      <c r="D2374" s="37" t="s">
        <v>37</v>
      </c>
      <c r="E2374" s="37" t="s">
        <v>46</v>
      </c>
      <c r="F2374" s="37" t="s">
        <v>120</v>
      </c>
      <c r="G2374" s="36">
        <v>3647.83</v>
      </c>
      <c r="H2374" s="61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1366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8">
        <v>45919.669872685183</v>
      </c>
      <c r="B2375" s="59">
        <v>444607127</v>
      </c>
      <c r="C2375" s="38" t="s">
        <v>36</v>
      </c>
      <c r="D2375" s="38" t="s">
        <v>37</v>
      </c>
      <c r="E2375" s="38" t="s">
        <v>46</v>
      </c>
      <c r="F2375" s="38" t="s">
        <v>120</v>
      </c>
      <c r="G2375" s="35">
        <v>3647.92</v>
      </c>
      <c r="H2375" s="59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1704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60">
        <v>45919.669872685183</v>
      </c>
      <c r="B2376" s="61">
        <v>444607129</v>
      </c>
      <c r="C2376" s="37" t="s">
        <v>36</v>
      </c>
      <c r="D2376" s="37" t="s">
        <v>37</v>
      </c>
      <c r="E2376" s="37" t="s">
        <v>46</v>
      </c>
      <c r="F2376" s="37" t="s">
        <v>120</v>
      </c>
      <c r="G2376" s="36">
        <v>3647.92</v>
      </c>
      <c r="H2376" s="61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1704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8">
        <v>45919.669895833336</v>
      </c>
      <c r="B2377" s="59">
        <v>444607144</v>
      </c>
      <c r="C2377" s="38" t="s">
        <v>36</v>
      </c>
      <c r="D2377" s="38" t="s">
        <v>37</v>
      </c>
      <c r="E2377" s="38" t="s">
        <v>46</v>
      </c>
      <c r="F2377" s="38" t="s">
        <v>120</v>
      </c>
      <c r="G2377" s="35">
        <v>3648.07</v>
      </c>
      <c r="H2377" s="59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1705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60">
        <v>45919.670104166667</v>
      </c>
      <c r="B2378" s="61">
        <v>444607668</v>
      </c>
      <c r="C2378" s="37" t="s">
        <v>36</v>
      </c>
      <c r="D2378" s="37" t="s">
        <v>38</v>
      </c>
      <c r="E2378" s="37" t="s">
        <v>45</v>
      </c>
      <c r="F2378" s="37" t="s">
        <v>120</v>
      </c>
      <c r="G2378" s="36">
        <v>3647.58</v>
      </c>
      <c r="H2378" s="61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8">
        <v>45919.670798611114</v>
      </c>
      <c r="B2379" s="59">
        <v>444608295</v>
      </c>
      <c r="C2379" s="38" t="s">
        <v>36</v>
      </c>
      <c r="D2379" s="38" t="s">
        <v>38</v>
      </c>
      <c r="E2379" s="38" t="s">
        <v>45</v>
      </c>
      <c r="F2379" s="38" t="s">
        <v>120</v>
      </c>
      <c r="G2379" s="35">
        <v>3646.77</v>
      </c>
      <c r="H2379" s="59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60">
        <v>45919.670810185184</v>
      </c>
      <c r="B2380" s="61">
        <v>444608298</v>
      </c>
      <c r="C2380" s="37" t="s">
        <v>36</v>
      </c>
      <c r="D2380" s="37" t="s">
        <v>38</v>
      </c>
      <c r="E2380" s="37" t="s">
        <v>45</v>
      </c>
      <c r="F2380" s="37" t="s">
        <v>120</v>
      </c>
      <c r="G2380" s="36">
        <v>3646.75</v>
      </c>
      <c r="H2380" s="61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8">
        <v>45919.672303240739</v>
      </c>
      <c r="B2381" s="59">
        <v>444609571</v>
      </c>
      <c r="C2381" s="38" t="s">
        <v>36</v>
      </c>
      <c r="D2381" s="38" t="s">
        <v>38</v>
      </c>
      <c r="E2381" s="38" t="s">
        <v>45</v>
      </c>
      <c r="F2381" s="38" t="s">
        <v>120</v>
      </c>
      <c r="G2381" s="35">
        <v>3645.69</v>
      </c>
      <c r="H2381" s="59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116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60">
        <v>45919.672303240739</v>
      </c>
      <c r="B2382" s="61">
        <v>444609576</v>
      </c>
      <c r="C2382" s="37" t="s">
        <v>36</v>
      </c>
      <c r="D2382" s="37" t="s">
        <v>38</v>
      </c>
      <c r="E2382" s="37" t="s">
        <v>45</v>
      </c>
      <c r="F2382" s="37" t="s">
        <v>120</v>
      </c>
      <c r="G2382" s="36">
        <v>3645.53</v>
      </c>
      <c r="H2382" s="61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115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8">
        <v>45919.672303240739</v>
      </c>
      <c r="B2383" s="59">
        <v>444609578</v>
      </c>
      <c r="C2383" s="38" t="s">
        <v>36</v>
      </c>
      <c r="D2383" s="38" t="s">
        <v>38</v>
      </c>
      <c r="E2383" s="38" t="s">
        <v>45</v>
      </c>
      <c r="F2383" s="38" t="s">
        <v>120</v>
      </c>
      <c r="G2383" s="35">
        <v>3645.54</v>
      </c>
      <c r="H2383" s="59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119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60">
        <v>45919.672314814816</v>
      </c>
      <c r="B2384" s="61">
        <v>444609582</v>
      </c>
      <c r="C2384" s="37" t="s">
        <v>36</v>
      </c>
      <c r="D2384" s="37" t="s">
        <v>38</v>
      </c>
      <c r="E2384" s="37" t="s">
        <v>45</v>
      </c>
      <c r="F2384" s="37" t="s">
        <v>120</v>
      </c>
      <c r="G2384" s="36">
        <v>3645.54</v>
      </c>
      <c r="H2384" s="61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1385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8">
        <v>45919.672997685186</v>
      </c>
      <c r="B2385" s="59">
        <v>444609987</v>
      </c>
      <c r="C2385" s="38" t="s">
        <v>36</v>
      </c>
      <c r="D2385" s="38" t="s">
        <v>38</v>
      </c>
      <c r="E2385" s="38" t="s">
        <v>45</v>
      </c>
      <c r="F2385" s="38" t="s">
        <v>120</v>
      </c>
      <c r="G2385" s="35">
        <v>3646.49</v>
      </c>
      <c r="H2385" s="59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60">
        <v>45919.672997685186</v>
      </c>
      <c r="B2386" s="61">
        <v>444609989</v>
      </c>
      <c r="C2386" s="37" t="s">
        <v>36</v>
      </c>
      <c r="D2386" s="37" t="s">
        <v>38</v>
      </c>
      <c r="E2386" s="37" t="s">
        <v>45</v>
      </c>
      <c r="F2386" s="37" t="s">
        <v>120</v>
      </c>
      <c r="G2386" s="36">
        <v>3646.49</v>
      </c>
      <c r="H2386" s="61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8">
        <v>45919.672997685186</v>
      </c>
      <c r="B2387" s="59">
        <v>444609991</v>
      </c>
      <c r="C2387" s="38" t="s">
        <v>36</v>
      </c>
      <c r="D2387" s="38" t="s">
        <v>38</v>
      </c>
      <c r="E2387" s="38" t="s">
        <v>45</v>
      </c>
      <c r="F2387" s="38" t="s">
        <v>120</v>
      </c>
      <c r="G2387" s="35">
        <v>3646.47</v>
      </c>
      <c r="H2387" s="59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60">
        <v>45919.673009259262</v>
      </c>
      <c r="B2388" s="61">
        <v>444609993</v>
      </c>
      <c r="C2388" s="37" t="s">
        <v>36</v>
      </c>
      <c r="D2388" s="37" t="s">
        <v>38</v>
      </c>
      <c r="E2388" s="37" t="s">
        <v>45</v>
      </c>
      <c r="F2388" s="37" t="s">
        <v>120</v>
      </c>
      <c r="G2388" s="36">
        <v>3646.38</v>
      </c>
      <c r="H2388" s="61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8">
        <v>45919.673692129632</v>
      </c>
      <c r="B2389" s="59">
        <v>444610334</v>
      </c>
      <c r="C2389" s="38" t="s">
        <v>36</v>
      </c>
      <c r="D2389" s="38" t="s">
        <v>38</v>
      </c>
      <c r="E2389" s="38" t="s">
        <v>45</v>
      </c>
      <c r="F2389" s="38" t="s">
        <v>120</v>
      </c>
      <c r="G2389" s="35">
        <v>3646.5</v>
      </c>
      <c r="H2389" s="59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93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60">
        <v>45919.673692129632</v>
      </c>
      <c r="B2390" s="61">
        <v>444610339</v>
      </c>
      <c r="C2390" s="37" t="s">
        <v>36</v>
      </c>
      <c r="D2390" s="37" t="s">
        <v>38</v>
      </c>
      <c r="E2390" s="37" t="s">
        <v>45</v>
      </c>
      <c r="F2390" s="37" t="s">
        <v>120</v>
      </c>
      <c r="G2390" s="36">
        <v>3646.51</v>
      </c>
      <c r="H2390" s="61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8">
        <v>45919.674467592595</v>
      </c>
      <c r="B2391" s="59">
        <v>444611056</v>
      </c>
      <c r="C2391" s="38" t="s">
        <v>36</v>
      </c>
      <c r="D2391" s="38" t="s">
        <v>37</v>
      </c>
      <c r="E2391" s="38" t="s">
        <v>46</v>
      </c>
      <c r="F2391" s="38" t="s">
        <v>120</v>
      </c>
      <c r="G2391" s="35">
        <v>3648.69</v>
      </c>
      <c r="H2391" s="59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1706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60">
        <v>45919.674467592595</v>
      </c>
      <c r="B2392" s="61">
        <v>444611057</v>
      </c>
      <c r="C2392" s="37" t="s">
        <v>36</v>
      </c>
      <c r="D2392" s="37" t="s">
        <v>37</v>
      </c>
      <c r="E2392" s="37" t="s">
        <v>46</v>
      </c>
      <c r="F2392" s="37" t="s">
        <v>120</v>
      </c>
      <c r="G2392" s="36">
        <v>3648.69</v>
      </c>
      <c r="H2392" s="61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1706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8">
        <v>45919.674467592595</v>
      </c>
      <c r="B2393" s="59">
        <v>444611058</v>
      </c>
      <c r="C2393" s="38" t="s">
        <v>36</v>
      </c>
      <c r="D2393" s="38" t="s">
        <v>37</v>
      </c>
      <c r="E2393" s="38" t="s">
        <v>46</v>
      </c>
      <c r="F2393" s="38" t="s">
        <v>120</v>
      </c>
      <c r="G2393" s="35">
        <v>3648.69</v>
      </c>
      <c r="H2393" s="59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1706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60">
        <v>45919.674479166664</v>
      </c>
      <c r="B2394" s="61">
        <v>444611067</v>
      </c>
      <c r="C2394" s="37" t="s">
        <v>36</v>
      </c>
      <c r="D2394" s="37" t="s">
        <v>37</v>
      </c>
      <c r="E2394" s="37" t="s">
        <v>46</v>
      </c>
      <c r="F2394" s="37" t="s">
        <v>120</v>
      </c>
      <c r="G2394" s="36">
        <v>3648.7</v>
      </c>
      <c r="H2394" s="61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1707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8">
        <v>45919.674699074072</v>
      </c>
      <c r="B2395" s="59">
        <v>444611854</v>
      </c>
      <c r="C2395" s="38" t="s">
        <v>36</v>
      </c>
      <c r="D2395" s="38" t="s">
        <v>37</v>
      </c>
      <c r="E2395" s="38" t="s">
        <v>46</v>
      </c>
      <c r="F2395" s="38" t="s">
        <v>120</v>
      </c>
      <c r="G2395" s="35">
        <v>3649</v>
      </c>
      <c r="H2395" s="59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1708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60">
        <v>45919.674756944441</v>
      </c>
      <c r="B2396" s="61">
        <v>444611975</v>
      </c>
      <c r="C2396" s="37" t="s">
        <v>36</v>
      </c>
      <c r="D2396" s="37" t="s">
        <v>37</v>
      </c>
      <c r="E2396" s="37" t="s">
        <v>46</v>
      </c>
      <c r="F2396" s="37" t="s">
        <v>120</v>
      </c>
      <c r="G2396" s="36">
        <v>3649.53</v>
      </c>
      <c r="H2396" s="61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1709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8">
        <v>45919.674756944441</v>
      </c>
      <c r="B2397" s="59">
        <v>444611976</v>
      </c>
      <c r="C2397" s="38" t="s">
        <v>36</v>
      </c>
      <c r="D2397" s="38" t="s">
        <v>37</v>
      </c>
      <c r="E2397" s="38" t="s">
        <v>46</v>
      </c>
      <c r="F2397" s="38" t="s">
        <v>120</v>
      </c>
      <c r="G2397" s="35">
        <v>3649.53</v>
      </c>
      <c r="H2397" s="59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1709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60">
        <v>45919.674756944441</v>
      </c>
      <c r="B2398" s="61">
        <v>444611977</v>
      </c>
      <c r="C2398" s="37" t="s">
        <v>36</v>
      </c>
      <c r="D2398" s="37" t="s">
        <v>37</v>
      </c>
      <c r="E2398" s="37" t="s">
        <v>46</v>
      </c>
      <c r="F2398" s="37" t="s">
        <v>120</v>
      </c>
      <c r="G2398" s="36">
        <v>3649.53</v>
      </c>
      <c r="H2398" s="61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1709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8">
        <v>45919.674756944441</v>
      </c>
      <c r="B2399" s="59">
        <v>444611978</v>
      </c>
      <c r="C2399" s="38" t="s">
        <v>36</v>
      </c>
      <c r="D2399" s="38" t="s">
        <v>37</v>
      </c>
      <c r="E2399" s="38" t="s">
        <v>46</v>
      </c>
      <c r="F2399" s="38" t="s">
        <v>120</v>
      </c>
      <c r="G2399" s="35">
        <v>3649.53</v>
      </c>
      <c r="H2399" s="59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1710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60">
        <v>45919.674756944441</v>
      </c>
      <c r="B2400" s="61">
        <v>444611979</v>
      </c>
      <c r="C2400" s="37" t="s">
        <v>36</v>
      </c>
      <c r="D2400" s="37" t="s">
        <v>37</v>
      </c>
      <c r="E2400" s="37" t="s">
        <v>46</v>
      </c>
      <c r="F2400" s="37" t="s">
        <v>120</v>
      </c>
      <c r="G2400" s="36">
        <v>3649.53</v>
      </c>
      <c r="H2400" s="61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1710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8">
        <v>45919.67496527778</v>
      </c>
      <c r="B2401" s="59">
        <v>444612918</v>
      </c>
      <c r="C2401" s="38" t="s">
        <v>36</v>
      </c>
      <c r="D2401" s="38" t="s">
        <v>37</v>
      </c>
      <c r="E2401" s="38" t="s">
        <v>46</v>
      </c>
      <c r="F2401" s="38" t="s">
        <v>120</v>
      </c>
      <c r="G2401" s="35">
        <v>3649.79</v>
      </c>
      <c r="H2401" s="59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1711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60">
        <v>45919.67496527778</v>
      </c>
      <c r="B2402" s="61">
        <v>444612919</v>
      </c>
      <c r="C2402" s="37" t="s">
        <v>36</v>
      </c>
      <c r="D2402" s="37" t="s">
        <v>37</v>
      </c>
      <c r="E2402" s="37" t="s">
        <v>46</v>
      </c>
      <c r="F2402" s="37" t="s">
        <v>120</v>
      </c>
      <c r="G2402" s="36">
        <v>3649.79</v>
      </c>
      <c r="H2402" s="61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1711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8">
        <v>45919.675023148149</v>
      </c>
      <c r="B2403" s="59">
        <v>444613280</v>
      </c>
      <c r="C2403" s="38" t="s">
        <v>36</v>
      </c>
      <c r="D2403" s="38" t="s">
        <v>37</v>
      </c>
      <c r="E2403" s="38" t="s">
        <v>46</v>
      </c>
      <c r="F2403" s="38" t="s">
        <v>120</v>
      </c>
      <c r="G2403" s="35">
        <v>3650.62</v>
      </c>
      <c r="H2403" s="59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1712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60">
        <v>45919.677511574075</v>
      </c>
      <c r="B2404" s="61">
        <v>444616750</v>
      </c>
      <c r="C2404" s="37" t="s">
        <v>36</v>
      </c>
      <c r="D2404" s="37" t="s">
        <v>37</v>
      </c>
      <c r="E2404" s="37" t="s">
        <v>45</v>
      </c>
      <c r="F2404" s="37" t="s">
        <v>120</v>
      </c>
      <c r="G2404" s="36">
        <v>3652.4</v>
      </c>
      <c r="H2404" s="61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119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8">
        <v>45919.677511574075</v>
      </c>
      <c r="B2405" s="59">
        <v>444616753</v>
      </c>
      <c r="C2405" s="38" t="s">
        <v>36</v>
      </c>
      <c r="D2405" s="38" t="s">
        <v>37</v>
      </c>
      <c r="E2405" s="38" t="s">
        <v>45</v>
      </c>
      <c r="F2405" s="38" t="s">
        <v>120</v>
      </c>
      <c r="G2405" s="35">
        <v>3652.38</v>
      </c>
      <c r="H2405" s="59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1385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60">
        <v>45919.677511574075</v>
      </c>
      <c r="B2406" s="61">
        <v>444616754</v>
      </c>
      <c r="C2406" s="37" t="s">
        <v>36</v>
      </c>
      <c r="D2406" s="37" t="s">
        <v>37</v>
      </c>
      <c r="E2406" s="37" t="s">
        <v>45</v>
      </c>
      <c r="F2406" s="37" t="s">
        <v>120</v>
      </c>
      <c r="G2406" s="36">
        <v>3652.51</v>
      </c>
      <c r="H2406" s="61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116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8">
        <v>45919.677523148152</v>
      </c>
      <c r="B2407" s="59">
        <v>444616756</v>
      </c>
      <c r="C2407" s="38" t="s">
        <v>36</v>
      </c>
      <c r="D2407" s="38" t="s">
        <v>37</v>
      </c>
      <c r="E2407" s="38" t="s">
        <v>45</v>
      </c>
      <c r="F2407" s="38" t="s">
        <v>120</v>
      </c>
      <c r="G2407" s="35">
        <v>3652.51</v>
      </c>
      <c r="H2407" s="59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115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60">
        <v>45919.679375</v>
      </c>
      <c r="B2408" s="61">
        <v>444619203</v>
      </c>
      <c r="C2408" s="37" t="s">
        <v>36</v>
      </c>
      <c r="D2408" s="37" t="s">
        <v>38</v>
      </c>
      <c r="E2408" s="37" t="s">
        <v>46</v>
      </c>
      <c r="F2408" s="37" t="s">
        <v>120</v>
      </c>
      <c r="G2408" s="36">
        <v>3654</v>
      </c>
      <c r="H2408" s="61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1713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8">
        <v>45919.679386574076</v>
      </c>
      <c r="B2409" s="59">
        <v>444619210</v>
      </c>
      <c r="C2409" s="38" t="s">
        <v>36</v>
      </c>
      <c r="D2409" s="38" t="s">
        <v>38</v>
      </c>
      <c r="E2409" s="38" t="s">
        <v>46</v>
      </c>
      <c r="F2409" s="38" t="s">
        <v>120</v>
      </c>
      <c r="G2409" s="35">
        <v>3653.97</v>
      </c>
      <c r="H2409" s="59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1714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60">
        <v>45919.679479166669</v>
      </c>
      <c r="B2410" s="61">
        <v>444619269</v>
      </c>
      <c r="C2410" s="37" t="s">
        <v>36</v>
      </c>
      <c r="D2410" s="37" t="s">
        <v>37</v>
      </c>
      <c r="E2410" s="37" t="s">
        <v>45</v>
      </c>
      <c r="F2410" s="37" t="s">
        <v>120</v>
      </c>
      <c r="G2410" s="36">
        <v>3654.36</v>
      </c>
      <c r="H2410" s="61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116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8">
        <v>45919.679479166669</v>
      </c>
      <c r="B2411" s="59">
        <v>444619270</v>
      </c>
      <c r="C2411" s="38" t="s">
        <v>36</v>
      </c>
      <c r="D2411" s="38" t="s">
        <v>37</v>
      </c>
      <c r="E2411" s="38" t="s">
        <v>45</v>
      </c>
      <c r="F2411" s="38" t="s">
        <v>120</v>
      </c>
      <c r="G2411" s="35">
        <v>3654.43</v>
      </c>
      <c r="H2411" s="59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1385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60">
        <v>45919.680636574078</v>
      </c>
      <c r="B2412" s="61">
        <v>444620008</v>
      </c>
      <c r="C2412" s="37" t="s">
        <v>36</v>
      </c>
      <c r="D2412" s="37" t="s">
        <v>37</v>
      </c>
      <c r="E2412" s="37" t="s">
        <v>45</v>
      </c>
      <c r="F2412" s="37" t="s">
        <v>120</v>
      </c>
      <c r="G2412" s="36">
        <v>3653.46</v>
      </c>
      <c r="H2412" s="61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8">
        <v>45919.680636574078</v>
      </c>
      <c r="B2413" s="59">
        <v>444620010</v>
      </c>
      <c r="C2413" s="38" t="s">
        <v>36</v>
      </c>
      <c r="D2413" s="38" t="s">
        <v>37</v>
      </c>
      <c r="E2413" s="38" t="s">
        <v>45</v>
      </c>
      <c r="F2413" s="38" t="s">
        <v>120</v>
      </c>
      <c r="G2413" s="35">
        <v>3653.56</v>
      </c>
      <c r="H2413" s="59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108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60">
        <v>45919.680636574078</v>
      </c>
      <c r="B2414" s="61">
        <v>444620011</v>
      </c>
      <c r="C2414" s="37" t="s">
        <v>36</v>
      </c>
      <c r="D2414" s="37" t="s">
        <v>37</v>
      </c>
      <c r="E2414" s="37" t="s">
        <v>45</v>
      </c>
      <c r="F2414" s="37" t="s">
        <v>120</v>
      </c>
      <c r="G2414" s="36">
        <v>3653.44</v>
      </c>
      <c r="H2414" s="61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8">
        <v>45919.680636574078</v>
      </c>
      <c r="B2415" s="59">
        <v>444620015</v>
      </c>
      <c r="C2415" s="38" t="s">
        <v>36</v>
      </c>
      <c r="D2415" s="38" t="s">
        <v>37</v>
      </c>
      <c r="E2415" s="38" t="s">
        <v>45</v>
      </c>
      <c r="F2415" s="38" t="s">
        <v>120</v>
      </c>
      <c r="G2415" s="35">
        <v>3653.44</v>
      </c>
      <c r="H2415" s="59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114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60">
        <v>45919.680648148147</v>
      </c>
      <c r="B2416" s="61">
        <v>444620021</v>
      </c>
      <c r="C2416" s="37" t="s">
        <v>36</v>
      </c>
      <c r="D2416" s="37" t="s">
        <v>37</v>
      </c>
      <c r="E2416" s="37" t="s">
        <v>45</v>
      </c>
      <c r="F2416" s="37" t="s">
        <v>120</v>
      </c>
      <c r="G2416" s="36">
        <v>3653.45</v>
      </c>
      <c r="H2416" s="61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109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8">
        <v>45919.680648148147</v>
      </c>
      <c r="B2417" s="59">
        <v>444620025</v>
      </c>
      <c r="C2417" s="38" t="s">
        <v>36</v>
      </c>
      <c r="D2417" s="38" t="s">
        <v>37</v>
      </c>
      <c r="E2417" s="38" t="s">
        <v>45</v>
      </c>
      <c r="F2417" s="38" t="s">
        <v>120</v>
      </c>
      <c r="G2417" s="35">
        <v>3653.41</v>
      </c>
      <c r="H2417" s="59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60">
        <v>45919.680648148147</v>
      </c>
      <c r="B2418" s="61">
        <v>444620028</v>
      </c>
      <c r="C2418" s="37" t="s">
        <v>36</v>
      </c>
      <c r="D2418" s="37" t="s">
        <v>37</v>
      </c>
      <c r="E2418" s="37" t="s">
        <v>45</v>
      </c>
      <c r="F2418" s="37" t="s">
        <v>120</v>
      </c>
      <c r="G2418" s="36">
        <v>3653.38</v>
      </c>
      <c r="H2418" s="61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8">
        <v>45919.684120370373</v>
      </c>
      <c r="B2419" s="59">
        <v>444622304</v>
      </c>
      <c r="C2419" s="38" t="s">
        <v>36</v>
      </c>
      <c r="D2419" s="38" t="s">
        <v>38</v>
      </c>
      <c r="E2419" s="38" t="s">
        <v>46</v>
      </c>
      <c r="F2419" s="38" t="s">
        <v>120</v>
      </c>
      <c r="G2419" s="35">
        <v>3653.09</v>
      </c>
      <c r="H2419" s="59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1715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60">
        <v>45919.684120370373</v>
      </c>
      <c r="B2420" s="61">
        <v>444622305</v>
      </c>
      <c r="C2420" s="37" t="s">
        <v>36</v>
      </c>
      <c r="D2420" s="37" t="s">
        <v>38</v>
      </c>
      <c r="E2420" s="37" t="s">
        <v>46</v>
      </c>
      <c r="F2420" s="37" t="s">
        <v>120</v>
      </c>
      <c r="G2420" s="36">
        <v>3653.09</v>
      </c>
      <c r="H2420" s="61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1716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8">
        <v>45919.684120370373</v>
      </c>
      <c r="B2421" s="59">
        <v>444622306</v>
      </c>
      <c r="C2421" s="38" t="s">
        <v>36</v>
      </c>
      <c r="D2421" s="38" t="s">
        <v>38</v>
      </c>
      <c r="E2421" s="38" t="s">
        <v>46</v>
      </c>
      <c r="F2421" s="38" t="s">
        <v>120</v>
      </c>
      <c r="G2421" s="35">
        <v>3653.09</v>
      </c>
      <c r="H2421" s="59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1716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60">
        <v>45919.684120370373</v>
      </c>
      <c r="B2422" s="61">
        <v>444622307</v>
      </c>
      <c r="C2422" s="37" t="s">
        <v>36</v>
      </c>
      <c r="D2422" s="37" t="s">
        <v>38</v>
      </c>
      <c r="E2422" s="37" t="s">
        <v>46</v>
      </c>
      <c r="F2422" s="37" t="s">
        <v>120</v>
      </c>
      <c r="G2422" s="36">
        <v>3653.09</v>
      </c>
      <c r="H2422" s="61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1715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8">
        <v>45919.684120370373</v>
      </c>
      <c r="B2423" s="59">
        <v>444622308</v>
      </c>
      <c r="C2423" s="38" t="s">
        <v>36</v>
      </c>
      <c r="D2423" s="38" t="s">
        <v>38</v>
      </c>
      <c r="E2423" s="38" t="s">
        <v>46</v>
      </c>
      <c r="F2423" s="38" t="s">
        <v>120</v>
      </c>
      <c r="G2423" s="35">
        <v>3653.09</v>
      </c>
      <c r="H2423" s="59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1715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60">
        <v>45919.684224537035</v>
      </c>
      <c r="B2424" s="61">
        <v>444622406</v>
      </c>
      <c r="C2424" s="37" t="s">
        <v>36</v>
      </c>
      <c r="D2424" s="37" t="s">
        <v>37</v>
      </c>
      <c r="E2424" s="37" t="s">
        <v>45</v>
      </c>
      <c r="F2424" s="37" t="s">
        <v>120</v>
      </c>
      <c r="G2424" s="36">
        <v>3653.94</v>
      </c>
      <c r="H2424" s="61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109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8">
        <v>45919.684224537035</v>
      </c>
      <c r="B2425" s="59">
        <v>444622411</v>
      </c>
      <c r="C2425" s="38" t="s">
        <v>36</v>
      </c>
      <c r="D2425" s="38" t="s">
        <v>37</v>
      </c>
      <c r="E2425" s="38" t="s">
        <v>45</v>
      </c>
      <c r="F2425" s="38" t="s">
        <v>120</v>
      </c>
      <c r="G2425" s="35">
        <v>3653.93</v>
      </c>
      <c r="H2425" s="59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60">
        <v>45919.684224537035</v>
      </c>
      <c r="B2426" s="61">
        <v>444622413</v>
      </c>
      <c r="C2426" s="37" t="s">
        <v>36</v>
      </c>
      <c r="D2426" s="37" t="s">
        <v>37</v>
      </c>
      <c r="E2426" s="37" t="s">
        <v>45</v>
      </c>
      <c r="F2426" s="37" t="s">
        <v>120</v>
      </c>
      <c r="G2426" s="36">
        <v>3653.93</v>
      </c>
      <c r="H2426" s="61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8">
        <v>45919.684224537035</v>
      </c>
      <c r="B2427" s="59">
        <v>444622415</v>
      </c>
      <c r="C2427" s="38" t="s">
        <v>36</v>
      </c>
      <c r="D2427" s="38" t="s">
        <v>37</v>
      </c>
      <c r="E2427" s="38" t="s">
        <v>45</v>
      </c>
      <c r="F2427" s="38" t="s">
        <v>120</v>
      </c>
      <c r="G2427" s="35">
        <v>3654.04</v>
      </c>
      <c r="H2427" s="59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60">
        <v>45919.684236111112</v>
      </c>
      <c r="B2428" s="61">
        <v>444622419</v>
      </c>
      <c r="C2428" s="37" t="s">
        <v>36</v>
      </c>
      <c r="D2428" s="37" t="s">
        <v>37</v>
      </c>
      <c r="E2428" s="37" t="s">
        <v>45</v>
      </c>
      <c r="F2428" s="37" t="s">
        <v>120</v>
      </c>
      <c r="G2428" s="36">
        <v>3653.99</v>
      </c>
      <c r="H2428" s="61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8">
        <v>45919.686342592591</v>
      </c>
      <c r="B2429" s="59">
        <v>444623939</v>
      </c>
      <c r="C2429" s="38" t="s">
        <v>36</v>
      </c>
      <c r="D2429" s="38" t="s">
        <v>38</v>
      </c>
      <c r="E2429" s="38" t="s">
        <v>46</v>
      </c>
      <c r="F2429" s="38" t="s">
        <v>120</v>
      </c>
      <c r="G2429" s="35">
        <v>3654.96</v>
      </c>
      <c r="H2429" s="59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1717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60">
        <v>45919.687430555554</v>
      </c>
      <c r="B2430" s="61">
        <v>444625155</v>
      </c>
      <c r="C2430" s="37" t="s">
        <v>36</v>
      </c>
      <c r="D2430" s="37" t="s">
        <v>38</v>
      </c>
      <c r="E2430" s="37" t="s">
        <v>46</v>
      </c>
      <c r="F2430" s="37" t="s">
        <v>120</v>
      </c>
      <c r="G2430" s="36">
        <v>3655.42</v>
      </c>
      <c r="H2430" s="61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1718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8">
        <v>45919.687430555554</v>
      </c>
      <c r="B2431" s="59">
        <v>444625172</v>
      </c>
      <c r="C2431" s="38" t="s">
        <v>36</v>
      </c>
      <c r="D2431" s="38" t="s">
        <v>38</v>
      </c>
      <c r="E2431" s="38" t="s">
        <v>46</v>
      </c>
      <c r="F2431" s="38" t="s">
        <v>120</v>
      </c>
      <c r="G2431" s="35">
        <v>3655.52</v>
      </c>
      <c r="H2431" s="59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1719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60">
        <v>45919.687488425923</v>
      </c>
      <c r="B2432" s="61">
        <v>444625365</v>
      </c>
      <c r="C2432" s="37" t="s">
        <v>36</v>
      </c>
      <c r="D2432" s="37" t="s">
        <v>38</v>
      </c>
      <c r="E2432" s="37" t="s">
        <v>46</v>
      </c>
      <c r="F2432" s="37" t="s">
        <v>120</v>
      </c>
      <c r="G2432" s="36">
        <v>3655.9</v>
      </c>
      <c r="H2432" s="61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1720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8">
        <v>45919.687662037039</v>
      </c>
      <c r="B2433" s="59">
        <v>444625877</v>
      </c>
      <c r="C2433" s="38" t="s">
        <v>36</v>
      </c>
      <c r="D2433" s="38" t="s">
        <v>38</v>
      </c>
      <c r="E2433" s="38" t="s">
        <v>46</v>
      </c>
      <c r="F2433" s="38" t="s">
        <v>120</v>
      </c>
      <c r="G2433" s="35">
        <v>3655.11</v>
      </c>
      <c r="H2433" s="59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1721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60">
        <v>45919.687662037039</v>
      </c>
      <c r="B2434" s="61">
        <v>444625878</v>
      </c>
      <c r="C2434" s="37" t="s">
        <v>36</v>
      </c>
      <c r="D2434" s="37" t="s">
        <v>38</v>
      </c>
      <c r="E2434" s="37" t="s">
        <v>46</v>
      </c>
      <c r="F2434" s="37" t="s">
        <v>120</v>
      </c>
      <c r="G2434" s="36">
        <v>3655.11</v>
      </c>
      <c r="H2434" s="61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1721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8">
        <v>45919.687662037039</v>
      </c>
      <c r="B2435" s="59">
        <v>444625879</v>
      </c>
      <c r="C2435" s="38" t="s">
        <v>36</v>
      </c>
      <c r="D2435" s="38" t="s">
        <v>38</v>
      </c>
      <c r="E2435" s="38" t="s">
        <v>46</v>
      </c>
      <c r="F2435" s="38" t="s">
        <v>120</v>
      </c>
      <c r="G2435" s="35">
        <v>3655.11</v>
      </c>
      <c r="H2435" s="59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1721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60">
        <v>45919.687696759262</v>
      </c>
      <c r="B2436" s="61">
        <v>444625915</v>
      </c>
      <c r="C2436" s="37" t="s">
        <v>36</v>
      </c>
      <c r="D2436" s="37" t="s">
        <v>37</v>
      </c>
      <c r="E2436" s="37" t="s">
        <v>45</v>
      </c>
      <c r="F2436" s="37" t="s">
        <v>120</v>
      </c>
      <c r="G2436" s="36">
        <v>3655.27</v>
      </c>
      <c r="H2436" s="61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115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8">
        <v>45919.687696759262</v>
      </c>
      <c r="B2437" s="59">
        <v>444625918</v>
      </c>
      <c r="C2437" s="38" t="s">
        <v>36</v>
      </c>
      <c r="D2437" s="38" t="s">
        <v>37</v>
      </c>
      <c r="E2437" s="38" t="s">
        <v>45</v>
      </c>
      <c r="F2437" s="38" t="s">
        <v>120</v>
      </c>
      <c r="G2437" s="35">
        <v>3655.29</v>
      </c>
      <c r="H2437" s="59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119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60">
        <v>45919.687696759262</v>
      </c>
      <c r="B2438" s="61">
        <v>444625921</v>
      </c>
      <c r="C2438" s="37" t="s">
        <v>36</v>
      </c>
      <c r="D2438" s="37" t="s">
        <v>37</v>
      </c>
      <c r="E2438" s="37" t="s">
        <v>45</v>
      </c>
      <c r="F2438" s="37" t="s">
        <v>120</v>
      </c>
      <c r="G2438" s="36">
        <v>3655.19</v>
      </c>
      <c r="H2438" s="61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116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8">
        <v>45919.687696759262</v>
      </c>
      <c r="B2439" s="59">
        <v>444625926</v>
      </c>
      <c r="C2439" s="38" t="s">
        <v>36</v>
      </c>
      <c r="D2439" s="38" t="s">
        <v>37</v>
      </c>
      <c r="E2439" s="38" t="s">
        <v>45</v>
      </c>
      <c r="F2439" s="38" t="s">
        <v>120</v>
      </c>
      <c r="G2439" s="35">
        <v>3655.17</v>
      </c>
      <c r="H2439" s="59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1385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60">
        <v>45919.687881944446</v>
      </c>
      <c r="B2440" s="61">
        <v>444626083</v>
      </c>
      <c r="C2440" s="37" t="s">
        <v>36</v>
      </c>
      <c r="D2440" s="37" t="s">
        <v>38</v>
      </c>
      <c r="E2440" s="37" t="s">
        <v>46</v>
      </c>
      <c r="F2440" s="37" t="s">
        <v>120</v>
      </c>
      <c r="G2440" s="36">
        <v>3654.44</v>
      </c>
      <c r="H2440" s="61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1722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8">
        <v>45919.687881944446</v>
      </c>
      <c r="B2441" s="59">
        <v>444626084</v>
      </c>
      <c r="C2441" s="38" t="s">
        <v>36</v>
      </c>
      <c r="D2441" s="38" t="s">
        <v>38</v>
      </c>
      <c r="E2441" s="38" t="s">
        <v>46</v>
      </c>
      <c r="F2441" s="38" t="s">
        <v>120</v>
      </c>
      <c r="G2441" s="35">
        <v>3654.44</v>
      </c>
      <c r="H2441" s="59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1723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60">
        <v>45919.687881944446</v>
      </c>
      <c r="B2442" s="61">
        <v>444626085</v>
      </c>
      <c r="C2442" s="37" t="s">
        <v>36</v>
      </c>
      <c r="D2442" s="37" t="s">
        <v>38</v>
      </c>
      <c r="E2442" s="37" t="s">
        <v>46</v>
      </c>
      <c r="F2442" s="37" t="s">
        <v>120</v>
      </c>
      <c r="G2442" s="36">
        <v>3654.44</v>
      </c>
      <c r="H2442" s="61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1722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8">
        <v>45919.688159722224</v>
      </c>
      <c r="B2443" s="59">
        <v>444626500</v>
      </c>
      <c r="C2443" s="38" t="s">
        <v>36</v>
      </c>
      <c r="D2443" s="38" t="s">
        <v>37</v>
      </c>
      <c r="E2443" s="38" t="s">
        <v>45</v>
      </c>
      <c r="F2443" s="38" t="s">
        <v>120</v>
      </c>
      <c r="G2443" s="35">
        <v>3654.53</v>
      </c>
      <c r="H2443" s="59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60">
        <v>45919.688159722224</v>
      </c>
      <c r="B2444" s="61">
        <v>444626502</v>
      </c>
      <c r="C2444" s="37" t="s">
        <v>36</v>
      </c>
      <c r="D2444" s="37" t="s">
        <v>37</v>
      </c>
      <c r="E2444" s="37" t="s">
        <v>45</v>
      </c>
      <c r="F2444" s="37" t="s">
        <v>120</v>
      </c>
      <c r="G2444" s="36">
        <v>3654.56</v>
      </c>
      <c r="H2444" s="61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8">
        <v>45919.688159722224</v>
      </c>
      <c r="B2445" s="59">
        <v>444626503</v>
      </c>
      <c r="C2445" s="38" t="s">
        <v>36</v>
      </c>
      <c r="D2445" s="38" t="s">
        <v>37</v>
      </c>
      <c r="E2445" s="38" t="s">
        <v>45</v>
      </c>
      <c r="F2445" s="38" t="s">
        <v>120</v>
      </c>
      <c r="G2445" s="35">
        <v>3654.54</v>
      </c>
      <c r="H2445" s="59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108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60">
        <v>45919.688159722224</v>
      </c>
      <c r="B2446" s="61">
        <v>444626508</v>
      </c>
      <c r="C2446" s="37" t="s">
        <v>36</v>
      </c>
      <c r="D2446" s="37" t="s">
        <v>37</v>
      </c>
      <c r="E2446" s="37" t="s">
        <v>45</v>
      </c>
      <c r="F2446" s="37" t="s">
        <v>120</v>
      </c>
      <c r="G2446" s="36">
        <v>3654.52</v>
      </c>
      <c r="H2446" s="61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8">
        <v>45919.688171296293</v>
      </c>
      <c r="B2447" s="59">
        <v>444626509</v>
      </c>
      <c r="C2447" s="38" t="s">
        <v>36</v>
      </c>
      <c r="D2447" s="38" t="s">
        <v>37</v>
      </c>
      <c r="E2447" s="38" t="s">
        <v>45</v>
      </c>
      <c r="F2447" s="38" t="s">
        <v>120</v>
      </c>
      <c r="G2447" s="35">
        <v>3654.54</v>
      </c>
      <c r="H2447" s="59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109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60">
        <v>45919.688171296293</v>
      </c>
      <c r="B2448" s="61">
        <v>444626511</v>
      </c>
      <c r="C2448" s="37" t="s">
        <v>36</v>
      </c>
      <c r="D2448" s="37" t="s">
        <v>37</v>
      </c>
      <c r="E2448" s="37" t="s">
        <v>45</v>
      </c>
      <c r="F2448" s="37" t="s">
        <v>120</v>
      </c>
      <c r="G2448" s="36">
        <v>3654.58</v>
      </c>
      <c r="H2448" s="61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8">
        <v>45919.688576388886</v>
      </c>
      <c r="B2449" s="59">
        <v>444626782</v>
      </c>
      <c r="C2449" s="38" t="s">
        <v>36</v>
      </c>
      <c r="D2449" s="38" t="s">
        <v>38</v>
      </c>
      <c r="E2449" s="38" t="s">
        <v>46</v>
      </c>
      <c r="F2449" s="38" t="s">
        <v>120</v>
      </c>
      <c r="G2449" s="35">
        <v>3656.16</v>
      </c>
      <c r="H2449" s="59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1724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60">
        <v>45919.688576388886</v>
      </c>
      <c r="B2450" s="61">
        <v>444626783</v>
      </c>
      <c r="C2450" s="37" t="s">
        <v>36</v>
      </c>
      <c r="D2450" s="37" t="s">
        <v>38</v>
      </c>
      <c r="E2450" s="37" t="s">
        <v>46</v>
      </c>
      <c r="F2450" s="37" t="s">
        <v>120</v>
      </c>
      <c r="G2450" s="36">
        <v>3656.16</v>
      </c>
      <c r="H2450" s="61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1724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8">
        <v>45919.688576388886</v>
      </c>
      <c r="B2451" s="59">
        <v>444626784</v>
      </c>
      <c r="C2451" s="38" t="s">
        <v>36</v>
      </c>
      <c r="D2451" s="38" t="s">
        <v>38</v>
      </c>
      <c r="E2451" s="38" t="s">
        <v>46</v>
      </c>
      <c r="F2451" s="38" t="s">
        <v>120</v>
      </c>
      <c r="G2451" s="35">
        <v>3656.16</v>
      </c>
      <c r="H2451" s="59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1724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60">
        <v>45919.688969907409</v>
      </c>
      <c r="B2452" s="61">
        <v>444627489</v>
      </c>
      <c r="C2452" s="37" t="s">
        <v>36</v>
      </c>
      <c r="D2452" s="37" t="s">
        <v>38</v>
      </c>
      <c r="E2452" s="37" t="s">
        <v>46</v>
      </c>
      <c r="F2452" s="37" t="s">
        <v>120</v>
      </c>
      <c r="G2452" s="36">
        <v>3657.13</v>
      </c>
      <c r="H2452" s="61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1725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8">
        <v>45919.689398148148</v>
      </c>
      <c r="B2453" s="59">
        <v>444628246</v>
      </c>
      <c r="C2453" s="38" t="s">
        <v>36</v>
      </c>
      <c r="D2453" s="38" t="s">
        <v>38</v>
      </c>
      <c r="E2453" s="38" t="s">
        <v>46</v>
      </c>
      <c r="F2453" s="38" t="s">
        <v>120</v>
      </c>
      <c r="G2453" s="35">
        <v>3655.85</v>
      </c>
      <c r="H2453" s="59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1726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60">
        <v>45919.689398148148</v>
      </c>
      <c r="B2454" s="61">
        <v>444628247</v>
      </c>
      <c r="C2454" s="37" t="s">
        <v>36</v>
      </c>
      <c r="D2454" s="37" t="s">
        <v>38</v>
      </c>
      <c r="E2454" s="37" t="s">
        <v>46</v>
      </c>
      <c r="F2454" s="37" t="s">
        <v>120</v>
      </c>
      <c r="G2454" s="36">
        <v>3655.85</v>
      </c>
      <c r="H2454" s="61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1727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8">
        <v>45919.689432870371</v>
      </c>
      <c r="B2455" s="59">
        <v>444628262</v>
      </c>
      <c r="C2455" s="38" t="s">
        <v>36</v>
      </c>
      <c r="D2455" s="38" t="s">
        <v>37</v>
      </c>
      <c r="E2455" s="38" t="s">
        <v>45</v>
      </c>
      <c r="F2455" s="38" t="s">
        <v>120</v>
      </c>
      <c r="G2455" s="35">
        <v>3655.91</v>
      </c>
      <c r="H2455" s="59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116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60">
        <v>45919.689432870371</v>
      </c>
      <c r="B2456" s="61">
        <v>444628264</v>
      </c>
      <c r="C2456" s="37" t="s">
        <v>36</v>
      </c>
      <c r="D2456" s="37" t="s">
        <v>37</v>
      </c>
      <c r="E2456" s="37" t="s">
        <v>45</v>
      </c>
      <c r="F2456" s="37" t="s">
        <v>120</v>
      </c>
      <c r="G2456" s="36">
        <v>3656</v>
      </c>
      <c r="H2456" s="61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1385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8">
        <v>45919.689976851849</v>
      </c>
      <c r="B2457" s="59">
        <v>444628821</v>
      </c>
      <c r="C2457" s="38" t="s">
        <v>36</v>
      </c>
      <c r="D2457" s="38" t="s">
        <v>38</v>
      </c>
      <c r="E2457" s="38" t="s">
        <v>46</v>
      </c>
      <c r="F2457" s="38" t="s">
        <v>120</v>
      </c>
      <c r="G2457" s="35">
        <v>3655.13</v>
      </c>
      <c r="H2457" s="59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942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60">
        <v>45919.689976851849</v>
      </c>
      <c r="B2458" s="61">
        <v>444628822</v>
      </c>
      <c r="C2458" s="37" t="s">
        <v>36</v>
      </c>
      <c r="D2458" s="37" t="s">
        <v>38</v>
      </c>
      <c r="E2458" s="37" t="s">
        <v>46</v>
      </c>
      <c r="F2458" s="37" t="s">
        <v>120</v>
      </c>
      <c r="G2458" s="36">
        <v>3655.13</v>
      </c>
      <c r="H2458" s="61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942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8">
        <v>45919.689976851849</v>
      </c>
      <c r="B2459" s="59">
        <v>444628824</v>
      </c>
      <c r="C2459" s="38" t="s">
        <v>36</v>
      </c>
      <c r="D2459" s="38" t="s">
        <v>38</v>
      </c>
      <c r="E2459" s="38" t="s">
        <v>46</v>
      </c>
      <c r="F2459" s="38" t="s">
        <v>120</v>
      </c>
      <c r="G2459" s="35">
        <v>3655.03</v>
      </c>
      <c r="H2459" s="59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1307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60">
        <v>45919.690011574072</v>
      </c>
      <c r="B2460" s="61">
        <v>444628851</v>
      </c>
      <c r="C2460" s="37" t="s">
        <v>36</v>
      </c>
      <c r="D2460" s="37" t="s">
        <v>37</v>
      </c>
      <c r="E2460" s="37" t="s">
        <v>45</v>
      </c>
      <c r="F2460" s="37" t="s">
        <v>120</v>
      </c>
      <c r="G2460" s="36">
        <v>3655.29</v>
      </c>
      <c r="H2460" s="61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109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8">
        <v>45919.690011574072</v>
      </c>
      <c r="B2461" s="59">
        <v>444628852</v>
      </c>
      <c r="C2461" s="38" t="s">
        <v>36</v>
      </c>
      <c r="D2461" s="38" t="s">
        <v>37</v>
      </c>
      <c r="E2461" s="38" t="s">
        <v>45</v>
      </c>
      <c r="F2461" s="38" t="s">
        <v>120</v>
      </c>
      <c r="G2461" s="35">
        <v>3655.29</v>
      </c>
      <c r="H2461" s="59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108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60">
        <v>45919.690011574072</v>
      </c>
      <c r="B2462" s="61">
        <v>444628853</v>
      </c>
      <c r="C2462" s="37" t="s">
        <v>36</v>
      </c>
      <c r="D2462" s="37" t="s">
        <v>37</v>
      </c>
      <c r="E2462" s="37" t="s">
        <v>45</v>
      </c>
      <c r="F2462" s="37" t="s">
        <v>120</v>
      </c>
      <c r="G2462" s="36">
        <v>3655.25</v>
      </c>
      <c r="H2462" s="61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8">
        <v>45919.690011574072</v>
      </c>
      <c r="B2463" s="59">
        <v>444628854</v>
      </c>
      <c r="C2463" s="38" t="s">
        <v>36</v>
      </c>
      <c r="D2463" s="38" t="s">
        <v>37</v>
      </c>
      <c r="E2463" s="38" t="s">
        <v>45</v>
      </c>
      <c r="F2463" s="38" t="s">
        <v>120</v>
      </c>
      <c r="G2463" s="35">
        <v>3655.25</v>
      </c>
      <c r="H2463" s="59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60">
        <v>45919.690023148149</v>
      </c>
      <c r="B2464" s="61">
        <v>444628856</v>
      </c>
      <c r="C2464" s="37" t="s">
        <v>36</v>
      </c>
      <c r="D2464" s="37" t="s">
        <v>37</v>
      </c>
      <c r="E2464" s="37" t="s">
        <v>45</v>
      </c>
      <c r="F2464" s="37" t="s">
        <v>120</v>
      </c>
      <c r="G2464" s="36">
        <v>3655.25</v>
      </c>
      <c r="H2464" s="61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8">
        <v>45919.690023148149</v>
      </c>
      <c r="B2465" s="59">
        <v>444628858</v>
      </c>
      <c r="C2465" s="38" t="s">
        <v>36</v>
      </c>
      <c r="D2465" s="38" t="s">
        <v>37</v>
      </c>
      <c r="E2465" s="38" t="s">
        <v>45</v>
      </c>
      <c r="F2465" s="38" t="s">
        <v>120</v>
      </c>
      <c r="G2465" s="35">
        <v>3655.25</v>
      </c>
      <c r="H2465" s="59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114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60">
        <v>45919.690023148149</v>
      </c>
      <c r="B2466" s="61">
        <v>444628864</v>
      </c>
      <c r="C2466" s="37" t="s">
        <v>36</v>
      </c>
      <c r="D2466" s="37" t="s">
        <v>37</v>
      </c>
      <c r="E2466" s="37" t="s">
        <v>45</v>
      </c>
      <c r="F2466" s="37" t="s">
        <v>120</v>
      </c>
      <c r="G2466" s="36">
        <v>3655.24</v>
      </c>
      <c r="H2466" s="61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8">
        <v>45919.690555555557</v>
      </c>
      <c r="B2467" s="59">
        <v>444629157</v>
      </c>
      <c r="C2467" s="38" t="s">
        <v>36</v>
      </c>
      <c r="D2467" s="38" t="s">
        <v>38</v>
      </c>
      <c r="E2467" s="38" t="s">
        <v>46</v>
      </c>
      <c r="F2467" s="38" t="s">
        <v>120</v>
      </c>
      <c r="G2467" s="35">
        <v>3656.96</v>
      </c>
      <c r="H2467" s="59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1728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60">
        <v>45919.690555555557</v>
      </c>
      <c r="B2468" s="61">
        <v>444629158</v>
      </c>
      <c r="C2468" s="37" t="s">
        <v>36</v>
      </c>
      <c r="D2468" s="37" t="s">
        <v>38</v>
      </c>
      <c r="E2468" s="37" t="s">
        <v>46</v>
      </c>
      <c r="F2468" s="37" t="s">
        <v>120</v>
      </c>
      <c r="G2468" s="36">
        <v>3656.96</v>
      </c>
      <c r="H2468" s="61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1729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8">
        <v>45919.690555555557</v>
      </c>
      <c r="B2469" s="59">
        <v>444629159</v>
      </c>
      <c r="C2469" s="38" t="s">
        <v>36</v>
      </c>
      <c r="D2469" s="38" t="s">
        <v>38</v>
      </c>
      <c r="E2469" s="38" t="s">
        <v>46</v>
      </c>
      <c r="F2469" s="38" t="s">
        <v>120</v>
      </c>
      <c r="G2469" s="35">
        <v>3656.96</v>
      </c>
      <c r="H2469" s="59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1729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60">
        <v>45919.691863425927</v>
      </c>
      <c r="B2470" s="61">
        <v>444630609</v>
      </c>
      <c r="C2470" s="37" t="s">
        <v>36</v>
      </c>
      <c r="D2470" s="37" t="s">
        <v>38</v>
      </c>
      <c r="E2470" s="37" t="s">
        <v>46</v>
      </c>
      <c r="F2470" s="37" t="s">
        <v>120</v>
      </c>
      <c r="G2470" s="36">
        <v>3658.32</v>
      </c>
      <c r="H2470" s="61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1730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8">
        <v>45919.691863425927</v>
      </c>
      <c r="B2471" s="59">
        <v>444630610</v>
      </c>
      <c r="C2471" s="38" t="s">
        <v>36</v>
      </c>
      <c r="D2471" s="38" t="s">
        <v>38</v>
      </c>
      <c r="E2471" s="38" t="s">
        <v>46</v>
      </c>
      <c r="F2471" s="38" t="s">
        <v>120</v>
      </c>
      <c r="G2471" s="35">
        <v>3658.32</v>
      </c>
      <c r="H2471" s="59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1730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60">
        <v>45919.692349537036</v>
      </c>
      <c r="B2472" s="61">
        <v>444631530</v>
      </c>
      <c r="C2472" s="37" t="s">
        <v>36</v>
      </c>
      <c r="D2472" s="37" t="s">
        <v>38</v>
      </c>
      <c r="E2472" s="37" t="s">
        <v>46</v>
      </c>
      <c r="F2472" s="37" t="s">
        <v>120</v>
      </c>
      <c r="G2472" s="36">
        <v>3658.75</v>
      </c>
      <c r="H2472" s="61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1731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8">
        <v>45919.692361111112</v>
      </c>
      <c r="B2473" s="59">
        <v>444631571</v>
      </c>
      <c r="C2473" s="38" t="s">
        <v>36</v>
      </c>
      <c r="D2473" s="38" t="s">
        <v>38</v>
      </c>
      <c r="E2473" s="38" t="s">
        <v>46</v>
      </c>
      <c r="F2473" s="38" t="s">
        <v>120</v>
      </c>
      <c r="G2473" s="35">
        <v>3658.8</v>
      </c>
      <c r="H2473" s="59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1732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60">
        <v>45919.692361111112</v>
      </c>
      <c r="B2474" s="61">
        <v>444631572</v>
      </c>
      <c r="C2474" s="37" t="s">
        <v>36</v>
      </c>
      <c r="D2474" s="37" t="s">
        <v>38</v>
      </c>
      <c r="E2474" s="37" t="s">
        <v>46</v>
      </c>
      <c r="F2474" s="37" t="s">
        <v>120</v>
      </c>
      <c r="G2474" s="36">
        <v>3658.8</v>
      </c>
      <c r="H2474" s="61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1732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8">
        <v>45919.692835648151</v>
      </c>
      <c r="B2475" s="59">
        <v>444632015</v>
      </c>
      <c r="C2475" s="38" t="s">
        <v>36</v>
      </c>
      <c r="D2475" s="38" t="s">
        <v>38</v>
      </c>
      <c r="E2475" s="38" t="s">
        <v>46</v>
      </c>
      <c r="F2475" s="38" t="s">
        <v>120</v>
      </c>
      <c r="G2475" s="35">
        <v>3657.9</v>
      </c>
      <c r="H2475" s="59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1733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60">
        <v>45919.692835648151</v>
      </c>
      <c r="B2476" s="61">
        <v>444632016</v>
      </c>
      <c r="C2476" s="37" t="s">
        <v>36</v>
      </c>
      <c r="D2476" s="37" t="s">
        <v>38</v>
      </c>
      <c r="E2476" s="37" t="s">
        <v>46</v>
      </c>
      <c r="F2476" s="37" t="s">
        <v>120</v>
      </c>
      <c r="G2476" s="36">
        <v>3657.84</v>
      </c>
      <c r="H2476" s="61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1734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8">
        <v>45919.692835648151</v>
      </c>
      <c r="B2477" s="59">
        <v>444632017</v>
      </c>
      <c r="C2477" s="38" t="s">
        <v>36</v>
      </c>
      <c r="D2477" s="38" t="s">
        <v>38</v>
      </c>
      <c r="E2477" s="38" t="s">
        <v>46</v>
      </c>
      <c r="F2477" s="38" t="s">
        <v>120</v>
      </c>
      <c r="G2477" s="35">
        <v>3657.84</v>
      </c>
      <c r="H2477" s="59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1735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60">
        <v>45919.693020833336</v>
      </c>
      <c r="B2478" s="61">
        <v>444632135</v>
      </c>
      <c r="C2478" s="37" t="s">
        <v>36</v>
      </c>
      <c r="D2478" s="37" t="s">
        <v>37</v>
      </c>
      <c r="E2478" s="37" t="s">
        <v>45</v>
      </c>
      <c r="F2478" s="37" t="s">
        <v>120</v>
      </c>
      <c r="G2478" s="36">
        <v>3657.11</v>
      </c>
      <c r="H2478" s="61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114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8">
        <v>45919.693020833336</v>
      </c>
      <c r="B2479" s="59">
        <v>444632139</v>
      </c>
      <c r="C2479" s="38" t="s">
        <v>36</v>
      </c>
      <c r="D2479" s="38" t="s">
        <v>37</v>
      </c>
      <c r="E2479" s="38" t="s">
        <v>45</v>
      </c>
      <c r="F2479" s="38" t="s">
        <v>120</v>
      </c>
      <c r="G2479" s="35">
        <v>3657.1</v>
      </c>
      <c r="H2479" s="59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109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60">
        <v>45919.693020833336</v>
      </c>
      <c r="B2480" s="61">
        <v>444632140</v>
      </c>
      <c r="C2480" s="37" t="s">
        <v>36</v>
      </c>
      <c r="D2480" s="37" t="s">
        <v>37</v>
      </c>
      <c r="E2480" s="37" t="s">
        <v>45</v>
      </c>
      <c r="F2480" s="37" t="s">
        <v>120</v>
      </c>
      <c r="G2480" s="36">
        <v>3657.09</v>
      </c>
      <c r="H2480" s="61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8">
        <v>45919.693020833336</v>
      </c>
      <c r="B2481" s="59">
        <v>444632142</v>
      </c>
      <c r="C2481" s="38" t="s">
        <v>36</v>
      </c>
      <c r="D2481" s="38" t="s">
        <v>37</v>
      </c>
      <c r="E2481" s="38" t="s">
        <v>45</v>
      </c>
      <c r="F2481" s="38" t="s">
        <v>120</v>
      </c>
      <c r="G2481" s="35">
        <v>3657.13</v>
      </c>
      <c r="H2481" s="59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108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60">
        <v>45919.693032407406</v>
      </c>
      <c r="B2482" s="61">
        <v>444632145</v>
      </c>
      <c r="C2482" s="37" t="s">
        <v>36</v>
      </c>
      <c r="D2482" s="37" t="s">
        <v>37</v>
      </c>
      <c r="E2482" s="37" t="s">
        <v>45</v>
      </c>
      <c r="F2482" s="37" t="s">
        <v>120</v>
      </c>
      <c r="G2482" s="36">
        <v>3657.05</v>
      </c>
      <c r="H2482" s="61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8">
        <v>45919.693032407406</v>
      </c>
      <c r="B2483" s="59">
        <v>444632147</v>
      </c>
      <c r="C2483" s="38" t="s">
        <v>36</v>
      </c>
      <c r="D2483" s="38" t="s">
        <v>37</v>
      </c>
      <c r="E2483" s="38" t="s">
        <v>45</v>
      </c>
      <c r="F2483" s="38" t="s">
        <v>120</v>
      </c>
      <c r="G2483" s="35">
        <v>3657.05</v>
      </c>
      <c r="H2483" s="59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60">
        <v>45919.693032407406</v>
      </c>
      <c r="B2484" s="61">
        <v>444632152</v>
      </c>
      <c r="C2484" s="37" t="s">
        <v>36</v>
      </c>
      <c r="D2484" s="37" t="s">
        <v>37</v>
      </c>
      <c r="E2484" s="37" t="s">
        <v>45</v>
      </c>
      <c r="F2484" s="37" t="s">
        <v>120</v>
      </c>
      <c r="G2484" s="36">
        <v>3657.06</v>
      </c>
      <c r="H2484" s="61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8">
        <v>45919.693715277775</v>
      </c>
      <c r="B2485" s="59">
        <v>444632591</v>
      </c>
      <c r="C2485" s="38" t="s">
        <v>36</v>
      </c>
      <c r="D2485" s="38" t="s">
        <v>37</v>
      </c>
      <c r="E2485" s="38" t="s">
        <v>45</v>
      </c>
      <c r="F2485" s="38" t="s">
        <v>120</v>
      </c>
      <c r="G2485" s="35">
        <v>3656.21</v>
      </c>
      <c r="H2485" s="59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60">
        <v>45919.69394675926</v>
      </c>
      <c r="B2486" s="61">
        <v>444632778</v>
      </c>
      <c r="C2486" s="37" t="s">
        <v>36</v>
      </c>
      <c r="D2486" s="37" t="s">
        <v>37</v>
      </c>
      <c r="E2486" s="37" t="s">
        <v>45</v>
      </c>
      <c r="F2486" s="37" t="s">
        <v>120</v>
      </c>
      <c r="G2486" s="36">
        <v>3656.67</v>
      </c>
      <c r="H2486" s="61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1385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8">
        <v>45919.69394675926</v>
      </c>
      <c r="B2487" s="59">
        <v>444632779</v>
      </c>
      <c r="C2487" s="38" t="s">
        <v>36</v>
      </c>
      <c r="D2487" s="38" t="s">
        <v>37</v>
      </c>
      <c r="E2487" s="38" t="s">
        <v>45</v>
      </c>
      <c r="F2487" s="38" t="s">
        <v>120</v>
      </c>
      <c r="G2487" s="35">
        <v>3656.67</v>
      </c>
      <c r="H2487" s="59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116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60">
        <v>45919.69394675926</v>
      </c>
      <c r="B2488" s="61">
        <v>444632781</v>
      </c>
      <c r="C2488" s="37" t="s">
        <v>36</v>
      </c>
      <c r="D2488" s="37" t="s">
        <v>37</v>
      </c>
      <c r="E2488" s="37" t="s">
        <v>45</v>
      </c>
      <c r="F2488" s="37" t="s">
        <v>120</v>
      </c>
      <c r="G2488" s="36">
        <v>3656.67</v>
      </c>
      <c r="H2488" s="61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115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8">
        <v>45919.69394675926</v>
      </c>
      <c r="B2489" s="59">
        <v>444632783</v>
      </c>
      <c r="C2489" s="38" t="s">
        <v>36</v>
      </c>
      <c r="D2489" s="38" t="s">
        <v>37</v>
      </c>
      <c r="E2489" s="38" t="s">
        <v>45</v>
      </c>
      <c r="F2489" s="38" t="s">
        <v>120</v>
      </c>
      <c r="G2489" s="35">
        <v>3656.67</v>
      </c>
      <c r="H2489" s="59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119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60">
        <v>45919.694143518522</v>
      </c>
      <c r="B2490" s="61">
        <v>444632992</v>
      </c>
      <c r="C2490" s="37" t="s">
        <v>36</v>
      </c>
      <c r="D2490" s="37" t="s">
        <v>38</v>
      </c>
      <c r="E2490" s="37" t="s">
        <v>46</v>
      </c>
      <c r="F2490" s="37" t="s">
        <v>120</v>
      </c>
      <c r="G2490" s="36">
        <v>3655.7</v>
      </c>
      <c r="H2490" s="61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1736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8">
        <v>45919.694965277777</v>
      </c>
      <c r="B2491" s="59">
        <v>444633755</v>
      </c>
      <c r="C2491" s="38" t="s">
        <v>36</v>
      </c>
      <c r="D2491" s="38" t="s">
        <v>38</v>
      </c>
      <c r="E2491" s="38" t="s">
        <v>46</v>
      </c>
      <c r="F2491" s="38" t="s">
        <v>120</v>
      </c>
      <c r="G2491" s="35">
        <v>3654.56</v>
      </c>
      <c r="H2491" s="59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1737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60">
        <v>45919.695185185185</v>
      </c>
      <c r="B2492" s="61">
        <v>444633956</v>
      </c>
      <c r="C2492" s="37" t="s">
        <v>36</v>
      </c>
      <c r="D2492" s="37" t="s">
        <v>38</v>
      </c>
      <c r="E2492" s="37" t="s">
        <v>46</v>
      </c>
      <c r="F2492" s="37" t="s">
        <v>120</v>
      </c>
      <c r="G2492" s="36">
        <v>3654.18</v>
      </c>
      <c r="H2492" s="61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937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8">
        <v>45919.70144675926</v>
      </c>
      <c r="B2493" s="59">
        <v>444639728</v>
      </c>
      <c r="C2493" s="38" t="s">
        <v>36</v>
      </c>
      <c r="D2493" s="38" t="s">
        <v>38</v>
      </c>
      <c r="E2493" s="38" t="s">
        <v>46</v>
      </c>
      <c r="F2493" s="38" t="s">
        <v>120</v>
      </c>
      <c r="G2493" s="35">
        <v>3658.71</v>
      </c>
      <c r="H2493" s="59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1738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60">
        <v>45919.70144675926</v>
      </c>
      <c r="B2494" s="61">
        <v>444639730</v>
      </c>
      <c r="C2494" s="37" t="s">
        <v>36</v>
      </c>
      <c r="D2494" s="37" t="s">
        <v>38</v>
      </c>
      <c r="E2494" s="37" t="s">
        <v>46</v>
      </c>
      <c r="F2494" s="37" t="s">
        <v>120</v>
      </c>
      <c r="G2494" s="36">
        <v>3658.71</v>
      </c>
      <c r="H2494" s="61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1738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8">
        <v>45919.70144675926</v>
      </c>
      <c r="B2495" s="59">
        <v>444639941</v>
      </c>
      <c r="C2495" s="38" t="s">
        <v>36</v>
      </c>
      <c r="D2495" s="38" t="s">
        <v>38</v>
      </c>
      <c r="E2495" s="38" t="s">
        <v>46</v>
      </c>
      <c r="F2495" s="38" t="s">
        <v>120</v>
      </c>
      <c r="G2495" s="35">
        <v>3659.68</v>
      </c>
      <c r="H2495" s="59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878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60">
        <v>45919.703252314815</v>
      </c>
      <c r="B2496" s="61">
        <v>444641782</v>
      </c>
      <c r="C2496" s="37" t="s">
        <v>36</v>
      </c>
      <c r="D2496" s="37" t="s">
        <v>38</v>
      </c>
      <c r="E2496" s="37" t="s">
        <v>46</v>
      </c>
      <c r="F2496" s="37" t="s">
        <v>120</v>
      </c>
      <c r="G2496" s="36">
        <v>3660.28</v>
      </c>
      <c r="H2496" s="61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1739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8">
        <v>45919.703252314815</v>
      </c>
      <c r="B2497" s="59">
        <v>444641783</v>
      </c>
      <c r="C2497" s="38" t="s">
        <v>36</v>
      </c>
      <c r="D2497" s="38" t="s">
        <v>38</v>
      </c>
      <c r="E2497" s="38" t="s">
        <v>46</v>
      </c>
      <c r="F2497" s="38" t="s">
        <v>120</v>
      </c>
      <c r="G2497" s="35">
        <v>3660.28</v>
      </c>
      <c r="H2497" s="59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1740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60">
        <v>45919.703784722224</v>
      </c>
      <c r="B2498" s="61">
        <v>444642442</v>
      </c>
      <c r="C2498" s="37" t="s">
        <v>36</v>
      </c>
      <c r="D2498" s="37" t="s">
        <v>37</v>
      </c>
      <c r="E2498" s="37" t="s">
        <v>45</v>
      </c>
      <c r="F2498" s="37" t="s">
        <v>120</v>
      </c>
      <c r="G2498" s="36">
        <v>3660.11</v>
      </c>
      <c r="H2498" s="61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115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8">
        <v>45919.704351851855</v>
      </c>
      <c r="B2499" s="59">
        <v>444642916</v>
      </c>
      <c r="C2499" s="38" t="s">
        <v>36</v>
      </c>
      <c r="D2499" s="38" t="s">
        <v>38</v>
      </c>
      <c r="E2499" s="38" t="s">
        <v>46</v>
      </c>
      <c r="F2499" s="38" t="s">
        <v>120</v>
      </c>
      <c r="G2499" s="35">
        <v>3659.72</v>
      </c>
      <c r="H2499" s="59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1741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60">
        <v>45919.704351851855</v>
      </c>
      <c r="B2500" s="61">
        <v>444642917</v>
      </c>
      <c r="C2500" s="37" t="s">
        <v>36</v>
      </c>
      <c r="D2500" s="37" t="s">
        <v>38</v>
      </c>
      <c r="E2500" s="37" t="s">
        <v>46</v>
      </c>
      <c r="F2500" s="37" t="s">
        <v>120</v>
      </c>
      <c r="G2500" s="36">
        <v>3659.72</v>
      </c>
      <c r="H2500" s="61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1742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8">
        <v>45919.704351851855</v>
      </c>
      <c r="B2501" s="59">
        <v>444642918</v>
      </c>
      <c r="C2501" s="38" t="s">
        <v>36</v>
      </c>
      <c r="D2501" s="38" t="s">
        <v>38</v>
      </c>
      <c r="E2501" s="38" t="s">
        <v>46</v>
      </c>
      <c r="F2501" s="38" t="s">
        <v>120</v>
      </c>
      <c r="G2501" s="35">
        <v>3659.72</v>
      </c>
      <c r="H2501" s="59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1743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60">
        <v>45919.704363425924</v>
      </c>
      <c r="B2502" s="61">
        <v>444642924</v>
      </c>
      <c r="C2502" s="37" t="s">
        <v>36</v>
      </c>
      <c r="D2502" s="37" t="s">
        <v>37</v>
      </c>
      <c r="E2502" s="37" t="s">
        <v>45</v>
      </c>
      <c r="F2502" s="37" t="s">
        <v>120</v>
      </c>
      <c r="G2502" s="36">
        <v>3659.94</v>
      </c>
      <c r="H2502" s="61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1385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8">
        <v>45919.704363425924</v>
      </c>
      <c r="B2503" s="59">
        <v>444642925</v>
      </c>
      <c r="C2503" s="38" t="s">
        <v>36</v>
      </c>
      <c r="D2503" s="38" t="s">
        <v>37</v>
      </c>
      <c r="E2503" s="38" t="s">
        <v>45</v>
      </c>
      <c r="F2503" s="38" t="s">
        <v>120</v>
      </c>
      <c r="G2503" s="35">
        <v>3659.87</v>
      </c>
      <c r="H2503" s="59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119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60">
        <v>45919.704363425924</v>
      </c>
      <c r="B2504" s="61">
        <v>444642926</v>
      </c>
      <c r="C2504" s="37" t="s">
        <v>36</v>
      </c>
      <c r="D2504" s="37" t="s">
        <v>37</v>
      </c>
      <c r="E2504" s="37" t="s">
        <v>45</v>
      </c>
      <c r="F2504" s="37" t="s">
        <v>120</v>
      </c>
      <c r="G2504" s="36">
        <v>3659.84</v>
      </c>
      <c r="H2504" s="61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116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8">
        <v>45919.706145833334</v>
      </c>
      <c r="B2505" s="59">
        <v>444643807</v>
      </c>
      <c r="C2505" s="38" t="s">
        <v>36</v>
      </c>
      <c r="D2505" s="38" t="s">
        <v>38</v>
      </c>
      <c r="E2505" s="38" t="s">
        <v>46</v>
      </c>
      <c r="F2505" s="38" t="s">
        <v>120</v>
      </c>
      <c r="G2505" s="35">
        <v>3660.92</v>
      </c>
      <c r="H2505" s="59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1744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60">
        <v>45919.706724537034</v>
      </c>
      <c r="B2506" s="61">
        <v>444645521</v>
      </c>
      <c r="C2506" s="37" t="s">
        <v>36</v>
      </c>
      <c r="D2506" s="37" t="s">
        <v>38</v>
      </c>
      <c r="E2506" s="37" t="s">
        <v>46</v>
      </c>
      <c r="F2506" s="37" t="s">
        <v>120</v>
      </c>
      <c r="G2506" s="36">
        <v>3663.66</v>
      </c>
      <c r="H2506" s="61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1745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8">
        <v>45919.707361111112</v>
      </c>
      <c r="B2507" s="59">
        <v>444646551</v>
      </c>
      <c r="C2507" s="38" t="s">
        <v>36</v>
      </c>
      <c r="D2507" s="38" t="s">
        <v>38</v>
      </c>
      <c r="E2507" s="38" t="s">
        <v>46</v>
      </c>
      <c r="F2507" s="38" t="s">
        <v>120</v>
      </c>
      <c r="G2507" s="35">
        <v>3662.98</v>
      </c>
      <c r="H2507" s="59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1746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60">
        <v>45919.707361111112</v>
      </c>
      <c r="B2508" s="61">
        <v>444646552</v>
      </c>
      <c r="C2508" s="37" t="s">
        <v>36</v>
      </c>
      <c r="D2508" s="37" t="s">
        <v>38</v>
      </c>
      <c r="E2508" s="37" t="s">
        <v>46</v>
      </c>
      <c r="F2508" s="37" t="s">
        <v>120</v>
      </c>
      <c r="G2508" s="36">
        <v>3662.98</v>
      </c>
      <c r="H2508" s="61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1747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8">
        <v>45919.707361111112</v>
      </c>
      <c r="B2509" s="59">
        <v>444646553</v>
      </c>
      <c r="C2509" s="38" t="s">
        <v>36</v>
      </c>
      <c r="D2509" s="38" t="s">
        <v>38</v>
      </c>
      <c r="E2509" s="38" t="s">
        <v>46</v>
      </c>
      <c r="F2509" s="38" t="s">
        <v>120</v>
      </c>
      <c r="G2509" s="35">
        <v>3662.98</v>
      </c>
      <c r="H2509" s="59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1747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60">
        <v>45919.707372685189</v>
      </c>
      <c r="B2510" s="61">
        <v>444646562</v>
      </c>
      <c r="C2510" s="37" t="s">
        <v>36</v>
      </c>
      <c r="D2510" s="37" t="s">
        <v>37</v>
      </c>
      <c r="E2510" s="37" t="s">
        <v>45</v>
      </c>
      <c r="F2510" s="37" t="s">
        <v>120</v>
      </c>
      <c r="G2510" s="36">
        <v>3663.21</v>
      </c>
      <c r="H2510" s="61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115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8">
        <v>45919.707372685189</v>
      </c>
      <c r="B2511" s="59">
        <v>444646564</v>
      </c>
      <c r="C2511" s="38" t="s">
        <v>36</v>
      </c>
      <c r="D2511" s="38" t="s">
        <v>37</v>
      </c>
      <c r="E2511" s="38" t="s">
        <v>45</v>
      </c>
      <c r="F2511" s="38" t="s">
        <v>120</v>
      </c>
      <c r="G2511" s="35">
        <v>3663.17</v>
      </c>
      <c r="H2511" s="59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119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60">
        <v>45919.707372685189</v>
      </c>
      <c r="B2512" s="61">
        <v>444646565</v>
      </c>
      <c r="C2512" s="37" t="s">
        <v>36</v>
      </c>
      <c r="D2512" s="37" t="s">
        <v>37</v>
      </c>
      <c r="E2512" s="37" t="s">
        <v>45</v>
      </c>
      <c r="F2512" s="37" t="s">
        <v>120</v>
      </c>
      <c r="G2512" s="36">
        <v>3663.16</v>
      </c>
      <c r="H2512" s="61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116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8">
        <v>45919.707384259258</v>
      </c>
      <c r="B2513" s="59">
        <v>444646567</v>
      </c>
      <c r="C2513" s="38" t="s">
        <v>36</v>
      </c>
      <c r="D2513" s="38" t="s">
        <v>37</v>
      </c>
      <c r="E2513" s="38" t="s">
        <v>45</v>
      </c>
      <c r="F2513" s="38" t="s">
        <v>120</v>
      </c>
      <c r="G2513" s="35">
        <v>3663.15</v>
      </c>
      <c r="H2513" s="59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1385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60">
        <v>45919.710034722222</v>
      </c>
      <c r="B2514" s="61">
        <v>444649260</v>
      </c>
      <c r="C2514" s="37" t="s">
        <v>36</v>
      </c>
      <c r="D2514" s="37" t="s">
        <v>37</v>
      </c>
      <c r="E2514" s="37" t="s">
        <v>45</v>
      </c>
      <c r="F2514" s="37" t="s">
        <v>120</v>
      </c>
      <c r="G2514" s="36">
        <v>3662.7</v>
      </c>
      <c r="H2514" s="61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109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8">
        <v>45919.710034722222</v>
      </c>
      <c r="B2515" s="59">
        <v>444649262</v>
      </c>
      <c r="C2515" s="38" t="s">
        <v>36</v>
      </c>
      <c r="D2515" s="38" t="s">
        <v>37</v>
      </c>
      <c r="E2515" s="38" t="s">
        <v>45</v>
      </c>
      <c r="F2515" s="38" t="s">
        <v>120</v>
      </c>
      <c r="G2515" s="35">
        <v>3662.7</v>
      </c>
      <c r="H2515" s="59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60">
        <v>45919.710034722222</v>
      </c>
      <c r="B2516" s="61">
        <v>444649265</v>
      </c>
      <c r="C2516" s="37" t="s">
        <v>36</v>
      </c>
      <c r="D2516" s="37" t="s">
        <v>37</v>
      </c>
      <c r="E2516" s="37" t="s">
        <v>45</v>
      </c>
      <c r="F2516" s="37" t="s">
        <v>120</v>
      </c>
      <c r="G2516" s="36">
        <v>3662.71</v>
      </c>
      <c r="H2516" s="61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8">
        <v>45919.710034722222</v>
      </c>
      <c r="B2517" s="59">
        <v>444649267</v>
      </c>
      <c r="C2517" s="38" t="s">
        <v>36</v>
      </c>
      <c r="D2517" s="38" t="s">
        <v>37</v>
      </c>
      <c r="E2517" s="38" t="s">
        <v>45</v>
      </c>
      <c r="F2517" s="38" t="s">
        <v>120</v>
      </c>
      <c r="G2517" s="35">
        <v>3662.75</v>
      </c>
      <c r="H2517" s="59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60">
        <v>45919.710046296299</v>
      </c>
      <c r="B2518" s="61">
        <v>444649268</v>
      </c>
      <c r="C2518" s="37" t="s">
        <v>36</v>
      </c>
      <c r="D2518" s="37" t="s">
        <v>37</v>
      </c>
      <c r="E2518" s="37" t="s">
        <v>45</v>
      </c>
      <c r="F2518" s="37" t="s">
        <v>120</v>
      </c>
      <c r="G2518" s="36">
        <v>3662.61</v>
      </c>
      <c r="H2518" s="61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108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8">
        <v>45919.710046296299</v>
      </c>
      <c r="B2519" s="59">
        <v>444649269</v>
      </c>
      <c r="C2519" s="38" t="s">
        <v>36</v>
      </c>
      <c r="D2519" s="38" t="s">
        <v>37</v>
      </c>
      <c r="E2519" s="38" t="s">
        <v>45</v>
      </c>
      <c r="F2519" s="38" t="s">
        <v>120</v>
      </c>
      <c r="G2519" s="35">
        <v>3662.61</v>
      </c>
      <c r="H2519" s="59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60">
        <v>45919.710046296299</v>
      </c>
      <c r="B2520" s="61">
        <v>444649270</v>
      </c>
      <c r="C2520" s="37" t="s">
        <v>36</v>
      </c>
      <c r="D2520" s="37" t="s">
        <v>37</v>
      </c>
      <c r="E2520" s="37" t="s">
        <v>45</v>
      </c>
      <c r="F2520" s="37" t="s">
        <v>120</v>
      </c>
      <c r="G2520" s="36">
        <v>3662.64</v>
      </c>
      <c r="H2520" s="61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114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8">
        <v>45919.710613425923</v>
      </c>
      <c r="B2521" s="59">
        <v>444649938</v>
      </c>
      <c r="C2521" s="38" t="s">
        <v>36</v>
      </c>
      <c r="D2521" s="38" t="s">
        <v>37</v>
      </c>
      <c r="E2521" s="38" t="s">
        <v>45</v>
      </c>
      <c r="F2521" s="38" t="s">
        <v>120</v>
      </c>
      <c r="G2521" s="35">
        <v>3661.83</v>
      </c>
      <c r="H2521" s="59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60">
        <v>45919.710613425923</v>
      </c>
      <c r="B2522" s="61">
        <v>444649942</v>
      </c>
      <c r="C2522" s="37" t="s">
        <v>36</v>
      </c>
      <c r="D2522" s="37" t="s">
        <v>37</v>
      </c>
      <c r="E2522" s="37" t="s">
        <v>45</v>
      </c>
      <c r="F2522" s="37" t="s">
        <v>120</v>
      </c>
      <c r="G2522" s="36">
        <v>3661.84</v>
      </c>
      <c r="H2522" s="61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107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8">
        <v>45919.7109837963</v>
      </c>
      <c r="B2523" s="59">
        <v>444650367</v>
      </c>
      <c r="C2523" s="38" t="s">
        <v>36</v>
      </c>
      <c r="D2523" s="38" t="s">
        <v>38</v>
      </c>
      <c r="E2523" s="38" t="s">
        <v>46</v>
      </c>
      <c r="F2523" s="38" t="s">
        <v>120</v>
      </c>
      <c r="G2523" s="35">
        <v>3661.17</v>
      </c>
      <c r="H2523" s="59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1748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60">
        <v>45919.711423611108</v>
      </c>
      <c r="B2524" s="61">
        <v>444650611</v>
      </c>
      <c r="C2524" s="37" t="s">
        <v>36</v>
      </c>
      <c r="D2524" s="37" t="s">
        <v>37</v>
      </c>
      <c r="E2524" s="37" t="s">
        <v>45</v>
      </c>
      <c r="F2524" s="37" t="s">
        <v>120</v>
      </c>
      <c r="G2524" s="36">
        <v>3662.46</v>
      </c>
      <c r="H2524" s="61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109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8">
        <v>45919.71199074074</v>
      </c>
      <c r="B2525" s="59">
        <v>444651160</v>
      </c>
      <c r="C2525" s="38" t="s">
        <v>36</v>
      </c>
      <c r="D2525" s="38" t="s">
        <v>38</v>
      </c>
      <c r="E2525" s="38" t="s">
        <v>46</v>
      </c>
      <c r="F2525" s="38" t="s">
        <v>120</v>
      </c>
      <c r="G2525" s="35">
        <v>3660.96</v>
      </c>
      <c r="H2525" s="59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1749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60">
        <v>45919.712094907409</v>
      </c>
      <c r="B2526" s="61">
        <v>444651316</v>
      </c>
      <c r="C2526" s="37" t="s">
        <v>36</v>
      </c>
      <c r="D2526" s="37" t="s">
        <v>38</v>
      </c>
      <c r="E2526" s="37" t="s">
        <v>46</v>
      </c>
      <c r="F2526" s="37" t="s">
        <v>120</v>
      </c>
      <c r="G2526" s="36">
        <v>3660.2</v>
      </c>
      <c r="H2526" s="61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1750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8">
        <v>45919.712094907409</v>
      </c>
      <c r="B2527" s="59">
        <v>444651317</v>
      </c>
      <c r="C2527" s="38" t="s">
        <v>36</v>
      </c>
      <c r="D2527" s="38" t="s">
        <v>38</v>
      </c>
      <c r="E2527" s="38" t="s">
        <v>46</v>
      </c>
      <c r="F2527" s="38" t="s">
        <v>120</v>
      </c>
      <c r="G2527" s="35">
        <v>3660.2</v>
      </c>
      <c r="H2527" s="59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1750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60">
        <v>45919.712094907409</v>
      </c>
      <c r="B2528" s="61">
        <v>444651318</v>
      </c>
      <c r="C2528" s="37" t="s">
        <v>36</v>
      </c>
      <c r="D2528" s="37" t="s">
        <v>38</v>
      </c>
      <c r="E2528" s="37" t="s">
        <v>46</v>
      </c>
      <c r="F2528" s="37" t="s">
        <v>120</v>
      </c>
      <c r="G2528" s="36">
        <v>3660.2</v>
      </c>
      <c r="H2528" s="61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1750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8">
        <v>45919.712094907409</v>
      </c>
      <c r="B2529" s="59">
        <v>444651319</v>
      </c>
      <c r="C2529" s="38" t="s">
        <v>36</v>
      </c>
      <c r="D2529" s="38" t="s">
        <v>38</v>
      </c>
      <c r="E2529" s="38" t="s">
        <v>46</v>
      </c>
      <c r="F2529" s="38" t="s">
        <v>120</v>
      </c>
      <c r="G2529" s="35">
        <v>3660.2</v>
      </c>
      <c r="H2529" s="59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1751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60">
        <v>45919.712152777778</v>
      </c>
      <c r="B2530" s="61">
        <v>444651408</v>
      </c>
      <c r="C2530" s="37" t="s">
        <v>36</v>
      </c>
      <c r="D2530" s="37" t="s">
        <v>38</v>
      </c>
      <c r="E2530" s="37" t="s">
        <v>46</v>
      </c>
      <c r="F2530" s="37" t="s">
        <v>120</v>
      </c>
      <c r="G2530" s="36">
        <v>3660.13</v>
      </c>
      <c r="H2530" s="61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1752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8">
        <v>45919.712314814817</v>
      </c>
      <c r="B2531" s="59">
        <v>444651716</v>
      </c>
      <c r="C2531" s="38" t="s">
        <v>36</v>
      </c>
      <c r="D2531" s="38" t="s">
        <v>38</v>
      </c>
      <c r="E2531" s="38" t="s">
        <v>46</v>
      </c>
      <c r="F2531" s="38" t="s">
        <v>120</v>
      </c>
      <c r="G2531" s="35">
        <v>3659.45</v>
      </c>
      <c r="H2531" s="59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1753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60">
        <v>45919.712314814817</v>
      </c>
      <c r="B2532" s="61">
        <v>444651719</v>
      </c>
      <c r="C2532" s="37" t="s">
        <v>36</v>
      </c>
      <c r="D2532" s="37" t="s">
        <v>38</v>
      </c>
      <c r="E2532" s="37" t="s">
        <v>46</v>
      </c>
      <c r="F2532" s="37" t="s">
        <v>120</v>
      </c>
      <c r="G2532" s="36">
        <v>3659.45</v>
      </c>
      <c r="H2532" s="61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1753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8">
        <v>45919.712314814817</v>
      </c>
      <c r="B2533" s="59">
        <v>444651721</v>
      </c>
      <c r="C2533" s="38" t="s">
        <v>36</v>
      </c>
      <c r="D2533" s="38" t="s">
        <v>38</v>
      </c>
      <c r="E2533" s="38" t="s">
        <v>46</v>
      </c>
      <c r="F2533" s="38" t="s">
        <v>120</v>
      </c>
      <c r="G2533" s="35">
        <v>3659.45</v>
      </c>
      <c r="H2533" s="59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1753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60">
        <v>45919.712314814817</v>
      </c>
      <c r="B2534" s="61">
        <v>444651722</v>
      </c>
      <c r="C2534" s="37" t="s">
        <v>36</v>
      </c>
      <c r="D2534" s="37" t="s">
        <v>38</v>
      </c>
      <c r="E2534" s="37" t="s">
        <v>46</v>
      </c>
      <c r="F2534" s="37" t="s">
        <v>120</v>
      </c>
      <c r="G2534" s="36">
        <v>3659.45</v>
      </c>
      <c r="H2534" s="61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1753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8">
        <v>45919.712314814817</v>
      </c>
      <c r="B2535" s="59">
        <v>444651723</v>
      </c>
      <c r="C2535" s="38" t="s">
        <v>36</v>
      </c>
      <c r="D2535" s="38" t="s">
        <v>38</v>
      </c>
      <c r="E2535" s="38" t="s">
        <v>46</v>
      </c>
      <c r="F2535" s="38" t="s">
        <v>120</v>
      </c>
      <c r="G2535" s="35">
        <v>3659.45</v>
      </c>
      <c r="H2535" s="59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1753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60">
        <v>45919.715358796297</v>
      </c>
      <c r="B2536" s="61">
        <v>444654707</v>
      </c>
      <c r="C2536" s="37" t="s">
        <v>36</v>
      </c>
      <c r="D2536" s="37" t="s">
        <v>38</v>
      </c>
      <c r="E2536" s="37" t="s">
        <v>45</v>
      </c>
      <c r="F2536" s="37" t="s">
        <v>120</v>
      </c>
      <c r="G2536" s="36">
        <v>3660.39</v>
      </c>
      <c r="H2536" s="61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115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8">
        <v>45919.715358796297</v>
      </c>
      <c r="B2537" s="59">
        <v>444654710</v>
      </c>
      <c r="C2537" s="38" t="s">
        <v>36</v>
      </c>
      <c r="D2537" s="38" t="s">
        <v>38</v>
      </c>
      <c r="E2537" s="38" t="s">
        <v>45</v>
      </c>
      <c r="F2537" s="38" t="s">
        <v>120</v>
      </c>
      <c r="G2537" s="35">
        <v>3660.39</v>
      </c>
      <c r="H2537" s="59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119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60">
        <v>45919.715358796297</v>
      </c>
      <c r="B2538" s="61">
        <v>444654713</v>
      </c>
      <c r="C2538" s="37" t="s">
        <v>36</v>
      </c>
      <c r="D2538" s="37" t="s">
        <v>38</v>
      </c>
      <c r="E2538" s="37" t="s">
        <v>45</v>
      </c>
      <c r="F2538" s="37" t="s">
        <v>120</v>
      </c>
      <c r="G2538" s="36">
        <v>3660.38</v>
      </c>
      <c r="H2538" s="61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116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8">
        <v>45919.719722222224</v>
      </c>
      <c r="B2539" s="59">
        <v>444658029</v>
      </c>
      <c r="C2539" s="38" t="s">
        <v>36</v>
      </c>
      <c r="D2539" s="38" t="s">
        <v>38</v>
      </c>
      <c r="E2539" s="38" t="s">
        <v>46</v>
      </c>
      <c r="F2539" s="38" t="s">
        <v>120</v>
      </c>
      <c r="G2539" s="35">
        <v>3658.82</v>
      </c>
      <c r="H2539" s="59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1754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60">
        <v>45919.719722222224</v>
      </c>
      <c r="B2540" s="61">
        <v>444658063</v>
      </c>
      <c r="C2540" s="37" t="s">
        <v>36</v>
      </c>
      <c r="D2540" s="37" t="s">
        <v>38</v>
      </c>
      <c r="E2540" s="37" t="s">
        <v>46</v>
      </c>
      <c r="F2540" s="37" t="s">
        <v>120</v>
      </c>
      <c r="G2540" s="36">
        <v>3658.79</v>
      </c>
      <c r="H2540" s="61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833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8">
        <v>45919.720821759256</v>
      </c>
      <c r="B2541" s="59">
        <v>444660370</v>
      </c>
      <c r="C2541" s="38" t="s">
        <v>36</v>
      </c>
      <c r="D2541" s="38" t="s">
        <v>37</v>
      </c>
      <c r="E2541" s="38" t="s">
        <v>46</v>
      </c>
      <c r="F2541" s="38" t="s">
        <v>120</v>
      </c>
      <c r="G2541" s="35">
        <v>3656.84</v>
      </c>
      <c r="H2541" s="59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1755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60">
        <v>45919.721030092594</v>
      </c>
      <c r="B2542" s="61">
        <v>444660810</v>
      </c>
      <c r="C2542" s="37" t="s">
        <v>36</v>
      </c>
      <c r="D2542" s="37" t="s">
        <v>38</v>
      </c>
      <c r="E2542" s="37" t="s">
        <v>45</v>
      </c>
      <c r="F2542" s="37" t="s">
        <v>120</v>
      </c>
      <c r="G2542" s="36">
        <v>3657.52</v>
      </c>
      <c r="H2542" s="61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115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8">
        <v>45919.721053240741</v>
      </c>
      <c r="B2543" s="59">
        <v>444660826</v>
      </c>
      <c r="C2543" s="38" t="s">
        <v>36</v>
      </c>
      <c r="D2543" s="38" t="s">
        <v>37</v>
      </c>
      <c r="E2543" s="38" t="s">
        <v>46</v>
      </c>
      <c r="F2543" s="38" t="s">
        <v>120</v>
      </c>
      <c r="G2543" s="35">
        <v>3657.86</v>
      </c>
      <c r="H2543" s="59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1734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60">
        <v>45919.721064814818</v>
      </c>
      <c r="B2544" s="61">
        <v>444660831</v>
      </c>
      <c r="C2544" s="37" t="s">
        <v>36</v>
      </c>
      <c r="D2544" s="37" t="s">
        <v>37</v>
      </c>
      <c r="E2544" s="37" t="s">
        <v>46</v>
      </c>
      <c r="F2544" s="37" t="s">
        <v>120</v>
      </c>
      <c r="G2544" s="36">
        <v>3658</v>
      </c>
      <c r="H2544" s="61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1331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8">
        <v>45919.721724537034</v>
      </c>
      <c r="B2545" s="59">
        <v>444661773</v>
      </c>
      <c r="C2545" s="38" t="s">
        <v>36</v>
      </c>
      <c r="D2545" s="38" t="s">
        <v>38</v>
      </c>
      <c r="E2545" s="38" t="s">
        <v>45</v>
      </c>
      <c r="F2545" s="38" t="s">
        <v>120</v>
      </c>
      <c r="G2545" s="35">
        <v>3657.08</v>
      </c>
      <c r="H2545" s="59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119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60">
        <v>45919.721724537034</v>
      </c>
      <c r="B2546" s="61">
        <v>444661778</v>
      </c>
      <c r="C2546" s="37" t="s">
        <v>36</v>
      </c>
      <c r="D2546" s="37" t="s">
        <v>38</v>
      </c>
      <c r="E2546" s="37" t="s">
        <v>45</v>
      </c>
      <c r="F2546" s="37" t="s">
        <v>120</v>
      </c>
      <c r="G2546" s="36">
        <v>3657.11</v>
      </c>
      <c r="H2546" s="61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116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8">
        <v>45919.722534722219</v>
      </c>
      <c r="B2547" s="59">
        <v>444662561</v>
      </c>
      <c r="C2547" s="38" t="s">
        <v>36</v>
      </c>
      <c r="D2547" s="38" t="s">
        <v>38</v>
      </c>
      <c r="E2547" s="38" t="s">
        <v>45</v>
      </c>
      <c r="F2547" s="38" t="s">
        <v>120</v>
      </c>
      <c r="G2547" s="35">
        <v>3658.11</v>
      </c>
      <c r="H2547" s="59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114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60">
        <v>45919.722534722219</v>
      </c>
      <c r="B2548" s="61">
        <v>444662564</v>
      </c>
      <c r="C2548" s="37" t="s">
        <v>36</v>
      </c>
      <c r="D2548" s="37" t="s">
        <v>38</v>
      </c>
      <c r="E2548" s="37" t="s">
        <v>45</v>
      </c>
      <c r="F2548" s="37" t="s">
        <v>120</v>
      </c>
      <c r="G2548" s="36">
        <v>3658.12</v>
      </c>
      <c r="H2548" s="61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8">
        <v>45919.722534722219</v>
      </c>
      <c r="B2549" s="59">
        <v>444662567</v>
      </c>
      <c r="C2549" s="38" t="s">
        <v>36</v>
      </c>
      <c r="D2549" s="38" t="s">
        <v>38</v>
      </c>
      <c r="E2549" s="38" t="s">
        <v>45</v>
      </c>
      <c r="F2549" s="38" t="s">
        <v>120</v>
      </c>
      <c r="G2549" s="35">
        <v>3658.12</v>
      </c>
      <c r="H2549" s="59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108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60">
        <v>45919.722534722219</v>
      </c>
      <c r="B2550" s="61">
        <v>444662570</v>
      </c>
      <c r="C2550" s="37" t="s">
        <v>36</v>
      </c>
      <c r="D2550" s="37" t="s">
        <v>38</v>
      </c>
      <c r="E2550" s="37" t="s">
        <v>45</v>
      </c>
      <c r="F2550" s="37" t="s">
        <v>120</v>
      </c>
      <c r="G2550" s="36">
        <v>3658.26</v>
      </c>
      <c r="H2550" s="61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8">
        <v>45919.722546296296</v>
      </c>
      <c r="B2551" s="59">
        <v>444662572</v>
      </c>
      <c r="C2551" s="38" t="s">
        <v>36</v>
      </c>
      <c r="D2551" s="38" t="s">
        <v>38</v>
      </c>
      <c r="E2551" s="38" t="s">
        <v>45</v>
      </c>
      <c r="F2551" s="38" t="s">
        <v>120</v>
      </c>
      <c r="G2551" s="35">
        <v>3658.24</v>
      </c>
      <c r="H2551" s="59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60">
        <v>45919.722546296296</v>
      </c>
      <c r="B2552" s="61">
        <v>444662577</v>
      </c>
      <c r="C2552" s="37" t="s">
        <v>36</v>
      </c>
      <c r="D2552" s="37" t="s">
        <v>38</v>
      </c>
      <c r="E2552" s="37" t="s">
        <v>45</v>
      </c>
      <c r="F2552" s="37" t="s">
        <v>120</v>
      </c>
      <c r="G2552" s="36">
        <v>3658.32</v>
      </c>
      <c r="H2552" s="61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8">
        <v>45919.722546296296</v>
      </c>
      <c r="B2553" s="59">
        <v>444662580</v>
      </c>
      <c r="C2553" s="38" t="s">
        <v>36</v>
      </c>
      <c r="D2553" s="38" t="s">
        <v>38</v>
      </c>
      <c r="E2553" s="38" t="s">
        <v>45</v>
      </c>
      <c r="F2553" s="38" t="s">
        <v>120</v>
      </c>
      <c r="G2553" s="35">
        <v>3658.33</v>
      </c>
      <c r="H2553" s="59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109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60">
        <v>45919.723310185182</v>
      </c>
      <c r="B2554" s="61">
        <v>444663479</v>
      </c>
      <c r="C2554" s="37" t="s">
        <v>36</v>
      </c>
      <c r="D2554" s="37" t="s">
        <v>37</v>
      </c>
      <c r="E2554" s="37" t="s">
        <v>46</v>
      </c>
      <c r="F2554" s="37" t="s">
        <v>120</v>
      </c>
      <c r="G2554" s="36">
        <v>3656.57</v>
      </c>
      <c r="H2554" s="61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1756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8">
        <v>45919.723310185182</v>
      </c>
      <c r="B2555" s="59">
        <v>444663480</v>
      </c>
      <c r="C2555" s="38" t="s">
        <v>36</v>
      </c>
      <c r="D2555" s="38" t="s">
        <v>37</v>
      </c>
      <c r="E2555" s="38" t="s">
        <v>46</v>
      </c>
      <c r="F2555" s="38" t="s">
        <v>120</v>
      </c>
      <c r="G2555" s="35">
        <v>3656.57</v>
      </c>
      <c r="H2555" s="59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1756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60">
        <v>45919.723310185182</v>
      </c>
      <c r="B2556" s="61">
        <v>444663481</v>
      </c>
      <c r="C2556" s="37" t="s">
        <v>36</v>
      </c>
      <c r="D2556" s="37" t="s">
        <v>37</v>
      </c>
      <c r="E2556" s="37" t="s">
        <v>46</v>
      </c>
      <c r="F2556" s="37" t="s">
        <v>120</v>
      </c>
      <c r="G2556" s="36">
        <v>3656.57</v>
      </c>
      <c r="H2556" s="61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1756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8">
        <v>45919.724039351851</v>
      </c>
      <c r="B2557" s="59">
        <v>444664096</v>
      </c>
      <c r="C2557" s="38" t="s">
        <v>36</v>
      </c>
      <c r="D2557" s="38" t="s">
        <v>38</v>
      </c>
      <c r="E2557" s="38" t="s">
        <v>45</v>
      </c>
      <c r="F2557" s="38" t="s">
        <v>120</v>
      </c>
      <c r="G2557" s="35">
        <v>3658.21</v>
      </c>
      <c r="H2557" s="59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108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60">
        <v>45919.724039351851</v>
      </c>
      <c r="B2558" s="61">
        <v>444664097</v>
      </c>
      <c r="C2558" s="37" t="s">
        <v>36</v>
      </c>
      <c r="D2558" s="37" t="s">
        <v>38</v>
      </c>
      <c r="E2558" s="37" t="s">
        <v>45</v>
      </c>
      <c r="F2558" s="37" t="s">
        <v>120</v>
      </c>
      <c r="G2558" s="36">
        <v>3658.17</v>
      </c>
      <c r="H2558" s="61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8">
        <v>45919.724039351851</v>
      </c>
      <c r="B2559" s="59">
        <v>444664100</v>
      </c>
      <c r="C2559" s="38" t="s">
        <v>36</v>
      </c>
      <c r="D2559" s="38" t="s">
        <v>38</v>
      </c>
      <c r="E2559" s="38" t="s">
        <v>45</v>
      </c>
      <c r="F2559" s="38" t="s">
        <v>120</v>
      </c>
      <c r="G2559" s="35">
        <v>3658.21</v>
      </c>
      <c r="H2559" s="59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109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60">
        <v>45919.724386574075</v>
      </c>
      <c r="B2560" s="61">
        <v>444664388</v>
      </c>
      <c r="C2560" s="37" t="s">
        <v>36</v>
      </c>
      <c r="D2560" s="37" t="s">
        <v>37</v>
      </c>
      <c r="E2560" s="37" t="s">
        <v>45</v>
      </c>
      <c r="F2560" s="37" t="s">
        <v>120</v>
      </c>
      <c r="G2560" s="36">
        <v>3658.86</v>
      </c>
      <c r="H2560" s="61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8">
        <v>45919.724386574075</v>
      </c>
      <c r="B2561" s="59">
        <v>444664393</v>
      </c>
      <c r="C2561" s="38" t="s">
        <v>36</v>
      </c>
      <c r="D2561" s="38" t="s">
        <v>37</v>
      </c>
      <c r="E2561" s="38" t="s">
        <v>45</v>
      </c>
      <c r="F2561" s="38" t="s">
        <v>120</v>
      </c>
      <c r="G2561" s="35">
        <v>3658.85</v>
      </c>
      <c r="H2561" s="59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107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60">
        <v>45919.724583333336</v>
      </c>
      <c r="B2562" s="61">
        <v>444664607</v>
      </c>
      <c r="C2562" s="37" t="s">
        <v>36</v>
      </c>
      <c r="D2562" s="37" t="s">
        <v>37</v>
      </c>
      <c r="E2562" s="37" t="s">
        <v>46</v>
      </c>
      <c r="F2562" s="37" t="s">
        <v>120</v>
      </c>
      <c r="G2562" s="36">
        <v>3659.71</v>
      </c>
      <c r="H2562" s="61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1757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8">
        <v>45919.724803240744</v>
      </c>
      <c r="B2563" s="59">
        <v>444665181</v>
      </c>
      <c r="C2563" s="38" t="s">
        <v>36</v>
      </c>
      <c r="D2563" s="38" t="s">
        <v>37</v>
      </c>
      <c r="E2563" s="38" t="s">
        <v>46</v>
      </c>
      <c r="F2563" s="38" t="s">
        <v>120</v>
      </c>
      <c r="G2563" s="35">
        <v>3660.06</v>
      </c>
      <c r="H2563" s="59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1758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60">
        <v>45919.724803240744</v>
      </c>
      <c r="B2564" s="61">
        <v>444665185</v>
      </c>
      <c r="C2564" s="37" t="s">
        <v>36</v>
      </c>
      <c r="D2564" s="37" t="s">
        <v>37</v>
      </c>
      <c r="E2564" s="37" t="s">
        <v>46</v>
      </c>
      <c r="F2564" s="37" t="s">
        <v>120</v>
      </c>
      <c r="G2564" s="36">
        <v>3660.08</v>
      </c>
      <c r="H2564" s="61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1759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8">
        <v>45919.724826388891</v>
      </c>
      <c r="B2565" s="59">
        <v>444665245</v>
      </c>
      <c r="C2565" s="38" t="s">
        <v>36</v>
      </c>
      <c r="D2565" s="38" t="s">
        <v>37</v>
      </c>
      <c r="E2565" s="38" t="s">
        <v>46</v>
      </c>
      <c r="F2565" s="38" t="s">
        <v>120</v>
      </c>
      <c r="G2565" s="35">
        <v>3660.58</v>
      </c>
      <c r="H2565" s="59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1760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60">
        <v>45919.724826388891</v>
      </c>
      <c r="B2566" s="61">
        <v>444665281</v>
      </c>
      <c r="C2566" s="37" t="s">
        <v>36</v>
      </c>
      <c r="D2566" s="37" t="s">
        <v>37</v>
      </c>
      <c r="E2566" s="37" t="s">
        <v>46</v>
      </c>
      <c r="F2566" s="37" t="s">
        <v>120</v>
      </c>
      <c r="G2566" s="36">
        <v>3660.62</v>
      </c>
      <c r="H2566" s="61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1761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8">
        <v>45919.724918981483</v>
      </c>
      <c r="B2567" s="59">
        <v>444665499</v>
      </c>
      <c r="C2567" s="38" t="s">
        <v>36</v>
      </c>
      <c r="D2567" s="38" t="s">
        <v>37</v>
      </c>
      <c r="E2567" s="38" t="s">
        <v>46</v>
      </c>
      <c r="F2567" s="38" t="s">
        <v>120</v>
      </c>
      <c r="G2567" s="35">
        <v>3661.16</v>
      </c>
      <c r="H2567" s="59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1762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60">
        <v>45919.724918981483</v>
      </c>
      <c r="B2568" s="61">
        <v>444665500</v>
      </c>
      <c r="C2568" s="37" t="s">
        <v>36</v>
      </c>
      <c r="D2568" s="37" t="s">
        <v>37</v>
      </c>
      <c r="E2568" s="37" t="s">
        <v>46</v>
      </c>
      <c r="F2568" s="37" t="s">
        <v>120</v>
      </c>
      <c r="G2568" s="36">
        <v>3661.16</v>
      </c>
      <c r="H2568" s="61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1762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8">
        <v>45919.724918981483</v>
      </c>
      <c r="B2569" s="59">
        <v>444665501</v>
      </c>
      <c r="C2569" s="38" t="s">
        <v>36</v>
      </c>
      <c r="D2569" s="38" t="s">
        <v>37</v>
      </c>
      <c r="E2569" s="38" t="s">
        <v>46</v>
      </c>
      <c r="F2569" s="38" t="s">
        <v>120</v>
      </c>
      <c r="G2569" s="35">
        <v>3661.16</v>
      </c>
      <c r="H2569" s="59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1762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60">
        <v>45919.724918981483</v>
      </c>
      <c r="B2570" s="61">
        <v>444665522</v>
      </c>
      <c r="C2570" s="37" t="s">
        <v>36</v>
      </c>
      <c r="D2570" s="37" t="s">
        <v>37</v>
      </c>
      <c r="E2570" s="37" t="s">
        <v>46</v>
      </c>
      <c r="F2570" s="37" t="s">
        <v>120</v>
      </c>
      <c r="G2570" s="36">
        <v>3661.27</v>
      </c>
      <c r="H2570" s="61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1763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8">
        <v>45919.724918981483</v>
      </c>
      <c r="B2571" s="59">
        <v>444665524</v>
      </c>
      <c r="C2571" s="38" t="s">
        <v>36</v>
      </c>
      <c r="D2571" s="38" t="s">
        <v>37</v>
      </c>
      <c r="E2571" s="38" t="s">
        <v>46</v>
      </c>
      <c r="F2571" s="38" t="s">
        <v>120</v>
      </c>
      <c r="G2571" s="35">
        <v>3661.27</v>
      </c>
      <c r="H2571" s="59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1764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60">
        <v>45919.725810185184</v>
      </c>
      <c r="B2572" s="61">
        <v>444666729</v>
      </c>
      <c r="C2572" s="37" t="s">
        <v>36</v>
      </c>
      <c r="D2572" s="37" t="s">
        <v>38</v>
      </c>
      <c r="E2572" s="37" t="s">
        <v>46</v>
      </c>
      <c r="F2572" s="37" t="s">
        <v>120</v>
      </c>
      <c r="G2572" s="36">
        <v>3662.36</v>
      </c>
      <c r="H2572" s="61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1765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8">
        <v>45919.725810185184</v>
      </c>
      <c r="B2573" s="59">
        <v>444666730</v>
      </c>
      <c r="C2573" s="38" t="s">
        <v>36</v>
      </c>
      <c r="D2573" s="38" t="s">
        <v>38</v>
      </c>
      <c r="E2573" s="38" t="s">
        <v>46</v>
      </c>
      <c r="F2573" s="38" t="s">
        <v>120</v>
      </c>
      <c r="G2573" s="35">
        <v>3662.36</v>
      </c>
      <c r="H2573" s="59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1766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60">
        <v>45919.72855324074</v>
      </c>
      <c r="B2574" s="61">
        <v>444669037</v>
      </c>
      <c r="C2574" s="37" t="s">
        <v>36</v>
      </c>
      <c r="D2574" s="37" t="s">
        <v>37</v>
      </c>
      <c r="E2574" s="37" t="s">
        <v>45</v>
      </c>
      <c r="F2574" s="37" t="s">
        <v>120</v>
      </c>
      <c r="G2574" s="36">
        <v>3663.7</v>
      </c>
      <c r="H2574" s="61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116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8">
        <v>45919.72855324074</v>
      </c>
      <c r="B2575" s="59">
        <v>444669038</v>
      </c>
      <c r="C2575" s="38" t="s">
        <v>36</v>
      </c>
      <c r="D2575" s="38" t="s">
        <v>37</v>
      </c>
      <c r="E2575" s="38" t="s">
        <v>45</v>
      </c>
      <c r="F2575" s="38" t="s">
        <v>120</v>
      </c>
      <c r="G2575" s="35">
        <v>3663.68</v>
      </c>
      <c r="H2575" s="59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119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60">
        <v>45919.72855324074</v>
      </c>
      <c r="B2576" s="61">
        <v>444669039</v>
      </c>
      <c r="C2576" s="37" t="s">
        <v>36</v>
      </c>
      <c r="D2576" s="37" t="s">
        <v>37</v>
      </c>
      <c r="E2576" s="37" t="s">
        <v>45</v>
      </c>
      <c r="F2576" s="37" t="s">
        <v>120</v>
      </c>
      <c r="G2576" s="36">
        <v>3663.67</v>
      </c>
      <c r="H2576" s="61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115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8">
        <v>45919.72855324074</v>
      </c>
      <c r="B2577" s="59">
        <v>444669041</v>
      </c>
      <c r="C2577" s="38" t="s">
        <v>36</v>
      </c>
      <c r="D2577" s="38" t="s">
        <v>37</v>
      </c>
      <c r="E2577" s="38" t="s">
        <v>45</v>
      </c>
      <c r="F2577" s="38" t="s">
        <v>120</v>
      </c>
      <c r="G2577" s="35">
        <v>3663.67</v>
      </c>
      <c r="H2577" s="59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1385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60">
        <v>45919.730995370373</v>
      </c>
      <c r="B2578" s="61">
        <v>444670970</v>
      </c>
      <c r="C2578" s="37" t="s">
        <v>36</v>
      </c>
      <c r="D2578" s="37" t="s">
        <v>38</v>
      </c>
      <c r="E2578" s="37" t="s">
        <v>46</v>
      </c>
      <c r="F2578" s="37" t="s">
        <v>120</v>
      </c>
      <c r="G2578" s="36">
        <v>3664.25</v>
      </c>
      <c r="H2578" s="61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1767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8">
        <v>45919.731053240743</v>
      </c>
      <c r="B2579" s="59">
        <v>444671005</v>
      </c>
      <c r="C2579" s="38" t="s">
        <v>36</v>
      </c>
      <c r="D2579" s="38" t="s">
        <v>38</v>
      </c>
      <c r="E2579" s="38" t="s">
        <v>46</v>
      </c>
      <c r="F2579" s="38" t="s">
        <v>120</v>
      </c>
      <c r="G2579" s="35">
        <v>3664.18</v>
      </c>
      <c r="H2579" s="59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1768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60">
        <v>45919.731215277781</v>
      </c>
      <c r="B2580" s="61">
        <v>444671107</v>
      </c>
      <c r="C2580" s="37" t="s">
        <v>36</v>
      </c>
      <c r="D2580" s="37" t="s">
        <v>37</v>
      </c>
      <c r="E2580" s="37" t="s">
        <v>45</v>
      </c>
      <c r="F2580" s="37" t="s">
        <v>120</v>
      </c>
      <c r="G2580" s="36">
        <v>3664.38</v>
      </c>
      <c r="H2580" s="61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116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8">
        <v>45919.731215277781</v>
      </c>
      <c r="B2581" s="59">
        <v>444671112</v>
      </c>
      <c r="C2581" s="38" t="s">
        <v>36</v>
      </c>
      <c r="D2581" s="38" t="s">
        <v>37</v>
      </c>
      <c r="E2581" s="38" t="s">
        <v>45</v>
      </c>
      <c r="F2581" s="38" t="s">
        <v>120</v>
      </c>
      <c r="G2581" s="35">
        <v>3664.38</v>
      </c>
      <c r="H2581" s="59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1385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60">
        <v>45919.73133101852</v>
      </c>
      <c r="B2582" s="61">
        <v>444671202</v>
      </c>
      <c r="C2582" s="37" t="s">
        <v>36</v>
      </c>
      <c r="D2582" s="37" t="s">
        <v>37</v>
      </c>
      <c r="E2582" s="37" t="s">
        <v>45</v>
      </c>
      <c r="F2582" s="37" t="s">
        <v>120</v>
      </c>
      <c r="G2582" s="36">
        <v>3664.01</v>
      </c>
      <c r="H2582" s="61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8">
        <v>45919.73133101852</v>
      </c>
      <c r="B2583" s="59">
        <v>444671205</v>
      </c>
      <c r="C2583" s="38" t="s">
        <v>36</v>
      </c>
      <c r="D2583" s="38" t="s">
        <v>37</v>
      </c>
      <c r="E2583" s="38" t="s">
        <v>45</v>
      </c>
      <c r="F2583" s="38" t="s">
        <v>120</v>
      </c>
      <c r="G2583" s="35">
        <v>3664.01</v>
      </c>
      <c r="H2583" s="59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60">
        <v>45919.73133101852</v>
      </c>
      <c r="B2584" s="61">
        <v>444671206</v>
      </c>
      <c r="C2584" s="37" t="s">
        <v>36</v>
      </c>
      <c r="D2584" s="37" t="s">
        <v>37</v>
      </c>
      <c r="E2584" s="37" t="s">
        <v>45</v>
      </c>
      <c r="F2584" s="37" t="s">
        <v>120</v>
      </c>
      <c r="G2584" s="36">
        <v>3664.04</v>
      </c>
      <c r="H2584" s="61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114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8">
        <v>45919.73133101852</v>
      </c>
      <c r="B2585" s="59">
        <v>444671210</v>
      </c>
      <c r="C2585" s="38" t="s">
        <v>36</v>
      </c>
      <c r="D2585" s="38" t="s">
        <v>37</v>
      </c>
      <c r="E2585" s="38" t="s">
        <v>45</v>
      </c>
      <c r="F2585" s="38" t="s">
        <v>120</v>
      </c>
      <c r="G2585" s="35">
        <v>3664.02</v>
      </c>
      <c r="H2585" s="59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60">
        <v>45919.731342592589</v>
      </c>
      <c r="B2586" s="61">
        <v>444671213</v>
      </c>
      <c r="C2586" s="37" t="s">
        <v>36</v>
      </c>
      <c r="D2586" s="37" t="s">
        <v>37</v>
      </c>
      <c r="E2586" s="37" t="s">
        <v>45</v>
      </c>
      <c r="F2586" s="37" t="s">
        <v>120</v>
      </c>
      <c r="G2586" s="36">
        <v>3664</v>
      </c>
      <c r="H2586" s="61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109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8">
        <v>45919.731342592589</v>
      </c>
      <c r="B2587" s="59">
        <v>444671217</v>
      </c>
      <c r="C2587" s="38" t="s">
        <v>36</v>
      </c>
      <c r="D2587" s="38" t="s">
        <v>37</v>
      </c>
      <c r="E2587" s="38" t="s">
        <v>45</v>
      </c>
      <c r="F2587" s="38" t="s">
        <v>120</v>
      </c>
      <c r="G2587" s="35">
        <v>3664.02</v>
      </c>
      <c r="H2587" s="59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108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60">
        <v>45919.731342592589</v>
      </c>
      <c r="B2588" s="61">
        <v>444671220</v>
      </c>
      <c r="C2588" s="37" t="s">
        <v>36</v>
      </c>
      <c r="D2588" s="37" t="s">
        <v>37</v>
      </c>
      <c r="E2588" s="37" t="s">
        <v>45</v>
      </c>
      <c r="F2588" s="37" t="s">
        <v>120</v>
      </c>
      <c r="G2588" s="36">
        <v>3664.03</v>
      </c>
      <c r="H2588" s="61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8">
        <v>45919.73201388889</v>
      </c>
      <c r="B2589" s="59">
        <v>444671579</v>
      </c>
      <c r="C2589" s="38" t="s">
        <v>36</v>
      </c>
      <c r="D2589" s="38" t="s">
        <v>37</v>
      </c>
      <c r="E2589" s="38" t="s">
        <v>45</v>
      </c>
      <c r="F2589" s="38" t="s">
        <v>120</v>
      </c>
      <c r="G2589" s="35">
        <v>3663.11</v>
      </c>
      <c r="H2589" s="59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107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60">
        <v>45919.732025462959</v>
      </c>
      <c r="B2590" s="61">
        <v>444671581</v>
      </c>
      <c r="C2590" s="37" t="s">
        <v>36</v>
      </c>
      <c r="D2590" s="37" t="s">
        <v>37</v>
      </c>
      <c r="E2590" s="37" t="s">
        <v>45</v>
      </c>
      <c r="F2590" s="37" t="s">
        <v>120</v>
      </c>
      <c r="G2590" s="36">
        <v>3663.1</v>
      </c>
      <c r="H2590" s="61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8">
        <v>45919.73269675926</v>
      </c>
      <c r="B2591" s="59">
        <v>444672366</v>
      </c>
      <c r="C2591" s="38" t="s">
        <v>36</v>
      </c>
      <c r="D2591" s="38" t="s">
        <v>38</v>
      </c>
      <c r="E2591" s="38" t="s">
        <v>46</v>
      </c>
      <c r="F2591" s="38" t="s">
        <v>120</v>
      </c>
      <c r="G2591" s="35">
        <v>3662.51</v>
      </c>
      <c r="H2591" s="59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1769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60">
        <v>45919.732939814814</v>
      </c>
      <c r="B2592" s="61">
        <v>444672510</v>
      </c>
      <c r="C2592" s="37" t="s">
        <v>36</v>
      </c>
      <c r="D2592" s="37" t="s">
        <v>37</v>
      </c>
      <c r="E2592" s="37" t="s">
        <v>45</v>
      </c>
      <c r="F2592" s="37" t="s">
        <v>120</v>
      </c>
      <c r="G2592" s="36">
        <v>3663.6</v>
      </c>
      <c r="H2592" s="61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109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8">
        <v>45919.733587962961</v>
      </c>
      <c r="B2593" s="59">
        <v>444672779</v>
      </c>
      <c r="C2593" s="38" t="s">
        <v>36</v>
      </c>
      <c r="D2593" s="38" t="s">
        <v>38</v>
      </c>
      <c r="E2593" s="38" t="s">
        <v>46</v>
      </c>
      <c r="F2593" s="38" t="s">
        <v>120</v>
      </c>
      <c r="G2593" s="35">
        <v>3665.25</v>
      </c>
      <c r="H2593" s="59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1770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60">
        <v>45919.734212962961</v>
      </c>
      <c r="B2594" s="61">
        <v>444673221</v>
      </c>
      <c r="C2594" s="37" t="s">
        <v>36</v>
      </c>
      <c r="D2594" s="37" t="s">
        <v>37</v>
      </c>
      <c r="E2594" s="37" t="s">
        <v>45</v>
      </c>
      <c r="F2594" s="37" t="s">
        <v>120</v>
      </c>
      <c r="G2594" s="36">
        <v>3664.35</v>
      </c>
      <c r="H2594" s="61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109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8">
        <v>45919.735601851855</v>
      </c>
      <c r="B2595" s="59">
        <v>444673772</v>
      </c>
      <c r="C2595" s="38" t="s">
        <v>36</v>
      </c>
      <c r="D2595" s="38" t="s">
        <v>38</v>
      </c>
      <c r="E2595" s="38" t="s">
        <v>46</v>
      </c>
      <c r="F2595" s="38" t="s">
        <v>120</v>
      </c>
      <c r="G2595" s="35">
        <v>3665.74</v>
      </c>
      <c r="H2595" s="59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1771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60">
        <v>45919.735601851855</v>
      </c>
      <c r="B2596" s="61">
        <v>444673773</v>
      </c>
      <c r="C2596" s="37" t="s">
        <v>36</v>
      </c>
      <c r="D2596" s="37" t="s">
        <v>38</v>
      </c>
      <c r="E2596" s="37" t="s">
        <v>46</v>
      </c>
      <c r="F2596" s="37" t="s">
        <v>120</v>
      </c>
      <c r="G2596" s="36">
        <v>3665.74</v>
      </c>
      <c r="H2596" s="61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1771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8">
        <v>45919.736990740741</v>
      </c>
      <c r="B2597" s="59">
        <v>444674313</v>
      </c>
      <c r="C2597" s="38" t="s">
        <v>36</v>
      </c>
      <c r="D2597" s="38" t="s">
        <v>37</v>
      </c>
      <c r="E2597" s="38" t="s">
        <v>45</v>
      </c>
      <c r="F2597" s="38" t="s">
        <v>120</v>
      </c>
      <c r="G2597" s="35">
        <v>3665.1</v>
      </c>
      <c r="H2597" s="59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108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60">
        <v>45919.737002314818</v>
      </c>
      <c r="B2598" s="61">
        <v>444674315</v>
      </c>
      <c r="C2598" s="37" t="s">
        <v>36</v>
      </c>
      <c r="D2598" s="37" t="s">
        <v>37</v>
      </c>
      <c r="E2598" s="37" t="s">
        <v>45</v>
      </c>
      <c r="F2598" s="37" t="s">
        <v>120</v>
      </c>
      <c r="G2598" s="36">
        <v>3665.08</v>
      </c>
      <c r="H2598" s="61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8">
        <v>45919.737500000003</v>
      </c>
      <c r="B2599" s="59">
        <v>444674581</v>
      </c>
      <c r="C2599" s="38" t="s">
        <v>36</v>
      </c>
      <c r="D2599" s="38" t="s">
        <v>38</v>
      </c>
      <c r="E2599" s="38" t="s">
        <v>46</v>
      </c>
      <c r="F2599" s="38" t="s">
        <v>120</v>
      </c>
      <c r="G2599" s="35">
        <v>3664.44</v>
      </c>
      <c r="H2599" s="59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1772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60">
        <v>45919.737500000003</v>
      </c>
      <c r="B2600" s="61">
        <v>444674582</v>
      </c>
      <c r="C2600" s="37" t="s">
        <v>36</v>
      </c>
      <c r="D2600" s="37" t="s">
        <v>38</v>
      </c>
      <c r="E2600" s="37" t="s">
        <v>46</v>
      </c>
      <c r="F2600" s="37" t="s">
        <v>120</v>
      </c>
      <c r="G2600" s="36">
        <v>3664.44</v>
      </c>
      <c r="H2600" s="61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1773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8">
        <v>45919.737500000003</v>
      </c>
      <c r="B2601" s="59">
        <v>444674583</v>
      </c>
      <c r="C2601" s="38" t="s">
        <v>36</v>
      </c>
      <c r="D2601" s="38" t="s">
        <v>38</v>
      </c>
      <c r="E2601" s="38" t="s">
        <v>46</v>
      </c>
      <c r="F2601" s="38" t="s">
        <v>120</v>
      </c>
      <c r="G2601" s="35">
        <v>3664.44</v>
      </c>
      <c r="H2601" s="59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1772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60">
        <v>45919.737685185188</v>
      </c>
      <c r="B2602" s="61">
        <v>444674700</v>
      </c>
      <c r="C2602" s="37" t="s">
        <v>36</v>
      </c>
      <c r="D2602" s="37" t="s">
        <v>37</v>
      </c>
      <c r="E2602" s="37" t="s">
        <v>45</v>
      </c>
      <c r="F2602" s="37" t="s">
        <v>120</v>
      </c>
      <c r="G2602" s="36">
        <v>3665</v>
      </c>
      <c r="H2602" s="61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8">
        <v>45919.737696759257</v>
      </c>
      <c r="B2603" s="59">
        <v>444674701</v>
      </c>
      <c r="C2603" s="38" t="s">
        <v>36</v>
      </c>
      <c r="D2603" s="38" t="s">
        <v>37</v>
      </c>
      <c r="E2603" s="38" t="s">
        <v>45</v>
      </c>
      <c r="F2603" s="38" t="s">
        <v>120</v>
      </c>
      <c r="G2603" s="35">
        <v>3665</v>
      </c>
      <c r="H2603" s="59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60">
        <v>45919.737696759257</v>
      </c>
      <c r="B2604" s="61">
        <v>444674702</v>
      </c>
      <c r="C2604" s="37" t="s">
        <v>36</v>
      </c>
      <c r="D2604" s="37" t="s">
        <v>37</v>
      </c>
      <c r="E2604" s="37" t="s">
        <v>45</v>
      </c>
      <c r="F2604" s="37" t="s">
        <v>120</v>
      </c>
      <c r="G2604" s="36">
        <v>3665</v>
      </c>
      <c r="H2604" s="61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8">
        <v>45919.745289351849</v>
      </c>
      <c r="B2605" s="59">
        <v>444678167</v>
      </c>
      <c r="C2605" s="38" t="s">
        <v>36</v>
      </c>
      <c r="D2605" s="38" t="s">
        <v>38</v>
      </c>
      <c r="E2605" s="38" t="s">
        <v>46</v>
      </c>
      <c r="F2605" s="38" t="s">
        <v>120</v>
      </c>
      <c r="G2605" s="35">
        <v>3665.86</v>
      </c>
      <c r="H2605" s="59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1774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60">
        <v>45919.745335648149</v>
      </c>
      <c r="B2606" s="61">
        <v>444678383</v>
      </c>
      <c r="C2606" s="37" t="s">
        <v>36</v>
      </c>
      <c r="D2606" s="37" t="s">
        <v>38</v>
      </c>
      <c r="E2606" s="37" t="s">
        <v>46</v>
      </c>
      <c r="F2606" s="37" t="s">
        <v>120</v>
      </c>
      <c r="G2606" s="36">
        <v>3666.62</v>
      </c>
      <c r="H2606" s="61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1775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8">
        <v>45919.745335648149</v>
      </c>
      <c r="B2607" s="59">
        <v>444678385</v>
      </c>
      <c r="C2607" s="38" t="s">
        <v>36</v>
      </c>
      <c r="D2607" s="38" t="s">
        <v>38</v>
      </c>
      <c r="E2607" s="38" t="s">
        <v>46</v>
      </c>
      <c r="F2607" s="38" t="s">
        <v>120</v>
      </c>
      <c r="G2607" s="35">
        <v>3666.62</v>
      </c>
      <c r="H2607" s="59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1776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60">
        <v>45919.745335648149</v>
      </c>
      <c r="B2608" s="61">
        <v>444678387</v>
      </c>
      <c r="C2608" s="37" t="s">
        <v>36</v>
      </c>
      <c r="D2608" s="37" t="s">
        <v>38</v>
      </c>
      <c r="E2608" s="37" t="s">
        <v>46</v>
      </c>
      <c r="F2608" s="37" t="s">
        <v>120</v>
      </c>
      <c r="G2608" s="36">
        <v>3666.62</v>
      </c>
      <c r="H2608" s="61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1776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8">
        <v>45919.745381944442</v>
      </c>
      <c r="B2609" s="59">
        <v>444678613</v>
      </c>
      <c r="C2609" s="38" t="s">
        <v>36</v>
      </c>
      <c r="D2609" s="38" t="s">
        <v>38</v>
      </c>
      <c r="E2609" s="38" t="s">
        <v>46</v>
      </c>
      <c r="F2609" s="38" t="s">
        <v>120</v>
      </c>
      <c r="G2609" s="35">
        <v>3666.69</v>
      </c>
      <c r="H2609" s="59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1777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60">
        <v>45919.745821759258</v>
      </c>
      <c r="B2610" s="61">
        <v>444678861</v>
      </c>
      <c r="C2610" s="37" t="s">
        <v>36</v>
      </c>
      <c r="D2610" s="37" t="s">
        <v>38</v>
      </c>
      <c r="E2610" s="37" t="s">
        <v>46</v>
      </c>
      <c r="F2610" s="37" t="s">
        <v>120</v>
      </c>
      <c r="G2610" s="36">
        <v>3667.33</v>
      </c>
      <c r="H2610" s="61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1778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8">
        <v>45919.746087962965</v>
      </c>
      <c r="B2611" s="59">
        <v>444679565</v>
      </c>
      <c r="C2611" s="38" t="s">
        <v>36</v>
      </c>
      <c r="D2611" s="38" t="s">
        <v>38</v>
      </c>
      <c r="E2611" s="38" t="s">
        <v>46</v>
      </c>
      <c r="F2611" s="38" t="s">
        <v>120</v>
      </c>
      <c r="G2611" s="35">
        <v>3667.51</v>
      </c>
      <c r="H2611" s="59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1779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60">
        <v>45919.746261574073</v>
      </c>
      <c r="B2612" s="61">
        <v>444679859</v>
      </c>
      <c r="C2612" s="37" t="s">
        <v>36</v>
      </c>
      <c r="D2612" s="37" t="s">
        <v>38</v>
      </c>
      <c r="E2612" s="37" t="s">
        <v>46</v>
      </c>
      <c r="F2612" s="37" t="s">
        <v>120</v>
      </c>
      <c r="G2612" s="36">
        <v>3668.09</v>
      </c>
      <c r="H2612" s="61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1780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8">
        <v>45919.746261574073</v>
      </c>
      <c r="B2613" s="59">
        <v>444679861</v>
      </c>
      <c r="C2613" s="38" t="s">
        <v>36</v>
      </c>
      <c r="D2613" s="38" t="s">
        <v>38</v>
      </c>
      <c r="E2613" s="38" t="s">
        <v>46</v>
      </c>
      <c r="F2613" s="38" t="s">
        <v>120</v>
      </c>
      <c r="G2613" s="35">
        <v>3668.09</v>
      </c>
      <c r="H2613" s="59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1780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60">
        <v>45919.746608796297</v>
      </c>
      <c r="B2614" s="61">
        <v>444680531</v>
      </c>
      <c r="C2614" s="37" t="s">
        <v>36</v>
      </c>
      <c r="D2614" s="37" t="s">
        <v>37</v>
      </c>
      <c r="E2614" s="37" t="s">
        <v>45</v>
      </c>
      <c r="F2614" s="37" t="s">
        <v>120</v>
      </c>
      <c r="G2614" s="36">
        <v>3667.42</v>
      </c>
      <c r="H2614" s="61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115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8">
        <v>45919.746678240743</v>
      </c>
      <c r="B2615" s="59">
        <v>444680565</v>
      </c>
      <c r="C2615" s="38" t="s">
        <v>36</v>
      </c>
      <c r="D2615" s="38" t="s">
        <v>38</v>
      </c>
      <c r="E2615" s="38" t="s">
        <v>46</v>
      </c>
      <c r="F2615" s="38" t="s">
        <v>120</v>
      </c>
      <c r="G2615" s="35">
        <v>3667.09</v>
      </c>
      <c r="H2615" s="59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1781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60">
        <v>45919.746678240743</v>
      </c>
      <c r="B2616" s="61">
        <v>444680566</v>
      </c>
      <c r="C2616" s="37" t="s">
        <v>36</v>
      </c>
      <c r="D2616" s="37" t="s">
        <v>38</v>
      </c>
      <c r="E2616" s="37" t="s">
        <v>46</v>
      </c>
      <c r="F2616" s="37" t="s">
        <v>120</v>
      </c>
      <c r="G2616" s="36">
        <v>3667.09</v>
      </c>
      <c r="H2616" s="61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1781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8">
        <v>45919.746678240743</v>
      </c>
      <c r="B2617" s="59">
        <v>444680567</v>
      </c>
      <c r="C2617" s="38" t="s">
        <v>36</v>
      </c>
      <c r="D2617" s="38" t="s">
        <v>38</v>
      </c>
      <c r="E2617" s="38" t="s">
        <v>46</v>
      </c>
      <c r="F2617" s="38" t="s">
        <v>120</v>
      </c>
      <c r="G2617" s="35">
        <v>3667.09</v>
      </c>
      <c r="H2617" s="59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1781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60">
        <v>45919.746724537035</v>
      </c>
      <c r="B2618" s="61">
        <v>444680587</v>
      </c>
      <c r="C2618" s="37" t="s">
        <v>36</v>
      </c>
      <c r="D2618" s="37" t="s">
        <v>37</v>
      </c>
      <c r="E2618" s="37" t="s">
        <v>45</v>
      </c>
      <c r="F2618" s="37" t="s">
        <v>120</v>
      </c>
      <c r="G2618" s="36">
        <v>3667.09</v>
      </c>
      <c r="H2618" s="61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119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8">
        <v>45919.746724537035</v>
      </c>
      <c r="B2619" s="59">
        <v>444680588</v>
      </c>
      <c r="C2619" s="38" t="s">
        <v>36</v>
      </c>
      <c r="D2619" s="38" t="s">
        <v>37</v>
      </c>
      <c r="E2619" s="38" t="s">
        <v>45</v>
      </c>
      <c r="F2619" s="38" t="s">
        <v>120</v>
      </c>
      <c r="G2619" s="35">
        <v>3667.16</v>
      </c>
      <c r="H2619" s="59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116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60">
        <v>45919.746724537035</v>
      </c>
      <c r="B2620" s="61">
        <v>444680590</v>
      </c>
      <c r="C2620" s="37" t="s">
        <v>36</v>
      </c>
      <c r="D2620" s="37" t="s">
        <v>37</v>
      </c>
      <c r="E2620" s="37" t="s">
        <v>45</v>
      </c>
      <c r="F2620" s="37" t="s">
        <v>120</v>
      </c>
      <c r="G2620" s="36">
        <v>3667.13</v>
      </c>
      <c r="H2620" s="61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1385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8">
        <v>45919.74795138889</v>
      </c>
      <c r="B2621" s="59">
        <v>444681177</v>
      </c>
      <c r="C2621" s="38" t="s">
        <v>36</v>
      </c>
      <c r="D2621" s="38" t="s">
        <v>38</v>
      </c>
      <c r="E2621" s="38" t="s">
        <v>46</v>
      </c>
      <c r="F2621" s="38" t="s">
        <v>120</v>
      </c>
      <c r="G2621" s="35">
        <v>3668.72</v>
      </c>
      <c r="H2621" s="59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1782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60">
        <v>45919.748483796298</v>
      </c>
      <c r="B2622" s="61">
        <v>444682201</v>
      </c>
      <c r="C2622" s="37" t="s">
        <v>36</v>
      </c>
      <c r="D2622" s="37" t="s">
        <v>38</v>
      </c>
      <c r="E2622" s="37" t="s">
        <v>46</v>
      </c>
      <c r="F2622" s="37" t="s">
        <v>120</v>
      </c>
      <c r="G2622" s="36">
        <v>3668.13</v>
      </c>
      <c r="H2622" s="61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1783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8">
        <v>45919.748483796298</v>
      </c>
      <c r="B2623" s="59">
        <v>444682202</v>
      </c>
      <c r="C2623" s="38" t="s">
        <v>36</v>
      </c>
      <c r="D2623" s="38" t="s">
        <v>38</v>
      </c>
      <c r="E2623" s="38" t="s">
        <v>46</v>
      </c>
      <c r="F2623" s="38" t="s">
        <v>120</v>
      </c>
      <c r="G2623" s="35">
        <v>3668.13</v>
      </c>
      <c r="H2623" s="59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1784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60">
        <v>45919.748807870368</v>
      </c>
      <c r="B2624" s="61">
        <v>444682305</v>
      </c>
      <c r="C2624" s="37" t="s">
        <v>36</v>
      </c>
      <c r="D2624" s="37" t="s">
        <v>37</v>
      </c>
      <c r="E2624" s="37" t="s">
        <v>45</v>
      </c>
      <c r="F2624" s="37" t="s">
        <v>120</v>
      </c>
      <c r="G2624" s="36">
        <v>3668.79</v>
      </c>
      <c r="H2624" s="61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1385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8">
        <v>45919.748807870368</v>
      </c>
      <c r="B2625" s="59">
        <v>444682307</v>
      </c>
      <c r="C2625" s="38" t="s">
        <v>36</v>
      </c>
      <c r="D2625" s="38" t="s">
        <v>37</v>
      </c>
      <c r="E2625" s="38" t="s">
        <v>45</v>
      </c>
      <c r="F2625" s="38" t="s">
        <v>120</v>
      </c>
      <c r="G2625" s="35">
        <v>3668.74</v>
      </c>
      <c r="H2625" s="59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116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60">
        <v>45919.74927083333</v>
      </c>
      <c r="B2626" s="61">
        <v>444682514</v>
      </c>
      <c r="C2626" s="37" t="s">
        <v>36</v>
      </c>
      <c r="D2626" s="37" t="s">
        <v>37</v>
      </c>
      <c r="E2626" s="37" t="s">
        <v>45</v>
      </c>
      <c r="F2626" s="37" t="s">
        <v>120</v>
      </c>
      <c r="G2626" s="36">
        <v>3666.71</v>
      </c>
      <c r="H2626" s="61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8">
        <v>45919.74927083333</v>
      </c>
      <c r="B2627" s="59">
        <v>444682515</v>
      </c>
      <c r="C2627" s="38" t="s">
        <v>36</v>
      </c>
      <c r="D2627" s="38" t="s">
        <v>37</v>
      </c>
      <c r="E2627" s="38" t="s">
        <v>45</v>
      </c>
      <c r="F2627" s="38" t="s">
        <v>120</v>
      </c>
      <c r="G2627" s="35">
        <v>3666.74</v>
      </c>
      <c r="H2627" s="59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107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60">
        <v>45919.749722222223</v>
      </c>
      <c r="B2628" s="61">
        <v>444682926</v>
      </c>
      <c r="C2628" s="37" t="s">
        <v>36</v>
      </c>
      <c r="D2628" s="37" t="s">
        <v>37</v>
      </c>
      <c r="E2628" s="37" t="s">
        <v>45</v>
      </c>
      <c r="F2628" s="37" t="s">
        <v>120</v>
      </c>
      <c r="G2628" s="36">
        <v>3667.19</v>
      </c>
      <c r="H2628" s="61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8">
        <v>45919.7497337963</v>
      </c>
      <c r="B2629" s="59">
        <v>444682931</v>
      </c>
      <c r="C2629" s="38" t="s">
        <v>36</v>
      </c>
      <c r="D2629" s="38" t="s">
        <v>37</v>
      </c>
      <c r="E2629" s="38" t="s">
        <v>45</v>
      </c>
      <c r="F2629" s="38" t="s">
        <v>120</v>
      </c>
      <c r="G2629" s="35">
        <v>3667.19</v>
      </c>
      <c r="H2629" s="59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60">
        <v>45919.7497337963</v>
      </c>
      <c r="B2630" s="61">
        <v>444682936</v>
      </c>
      <c r="C2630" s="37" t="s">
        <v>36</v>
      </c>
      <c r="D2630" s="37" t="s">
        <v>37</v>
      </c>
      <c r="E2630" s="37" t="s">
        <v>45</v>
      </c>
      <c r="F2630" s="37" t="s">
        <v>120</v>
      </c>
      <c r="G2630" s="36">
        <v>3667.15</v>
      </c>
      <c r="H2630" s="61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8">
        <v>45919.7497337963</v>
      </c>
      <c r="B2631" s="59">
        <v>444682941</v>
      </c>
      <c r="C2631" s="38" t="s">
        <v>36</v>
      </c>
      <c r="D2631" s="38" t="s">
        <v>37</v>
      </c>
      <c r="E2631" s="38" t="s">
        <v>45</v>
      </c>
      <c r="F2631" s="38" t="s">
        <v>120</v>
      </c>
      <c r="G2631" s="35">
        <v>3667.18</v>
      </c>
      <c r="H2631" s="59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60">
        <v>45919.750185185185</v>
      </c>
      <c r="B2632" s="61">
        <v>444683385</v>
      </c>
      <c r="C2632" s="37" t="s">
        <v>36</v>
      </c>
      <c r="D2632" s="37" t="s">
        <v>37</v>
      </c>
      <c r="E2632" s="37" t="s">
        <v>45</v>
      </c>
      <c r="F2632" s="37" t="s">
        <v>120</v>
      </c>
      <c r="G2632" s="36">
        <v>3667.12</v>
      </c>
      <c r="H2632" s="61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114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8">
        <v>45919.750196759262</v>
      </c>
      <c r="B2633" s="59">
        <v>444683388</v>
      </c>
      <c r="C2633" s="38" t="s">
        <v>36</v>
      </c>
      <c r="D2633" s="38" t="s">
        <v>37</v>
      </c>
      <c r="E2633" s="38" t="s">
        <v>45</v>
      </c>
      <c r="F2633" s="38" t="s">
        <v>120</v>
      </c>
      <c r="G2633" s="35">
        <v>3667.13</v>
      </c>
      <c r="H2633" s="59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108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60">
        <v>45919.750196759262</v>
      </c>
      <c r="B2634" s="61">
        <v>444683391</v>
      </c>
      <c r="C2634" s="37" t="s">
        <v>36</v>
      </c>
      <c r="D2634" s="37" t="s">
        <v>37</v>
      </c>
      <c r="E2634" s="37" t="s">
        <v>45</v>
      </c>
      <c r="F2634" s="37" t="s">
        <v>120</v>
      </c>
      <c r="G2634" s="36">
        <v>3667.13</v>
      </c>
      <c r="H2634" s="61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109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8">
        <v>45919.751469907409</v>
      </c>
      <c r="B2635" s="59">
        <v>444684062</v>
      </c>
      <c r="C2635" s="38" t="s">
        <v>36</v>
      </c>
      <c r="D2635" s="38" t="s">
        <v>38</v>
      </c>
      <c r="E2635" s="38" t="s">
        <v>46</v>
      </c>
      <c r="F2635" s="38" t="s">
        <v>120</v>
      </c>
      <c r="G2635" s="35">
        <v>3668.62</v>
      </c>
      <c r="H2635" s="59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811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60">
        <v>45919.751469907409</v>
      </c>
      <c r="B2636" s="61">
        <v>444684063</v>
      </c>
      <c r="C2636" s="37" t="s">
        <v>36</v>
      </c>
      <c r="D2636" s="37" t="s">
        <v>38</v>
      </c>
      <c r="E2636" s="37" t="s">
        <v>46</v>
      </c>
      <c r="F2636" s="37" t="s">
        <v>120</v>
      </c>
      <c r="G2636" s="36">
        <v>3668.62</v>
      </c>
      <c r="H2636" s="61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811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8">
        <v>45919.751469907409</v>
      </c>
      <c r="B2637" s="59">
        <v>444684065</v>
      </c>
      <c r="C2637" s="38" t="s">
        <v>36</v>
      </c>
      <c r="D2637" s="38" t="s">
        <v>38</v>
      </c>
      <c r="E2637" s="38" t="s">
        <v>46</v>
      </c>
      <c r="F2637" s="38" t="s">
        <v>120</v>
      </c>
      <c r="G2637" s="35">
        <v>3668.73</v>
      </c>
      <c r="H2637" s="59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1785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60">
        <v>45919.75341435185</v>
      </c>
      <c r="B2638" s="61">
        <v>444685380</v>
      </c>
      <c r="C2638" s="37" t="s">
        <v>36</v>
      </c>
      <c r="D2638" s="37" t="s">
        <v>38</v>
      </c>
      <c r="E2638" s="37" t="s">
        <v>46</v>
      </c>
      <c r="F2638" s="37" t="s">
        <v>120</v>
      </c>
      <c r="G2638" s="36">
        <v>3669.08</v>
      </c>
      <c r="H2638" s="61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1786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8">
        <v>45919.753425925926</v>
      </c>
      <c r="B2639" s="59">
        <v>444685392</v>
      </c>
      <c r="C2639" s="38" t="s">
        <v>36</v>
      </c>
      <c r="D2639" s="38" t="s">
        <v>37</v>
      </c>
      <c r="E2639" s="38" t="s">
        <v>45</v>
      </c>
      <c r="F2639" s="38" t="s">
        <v>120</v>
      </c>
      <c r="G2639" s="35">
        <v>3669.2</v>
      </c>
      <c r="H2639" s="59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119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60">
        <v>45919.753472222219</v>
      </c>
      <c r="B2640" s="61">
        <v>444685427</v>
      </c>
      <c r="C2640" s="37" t="s">
        <v>36</v>
      </c>
      <c r="D2640" s="37" t="s">
        <v>38</v>
      </c>
      <c r="E2640" s="37" t="s">
        <v>46</v>
      </c>
      <c r="F2640" s="37" t="s">
        <v>120</v>
      </c>
      <c r="G2640" s="36">
        <v>3668.1</v>
      </c>
      <c r="H2640" s="61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1025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8">
        <v>45919.753472222219</v>
      </c>
      <c r="B2641" s="59">
        <v>444685428</v>
      </c>
      <c r="C2641" s="38" t="s">
        <v>36</v>
      </c>
      <c r="D2641" s="38" t="s">
        <v>38</v>
      </c>
      <c r="E2641" s="38" t="s">
        <v>46</v>
      </c>
      <c r="F2641" s="38" t="s">
        <v>120</v>
      </c>
      <c r="G2641" s="35">
        <v>3668.1</v>
      </c>
      <c r="H2641" s="59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1787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60">
        <v>45919.753472222219</v>
      </c>
      <c r="B2642" s="61">
        <v>444685429</v>
      </c>
      <c r="C2642" s="37" t="s">
        <v>36</v>
      </c>
      <c r="D2642" s="37" t="s">
        <v>38</v>
      </c>
      <c r="E2642" s="37" t="s">
        <v>46</v>
      </c>
      <c r="F2642" s="37" t="s">
        <v>120</v>
      </c>
      <c r="G2642" s="36">
        <v>3668.1</v>
      </c>
      <c r="H2642" s="61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1025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8">
        <v>45919.753472222219</v>
      </c>
      <c r="B2643" s="59">
        <v>444685433</v>
      </c>
      <c r="C2643" s="38" t="s">
        <v>36</v>
      </c>
      <c r="D2643" s="38" t="s">
        <v>38</v>
      </c>
      <c r="E2643" s="38" t="s">
        <v>46</v>
      </c>
      <c r="F2643" s="38" t="s">
        <v>120</v>
      </c>
      <c r="G2643" s="35">
        <v>3667.82</v>
      </c>
      <c r="H2643" s="59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1788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60">
        <v>45919.753472222219</v>
      </c>
      <c r="B2644" s="61">
        <v>444685434</v>
      </c>
      <c r="C2644" s="37" t="s">
        <v>36</v>
      </c>
      <c r="D2644" s="37" t="s">
        <v>38</v>
      </c>
      <c r="E2644" s="37" t="s">
        <v>46</v>
      </c>
      <c r="F2644" s="37" t="s">
        <v>120</v>
      </c>
      <c r="G2644" s="36">
        <v>3667.82</v>
      </c>
      <c r="H2644" s="61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1788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8">
        <v>45919.754930555559</v>
      </c>
      <c r="B2645" s="59">
        <v>444686253</v>
      </c>
      <c r="C2645" s="38" t="s">
        <v>36</v>
      </c>
      <c r="D2645" s="38" t="s">
        <v>37</v>
      </c>
      <c r="E2645" s="38" t="s">
        <v>45</v>
      </c>
      <c r="F2645" s="38" t="s">
        <v>120</v>
      </c>
      <c r="G2645" s="35">
        <v>3667.75</v>
      </c>
      <c r="H2645" s="59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60">
        <v>45919.754942129628</v>
      </c>
      <c r="B2646" s="61">
        <v>444686254</v>
      </c>
      <c r="C2646" s="37" t="s">
        <v>36</v>
      </c>
      <c r="D2646" s="37" t="s">
        <v>37</v>
      </c>
      <c r="E2646" s="37" t="s">
        <v>45</v>
      </c>
      <c r="F2646" s="37" t="s">
        <v>120</v>
      </c>
      <c r="G2646" s="36">
        <v>3667.72</v>
      </c>
      <c r="H2646" s="61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8">
        <v>45919.754942129628</v>
      </c>
      <c r="B2647" s="59">
        <v>444686255</v>
      </c>
      <c r="C2647" s="38" t="s">
        <v>36</v>
      </c>
      <c r="D2647" s="38" t="s">
        <v>37</v>
      </c>
      <c r="E2647" s="38" t="s">
        <v>45</v>
      </c>
      <c r="F2647" s="38" t="s">
        <v>120</v>
      </c>
      <c r="G2647" s="35">
        <v>3667.72</v>
      </c>
      <c r="H2647" s="59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107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60">
        <v>45919.754942129628</v>
      </c>
      <c r="B2648" s="61">
        <v>444686258</v>
      </c>
      <c r="C2648" s="37" t="s">
        <v>36</v>
      </c>
      <c r="D2648" s="37" t="s">
        <v>37</v>
      </c>
      <c r="E2648" s="37" t="s">
        <v>45</v>
      </c>
      <c r="F2648" s="37" t="s">
        <v>120</v>
      </c>
      <c r="G2648" s="36">
        <v>3667.78</v>
      </c>
      <c r="H2648" s="61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8">
        <v>45919.754942129628</v>
      </c>
      <c r="B2649" s="59">
        <v>444686260</v>
      </c>
      <c r="C2649" s="38" t="s">
        <v>36</v>
      </c>
      <c r="D2649" s="38" t="s">
        <v>37</v>
      </c>
      <c r="E2649" s="38" t="s">
        <v>45</v>
      </c>
      <c r="F2649" s="38" t="s">
        <v>120</v>
      </c>
      <c r="G2649" s="35">
        <v>3667.76</v>
      </c>
      <c r="H2649" s="59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60">
        <v>45919.754953703705</v>
      </c>
      <c r="B2650" s="61">
        <v>444686261</v>
      </c>
      <c r="C2650" s="37" t="s">
        <v>36</v>
      </c>
      <c r="D2650" s="37" t="s">
        <v>37</v>
      </c>
      <c r="E2650" s="37" t="s">
        <v>45</v>
      </c>
      <c r="F2650" s="37" t="s">
        <v>120</v>
      </c>
      <c r="G2650" s="36">
        <v>3667.75</v>
      </c>
      <c r="H2650" s="61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8">
        <v>45919.756076388891</v>
      </c>
      <c r="B2651" s="59">
        <v>444687082</v>
      </c>
      <c r="C2651" s="38" t="s">
        <v>36</v>
      </c>
      <c r="D2651" s="38" t="s">
        <v>38</v>
      </c>
      <c r="E2651" s="38" t="s">
        <v>46</v>
      </c>
      <c r="F2651" s="38" t="s">
        <v>120</v>
      </c>
      <c r="G2651" s="35">
        <v>3666.18</v>
      </c>
      <c r="H2651" s="59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1789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60">
        <v>45919.757060185184</v>
      </c>
      <c r="B2652" s="61">
        <v>444687711</v>
      </c>
      <c r="C2652" s="37" t="s">
        <v>36</v>
      </c>
      <c r="D2652" s="37" t="s">
        <v>38</v>
      </c>
      <c r="E2652" s="37" t="s">
        <v>46</v>
      </c>
      <c r="F2652" s="37" t="s">
        <v>120</v>
      </c>
      <c r="G2652" s="36">
        <v>3665.65</v>
      </c>
      <c r="H2652" s="61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1790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8">
        <v>45919.757060185184</v>
      </c>
      <c r="B2653" s="59">
        <v>444687712</v>
      </c>
      <c r="C2653" s="38" t="s">
        <v>36</v>
      </c>
      <c r="D2653" s="38" t="s">
        <v>38</v>
      </c>
      <c r="E2653" s="38" t="s">
        <v>46</v>
      </c>
      <c r="F2653" s="38" t="s">
        <v>120</v>
      </c>
      <c r="G2653" s="35">
        <v>3665.65</v>
      </c>
      <c r="H2653" s="59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1791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60">
        <v>45919.758287037039</v>
      </c>
      <c r="B2654" s="61">
        <v>444688766</v>
      </c>
      <c r="C2654" s="37" t="s">
        <v>36</v>
      </c>
      <c r="D2654" s="37" t="s">
        <v>38</v>
      </c>
      <c r="E2654" s="37" t="s">
        <v>46</v>
      </c>
      <c r="F2654" s="37" t="s">
        <v>120</v>
      </c>
      <c r="G2654" s="36">
        <v>3669.34</v>
      </c>
      <c r="H2654" s="61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1792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8">
        <v>45919.759004629632</v>
      </c>
      <c r="B2655" s="59">
        <v>444689212</v>
      </c>
      <c r="C2655" s="38" t="s">
        <v>36</v>
      </c>
      <c r="D2655" s="38" t="s">
        <v>38</v>
      </c>
      <c r="E2655" s="38" t="s">
        <v>46</v>
      </c>
      <c r="F2655" s="38" t="s">
        <v>120</v>
      </c>
      <c r="G2655" s="35">
        <v>3670.68</v>
      </c>
      <c r="H2655" s="59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1015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60">
        <v>45919.759131944447</v>
      </c>
      <c r="B2656" s="61">
        <v>444689335</v>
      </c>
      <c r="C2656" s="37" t="s">
        <v>36</v>
      </c>
      <c r="D2656" s="37" t="s">
        <v>38</v>
      </c>
      <c r="E2656" s="37" t="s">
        <v>46</v>
      </c>
      <c r="F2656" s="37" t="s">
        <v>120</v>
      </c>
      <c r="G2656" s="36">
        <v>3670.75</v>
      </c>
      <c r="H2656" s="61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1793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8">
        <v>45919.759131944447</v>
      </c>
      <c r="B2657" s="59">
        <v>444689337</v>
      </c>
      <c r="C2657" s="38" t="s">
        <v>36</v>
      </c>
      <c r="D2657" s="38" t="s">
        <v>38</v>
      </c>
      <c r="E2657" s="38" t="s">
        <v>46</v>
      </c>
      <c r="F2657" s="38" t="s">
        <v>120</v>
      </c>
      <c r="G2657" s="35">
        <v>3670.75</v>
      </c>
      <c r="H2657" s="59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1793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60">
        <v>45919.759143518517</v>
      </c>
      <c r="B2658" s="61">
        <v>444689382</v>
      </c>
      <c r="C2658" s="37" t="s">
        <v>36</v>
      </c>
      <c r="D2658" s="37" t="s">
        <v>38</v>
      </c>
      <c r="E2658" s="37" t="s">
        <v>46</v>
      </c>
      <c r="F2658" s="37" t="s">
        <v>120</v>
      </c>
      <c r="G2658" s="36">
        <v>3671.04</v>
      </c>
      <c r="H2658" s="61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1794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8">
        <v>45919.759317129632</v>
      </c>
      <c r="B2659" s="59">
        <v>444689597</v>
      </c>
      <c r="C2659" s="38" t="s">
        <v>36</v>
      </c>
      <c r="D2659" s="38" t="s">
        <v>38</v>
      </c>
      <c r="E2659" s="38" t="s">
        <v>46</v>
      </c>
      <c r="F2659" s="38" t="s">
        <v>120</v>
      </c>
      <c r="G2659" s="35">
        <v>3671.31</v>
      </c>
      <c r="H2659" s="59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1795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60">
        <v>45919.759317129632</v>
      </c>
      <c r="B2660" s="61">
        <v>444689598</v>
      </c>
      <c r="C2660" s="37" t="s">
        <v>36</v>
      </c>
      <c r="D2660" s="37" t="s">
        <v>38</v>
      </c>
      <c r="E2660" s="37" t="s">
        <v>46</v>
      </c>
      <c r="F2660" s="37" t="s">
        <v>120</v>
      </c>
      <c r="G2660" s="36">
        <v>3671.31</v>
      </c>
      <c r="H2660" s="61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1795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8">
        <v>45919.759317129632</v>
      </c>
      <c r="B2661" s="59">
        <v>444689600</v>
      </c>
      <c r="C2661" s="38" t="s">
        <v>36</v>
      </c>
      <c r="D2661" s="38" t="s">
        <v>38</v>
      </c>
      <c r="E2661" s="38" t="s">
        <v>46</v>
      </c>
      <c r="F2661" s="38" t="s">
        <v>120</v>
      </c>
      <c r="G2661" s="35">
        <v>3671.31</v>
      </c>
      <c r="H2661" s="59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1795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60">
        <v>45919.760613425926</v>
      </c>
      <c r="B2662" s="61">
        <v>444690425</v>
      </c>
      <c r="C2662" s="37" t="s">
        <v>36</v>
      </c>
      <c r="D2662" s="37" t="s">
        <v>37</v>
      </c>
      <c r="E2662" s="37" t="s">
        <v>45</v>
      </c>
      <c r="F2662" s="37" t="s">
        <v>120</v>
      </c>
      <c r="G2662" s="36">
        <v>3671.69</v>
      </c>
      <c r="H2662" s="61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116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8">
        <v>45919.760613425926</v>
      </c>
      <c r="B2663" s="59">
        <v>444690427</v>
      </c>
      <c r="C2663" s="38" t="s">
        <v>36</v>
      </c>
      <c r="D2663" s="38" t="s">
        <v>37</v>
      </c>
      <c r="E2663" s="38" t="s">
        <v>45</v>
      </c>
      <c r="F2663" s="38" t="s">
        <v>120</v>
      </c>
      <c r="G2663" s="35">
        <v>3671.76</v>
      </c>
      <c r="H2663" s="59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115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60">
        <v>45919.760613425926</v>
      </c>
      <c r="B2664" s="61">
        <v>444690430</v>
      </c>
      <c r="C2664" s="37" t="s">
        <v>36</v>
      </c>
      <c r="D2664" s="37" t="s">
        <v>37</v>
      </c>
      <c r="E2664" s="37" t="s">
        <v>45</v>
      </c>
      <c r="F2664" s="37" t="s">
        <v>120</v>
      </c>
      <c r="G2664" s="36">
        <v>3671.75</v>
      </c>
      <c r="H2664" s="61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119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8">
        <v>45919.760613425926</v>
      </c>
      <c r="B2665" s="59">
        <v>444690434</v>
      </c>
      <c r="C2665" s="38" t="s">
        <v>36</v>
      </c>
      <c r="D2665" s="38" t="s">
        <v>37</v>
      </c>
      <c r="E2665" s="38" t="s">
        <v>45</v>
      </c>
      <c r="F2665" s="38" t="s">
        <v>120</v>
      </c>
      <c r="G2665" s="35">
        <v>3671.75</v>
      </c>
      <c r="H2665" s="59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1385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60">
        <v>45919.766134259262</v>
      </c>
      <c r="B2666" s="61">
        <v>444694365</v>
      </c>
      <c r="C2666" s="37" t="s">
        <v>36</v>
      </c>
      <c r="D2666" s="37" t="s">
        <v>38</v>
      </c>
      <c r="E2666" s="37" t="s">
        <v>46</v>
      </c>
      <c r="F2666" s="37" t="s">
        <v>120</v>
      </c>
      <c r="G2666" s="36">
        <v>3674.26</v>
      </c>
      <c r="H2666" s="61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1796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8">
        <v>45919.766134259262</v>
      </c>
      <c r="B2667" s="59">
        <v>444694367</v>
      </c>
      <c r="C2667" s="38" t="s">
        <v>36</v>
      </c>
      <c r="D2667" s="38" t="s">
        <v>38</v>
      </c>
      <c r="E2667" s="38" t="s">
        <v>46</v>
      </c>
      <c r="F2667" s="38" t="s">
        <v>120</v>
      </c>
      <c r="G2667" s="35">
        <v>3674.24</v>
      </c>
      <c r="H2667" s="59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1797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60">
        <v>45919.766157407408</v>
      </c>
      <c r="B2668" s="61">
        <v>444694383</v>
      </c>
      <c r="C2668" s="37" t="s">
        <v>36</v>
      </c>
      <c r="D2668" s="37" t="s">
        <v>37</v>
      </c>
      <c r="E2668" s="37" t="s">
        <v>45</v>
      </c>
      <c r="F2668" s="37" t="s">
        <v>120</v>
      </c>
      <c r="G2668" s="36">
        <v>3674.52</v>
      </c>
      <c r="H2668" s="61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116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8">
        <v>45919.766168981485</v>
      </c>
      <c r="B2669" s="59">
        <v>444694384</v>
      </c>
      <c r="C2669" s="38" t="s">
        <v>36</v>
      </c>
      <c r="D2669" s="38" t="s">
        <v>37</v>
      </c>
      <c r="E2669" s="38" t="s">
        <v>45</v>
      </c>
      <c r="F2669" s="38" t="s">
        <v>120</v>
      </c>
      <c r="G2669" s="35">
        <v>3674.51</v>
      </c>
      <c r="H2669" s="59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1385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60">
        <v>45919.766400462962</v>
      </c>
      <c r="B2670" s="61">
        <v>444694645</v>
      </c>
      <c r="C2670" s="37" t="s">
        <v>36</v>
      </c>
      <c r="D2670" s="37" t="s">
        <v>38</v>
      </c>
      <c r="E2670" s="37" t="s">
        <v>46</v>
      </c>
      <c r="F2670" s="37" t="s">
        <v>120</v>
      </c>
      <c r="G2670" s="36">
        <v>3675.31</v>
      </c>
      <c r="H2670" s="61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1798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8">
        <v>45919.766736111109</v>
      </c>
      <c r="B2671" s="59">
        <v>444695394</v>
      </c>
      <c r="C2671" s="38" t="s">
        <v>36</v>
      </c>
      <c r="D2671" s="38" t="s">
        <v>37</v>
      </c>
      <c r="E2671" s="38" t="s">
        <v>45</v>
      </c>
      <c r="F2671" s="38" t="s">
        <v>120</v>
      </c>
      <c r="G2671" s="35">
        <v>3675.52</v>
      </c>
      <c r="H2671" s="59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115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60">
        <v>45919.766863425924</v>
      </c>
      <c r="B2672" s="61">
        <v>444695533</v>
      </c>
      <c r="C2672" s="37" t="s">
        <v>36</v>
      </c>
      <c r="D2672" s="37" t="s">
        <v>38</v>
      </c>
      <c r="E2672" s="37" t="s">
        <v>46</v>
      </c>
      <c r="F2672" s="37" t="s">
        <v>120</v>
      </c>
      <c r="G2672" s="36">
        <v>3674.71</v>
      </c>
      <c r="H2672" s="61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1799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8">
        <v>45919.766967592594</v>
      </c>
      <c r="B2673" s="59">
        <v>444695602</v>
      </c>
      <c r="C2673" s="38" t="s">
        <v>36</v>
      </c>
      <c r="D2673" s="38" t="s">
        <v>37</v>
      </c>
      <c r="E2673" s="38" t="s">
        <v>45</v>
      </c>
      <c r="F2673" s="38" t="s">
        <v>120</v>
      </c>
      <c r="G2673" s="35">
        <v>3675.01</v>
      </c>
      <c r="H2673" s="59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119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60">
        <v>45919.767893518518</v>
      </c>
      <c r="B2674" s="61">
        <v>444696155</v>
      </c>
      <c r="C2674" s="37" t="s">
        <v>36</v>
      </c>
      <c r="D2674" s="37" t="s">
        <v>37</v>
      </c>
      <c r="E2674" s="37" t="s">
        <v>45</v>
      </c>
      <c r="F2674" s="37" t="s">
        <v>120</v>
      </c>
      <c r="G2674" s="36">
        <v>3674.31</v>
      </c>
      <c r="H2674" s="61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109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8">
        <v>45919.767905092594</v>
      </c>
      <c r="B2675" s="59">
        <v>444696156</v>
      </c>
      <c r="C2675" s="38" t="s">
        <v>36</v>
      </c>
      <c r="D2675" s="38" t="s">
        <v>37</v>
      </c>
      <c r="E2675" s="38" t="s">
        <v>45</v>
      </c>
      <c r="F2675" s="38" t="s">
        <v>120</v>
      </c>
      <c r="G2675" s="35">
        <v>3674.3</v>
      </c>
      <c r="H2675" s="59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60">
        <v>45919.767905092594</v>
      </c>
      <c r="B2676" s="61">
        <v>444696157</v>
      </c>
      <c r="C2676" s="37" t="s">
        <v>36</v>
      </c>
      <c r="D2676" s="37" t="s">
        <v>37</v>
      </c>
      <c r="E2676" s="37" t="s">
        <v>45</v>
      </c>
      <c r="F2676" s="37" t="s">
        <v>120</v>
      </c>
      <c r="G2676" s="36">
        <v>3674.29</v>
      </c>
      <c r="H2676" s="61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8">
        <v>45919.767905092594</v>
      </c>
      <c r="B2677" s="59">
        <v>444696158</v>
      </c>
      <c r="C2677" s="38" t="s">
        <v>36</v>
      </c>
      <c r="D2677" s="38" t="s">
        <v>37</v>
      </c>
      <c r="E2677" s="38" t="s">
        <v>45</v>
      </c>
      <c r="F2677" s="38" t="s">
        <v>120</v>
      </c>
      <c r="G2677" s="35">
        <v>3674.31</v>
      </c>
      <c r="H2677" s="59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60">
        <v>45919.767905092594</v>
      </c>
      <c r="B2678" s="61">
        <v>444696160</v>
      </c>
      <c r="C2678" s="37" t="s">
        <v>36</v>
      </c>
      <c r="D2678" s="37" t="s">
        <v>37</v>
      </c>
      <c r="E2678" s="37" t="s">
        <v>45</v>
      </c>
      <c r="F2678" s="37" t="s">
        <v>120</v>
      </c>
      <c r="G2678" s="36">
        <v>3674.34</v>
      </c>
      <c r="H2678" s="61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108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8">
        <v>45919.767916666664</v>
      </c>
      <c r="B2679" s="59">
        <v>444696162</v>
      </c>
      <c r="C2679" s="38" t="s">
        <v>36</v>
      </c>
      <c r="D2679" s="38" t="s">
        <v>37</v>
      </c>
      <c r="E2679" s="38" t="s">
        <v>45</v>
      </c>
      <c r="F2679" s="38" t="s">
        <v>120</v>
      </c>
      <c r="G2679" s="35">
        <v>3674.34</v>
      </c>
      <c r="H2679" s="59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60">
        <v>45919.767916666664</v>
      </c>
      <c r="B2680" s="61">
        <v>444696163</v>
      </c>
      <c r="C2680" s="37" t="s">
        <v>36</v>
      </c>
      <c r="D2680" s="37" t="s">
        <v>37</v>
      </c>
      <c r="E2680" s="37" t="s">
        <v>45</v>
      </c>
      <c r="F2680" s="37" t="s">
        <v>120</v>
      </c>
      <c r="G2680" s="36">
        <v>3674.29</v>
      </c>
      <c r="H2680" s="61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114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8">
        <v>45919.768125000002</v>
      </c>
      <c r="B2681" s="59">
        <v>444696333</v>
      </c>
      <c r="C2681" s="38" t="s">
        <v>36</v>
      </c>
      <c r="D2681" s="38" t="s">
        <v>37</v>
      </c>
      <c r="E2681" s="38" t="s">
        <v>45</v>
      </c>
      <c r="F2681" s="38" t="s">
        <v>120</v>
      </c>
      <c r="G2681" s="35">
        <v>3673.24</v>
      </c>
      <c r="H2681" s="59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60">
        <v>45919.768136574072</v>
      </c>
      <c r="B2682" s="61">
        <v>444696337</v>
      </c>
      <c r="C2682" s="37" t="s">
        <v>36</v>
      </c>
      <c r="D2682" s="37" t="s">
        <v>37</v>
      </c>
      <c r="E2682" s="37" t="s">
        <v>45</v>
      </c>
      <c r="F2682" s="37" t="s">
        <v>120</v>
      </c>
      <c r="G2682" s="36">
        <v>3673.35</v>
      </c>
      <c r="H2682" s="61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107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8">
        <v>45919.768530092595</v>
      </c>
      <c r="B2683" s="59">
        <v>444696539</v>
      </c>
      <c r="C2683" s="38" t="s">
        <v>36</v>
      </c>
      <c r="D2683" s="38" t="s">
        <v>38</v>
      </c>
      <c r="E2683" s="38" t="s">
        <v>46</v>
      </c>
      <c r="F2683" s="38" t="s">
        <v>120</v>
      </c>
      <c r="G2683" s="35">
        <v>3672.78</v>
      </c>
      <c r="H2683" s="59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1800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60">
        <v>45919.768634259257</v>
      </c>
      <c r="B2684" s="61">
        <v>444696633</v>
      </c>
      <c r="C2684" s="37" t="s">
        <v>36</v>
      </c>
      <c r="D2684" s="37" t="s">
        <v>38</v>
      </c>
      <c r="E2684" s="37" t="s">
        <v>46</v>
      </c>
      <c r="F2684" s="37" t="s">
        <v>120</v>
      </c>
      <c r="G2684" s="36">
        <v>3672.5</v>
      </c>
      <c r="H2684" s="61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1801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8">
        <v>45919.769537037035</v>
      </c>
      <c r="B2685" s="59">
        <v>444697488</v>
      </c>
      <c r="C2685" s="38" t="s">
        <v>36</v>
      </c>
      <c r="D2685" s="38" t="s">
        <v>38</v>
      </c>
      <c r="E2685" s="38" t="s">
        <v>46</v>
      </c>
      <c r="F2685" s="38" t="s">
        <v>120</v>
      </c>
      <c r="G2685" s="35">
        <v>3672.02</v>
      </c>
      <c r="H2685" s="59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1802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60">
        <v>45919.769618055558</v>
      </c>
      <c r="B2686" s="61">
        <v>444697556</v>
      </c>
      <c r="C2686" s="37" t="s">
        <v>36</v>
      </c>
      <c r="D2686" s="37" t="s">
        <v>38</v>
      </c>
      <c r="E2686" s="37" t="s">
        <v>46</v>
      </c>
      <c r="F2686" s="37" t="s">
        <v>120</v>
      </c>
      <c r="G2686" s="36">
        <v>3671.8</v>
      </c>
      <c r="H2686" s="61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1803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8">
        <v>45919.770104166666</v>
      </c>
      <c r="B2687" s="59">
        <v>444697904</v>
      </c>
      <c r="C2687" s="38" t="s">
        <v>36</v>
      </c>
      <c r="D2687" s="38" t="s">
        <v>38</v>
      </c>
      <c r="E2687" s="38" t="s">
        <v>46</v>
      </c>
      <c r="F2687" s="38" t="s">
        <v>120</v>
      </c>
      <c r="G2687" s="35">
        <v>3671.48</v>
      </c>
      <c r="H2687" s="59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1804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60">
        <v>45919.770104166666</v>
      </c>
      <c r="B2688" s="61">
        <v>444697905</v>
      </c>
      <c r="C2688" s="37" t="s">
        <v>36</v>
      </c>
      <c r="D2688" s="37" t="s">
        <v>38</v>
      </c>
      <c r="E2688" s="37" t="s">
        <v>46</v>
      </c>
      <c r="F2688" s="37" t="s">
        <v>120</v>
      </c>
      <c r="G2688" s="36">
        <v>3671.48</v>
      </c>
      <c r="H2688" s="61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1804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8">
        <v>45919.770254629628</v>
      </c>
      <c r="B2689" s="59">
        <v>444698028</v>
      </c>
      <c r="C2689" s="38" t="s">
        <v>36</v>
      </c>
      <c r="D2689" s="38" t="s">
        <v>38</v>
      </c>
      <c r="E2689" s="38" t="s">
        <v>46</v>
      </c>
      <c r="F2689" s="38" t="s">
        <v>120</v>
      </c>
      <c r="G2689" s="35">
        <v>3671.28</v>
      </c>
      <c r="H2689" s="59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1805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60">
        <v>45919.770254629628</v>
      </c>
      <c r="B2690" s="61">
        <v>444698029</v>
      </c>
      <c r="C2690" s="37" t="s">
        <v>36</v>
      </c>
      <c r="D2690" s="37" t="s">
        <v>38</v>
      </c>
      <c r="E2690" s="37" t="s">
        <v>46</v>
      </c>
      <c r="F2690" s="37" t="s">
        <v>120</v>
      </c>
      <c r="G2690" s="36">
        <v>3671.28</v>
      </c>
      <c r="H2690" s="61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1805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8">
        <v>45919.770254629628</v>
      </c>
      <c r="B2691" s="59">
        <v>444698030</v>
      </c>
      <c r="C2691" s="38" t="s">
        <v>36</v>
      </c>
      <c r="D2691" s="38" t="s">
        <v>38</v>
      </c>
      <c r="E2691" s="38" t="s">
        <v>46</v>
      </c>
      <c r="F2691" s="38" t="s">
        <v>120</v>
      </c>
      <c r="G2691" s="35">
        <v>3671.28</v>
      </c>
      <c r="H2691" s="59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1805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60">
        <v>45919.770254629628</v>
      </c>
      <c r="B2692" s="61">
        <v>444698031</v>
      </c>
      <c r="C2692" s="37" t="s">
        <v>36</v>
      </c>
      <c r="D2692" s="37" t="s">
        <v>38</v>
      </c>
      <c r="E2692" s="37" t="s">
        <v>46</v>
      </c>
      <c r="F2692" s="37" t="s">
        <v>120</v>
      </c>
      <c r="G2692" s="36">
        <v>3671.28</v>
      </c>
      <c r="H2692" s="61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1805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8">
        <v>45919.770254629628</v>
      </c>
      <c r="B2693" s="59">
        <v>444698032</v>
      </c>
      <c r="C2693" s="38" t="s">
        <v>36</v>
      </c>
      <c r="D2693" s="38" t="s">
        <v>38</v>
      </c>
      <c r="E2693" s="38" t="s">
        <v>46</v>
      </c>
      <c r="F2693" s="38" t="s">
        <v>120</v>
      </c>
      <c r="G2693" s="35">
        <v>3671.28</v>
      </c>
      <c r="H2693" s="59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1805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60">
        <v>45919.771284722221</v>
      </c>
      <c r="B2694" s="61">
        <v>444699174</v>
      </c>
      <c r="C2694" s="37" t="s">
        <v>36</v>
      </c>
      <c r="D2694" s="37" t="s">
        <v>38</v>
      </c>
      <c r="E2694" s="37" t="s">
        <v>46</v>
      </c>
      <c r="F2694" s="37" t="s">
        <v>120</v>
      </c>
      <c r="G2694" s="36">
        <v>3670.22</v>
      </c>
      <c r="H2694" s="61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1806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8">
        <v>45919.771307870367</v>
      </c>
      <c r="B2695" s="59">
        <v>444699189</v>
      </c>
      <c r="C2695" s="38" t="s">
        <v>36</v>
      </c>
      <c r="D2695" s="38" t="s">
        <v>38</v>
      </c>
      <c r="E2695" s="38" t="s">
        <v>46</v>
      </c>
      <c r="F2695" s="38" t="s">
        <v>120</v>
      </c>
      <c r="G2695" s="35">
        <v>3670.02</v>
      </c>
      <c r="H2695" s="59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1807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60">
        <v>45919.772523148145</v>
      </c>
      <c r="B2696" s="61">
        <v>444700305</v>
      </c>
      <c r="C2696" s="37" t="s">
        <v>36</v>
      </c>
      <c r="D2696" s="37" t="s">
        <v>38</v>
      </c>
      <c r="E2696" s="37" t="s">
        <v>45</v>
      </c>
      <c r="F2696" s="37" t="s">
        <v>120</v>
      </c>
      <c r="G2696" s="36">
        <v>3669.08</v>
      </c>
      <c r="H2696" s="61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115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8">
        <v>45919.772534722222</v>
      </c>
      <c r="B2697" s="59">
        <v>444700307</v>
      </c>
      <c r="C2697" s="38" t="s">
        <v>36</v>
      </c>
      <c r="D2697" s="38" t="s">
        <v>38</v>
      </c>
      <c r="E2697" s="38" t="s">
        <v>45</v>
      </c>
      <c r="F2697" s="38" t="s">
        <v>120</v>
      </c>
      <c r="G2697" s="35">
        <v>3669</v>
      </c>
      <c r="H2697" s="59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119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60">
        <v>45919.772534722222</v>
      </c>
      <c r="B2698" s="61">
        <v>444700310</v>
      </c>
      <c r="C2698" s="37" t="s">
        <v>36</v>
      </c>
      <c r="D2698" s="37" t="s">
        <v>38</v>
      </c>
      <c r="E2698" s="37" t="s">
        <v>45</v>
      </c>
      <c r="F2698" s="37" t="s">
        <v>120</v>
      </c>
      <c r="G2698" s="36">
        <v>3669.07</v>
      </c>
      <c r="H2698" s="61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116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8">
        <v>45919.774606481478</v>
      </c>
      <c r="B2699" s="59">
        <v>444701814</v>
      </c>
      <c r="C2699" s="38" t="s">
        <v>36</v>
      </c>
      <c r="D2699" s="38" t="s">
        <v>38</v>
      </c>
      <c r="E2699" s="38" t="s">
        <v>45</v>
      </c>
      <c r="F2699" s="38" t="s">
        <v>120</v>
      </c>
      <c r="G2699" s="35">
        <v>3670.24</v>
      </c>
      <c r="H2699" s="59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109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60">
        <v>45919.774618055555</v>
      </c>
      <c r="B2700" s="61">
        <v>444701816</v>
      </c>
      <c r="C2700" s="37" t="s">
        <v>36</v>
      </c>
      <c r="D2700" s="37" t="s">
        <v>38</v>
      </c>
      <c r="E2700" s="37" t="s">
        <v>45</v>
      </c>
      <c r="F2700" s="37" t="s">
        <v>120</v>
      </c>
      <c r="G2700" s="36">
        <v>3670.25</v>
      </c>
      <c r="H2700" s="61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108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8">
        <v>45919.774618055555</v>
      </c>
      <c r="B2701" s="59">
        <v>444701817</v>
      </c>
      <c r="C2701" s="38" t="s">
        <v>36</v>
      </c>
      <c r="D2701" s="38" t="s">
        <v>38</v>
      </c>
      <c r="E2701" s="38" t="s">
        <v>45</v>
      </c>
      <c r="F2701" s="38" t="s">
        <v>120</v>
      </c>
      <c r="G2701" s="35">
        <v>3670.2</v>
      </c>
      <c r="H2701" s="59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114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60">
        <v>45919.775416666664</v>
      </c>
      <c r="B2702" s="61">
        <v>444702233</v>
      </c>
      <c r="C2702" s="37" t="s">
        <v>36</v>
      </c>
      <c r="D2702" s="37" t="s">
        <v>37</v>
      </c>
      <c r="E2702" s="37" t="s">
        <v>45</v>
      </c>
      <c r="F2702" s="37" t="s">
        <v>120</v>
      </c>
      <c r="G2702" s="36">
        <v>3671.04</v>
      </c>
      <c r="H2702" s="61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107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8">
        <v>45919.77542824074</v>
      </c>
      <c r="B2703" s="59">
        <v>444702237</v>
      </c>
      <c r="C2703" s="38" t="s">
        <v>36</v>
      </c>
      <c r="D2703" s="38" t="s">
        <v>37</v>
      </c>
      <c r="E2703" s="38" t="s">
        <v>45</v>
      </c>
      <c r="F2703" s="38" t="s">
        <v>120</v>
      </c>
      <c r="G2703" s="35">
        <v>3671.01</v>
      </c>
      <c r="H2703" s="59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60">
        <v>45919.77815972222</v>
      </c>
      <c r="B2704" s="61">
        <v>444703638</v>
      </c>
      <c r="C2704" s="37" t="s">
        <v>36</v>
      </c>
      <c r="D2704" s="37" t="s">
        <v>37</v>
      </c>
      <c r="E2704" s="37" t="s">
        <v>46</v>
      </c>
      <c r="F2704" s="37" t="s">
        <v>120</v>
      </c>
      <c r="G2704" s="36">
        <v>3669.97</v>
      </c>
      <c r="H2704" s="61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1808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8">
        <v>45919.77815972222</v>
      </c>
      <c r="B2705" s="59">
        <v>444703639</v>
      </c>
      <c r="C2705" s="38" t="s">
        <v>36</v>
      </c>
      <c r="D2705" s="38" t="s">
        <v>37</v>
      </c>
      <c r="E2705" s="38" t="s">
        <v>46</v>
      </c>
      <c r="F2705" s="38" t="s">
        <v>120</v>
      </c>
      <c r="G2705" s="35">
        <v>3669.97</v>
      </c>
      <c r="H2705" s="59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1808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60">
        <v>45919.778194444443</v>
      </c>
      <c r="B2706" s="61">
        <v>444703650</v>
      </c>
      <c r="C2706" s="37" t="s">
        <v>36</v>
      </c>
      <c r="D2706" s="37" t="s">
        <v>38</v>
      </c>
      <c r="E2706" s="37" t="s">
        <v>45</v>
      </c>
      <c r="F2706" s="37" t="s">
        <v>120</v>
      </c>
      <c r="G2706" s="36">
        <v>3669.75</v>
      </c>
      <c r="H2706" s="61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8">
        <v>45919.77820601852</v>
      </c>
      <c r="B2707" s="59">
        <v>444703651</v>
      </c>
      <c r="C2707" s="38" t="s">
        <v>36</v>
      </c>
      <c r="D2707" s="38" t="s">
        <v>38</v>
      </c>
      <c r="E2707" s="38" t="s">
        <v>45</v>
      </c>
      <c r="F2707" s="38" t="s">
        <v>120</v>
      </c>
      <c r="G2707" s="35">
        <v>3669.78</v>
      </c>
      <c r="H2707" s="59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60">
        <v>45919.77820601852</v>
      </c>
      <c r="B2708" s="61">
        <v>444703652</v>
      </c>
      <c r="C2708" s="37" t="s">
        <v>36</v>
      </c>
      <c r="D2708" s="37" t="s">
        <v>38</v>
      </c>
      <c r="E2708" s="37" t="s">
        <v>45</v>
      </c>
      <c r="F2708" s="37" t="s">
        <v>120</v>
      </c>
      <c r="G2708" s="36">
        <v>3669.88</v>
      </c>
      <c r="H2708" s="61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109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8">
        <v>45919.77820601852</v>
      </c>
      <c r="B2709" s="59">
        <v>444703653</v>
      </c>
      <c r="C2709" s="38" t="s">
        <v>36</v>
      </c>
      <c r="D2709" s="38" t="s">
        <v>38</v>
      </c>
      <c r="E2709" s="38" t="s">
        <v>45</v>
      </c>
      <c r="F2709" s="38" t="s">
        <v>120</v>
      </c>
      <c r="G2709" s="35">
        <v>3669.87</v>
      </c>
      <c r="H2709" s="59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60">
        <v>45919.77820601852</v>
      </c>
      <c r="B2710" s="61">
        <v>444703655</v>
      </c>
      <c r="C2710" s="37" t="s">
        <v>36</v>
      </c>
      <c r="D2710" s="37" t="s">
        <v>38</v>
      </c>
      <c r="E2710" s="37" t="s">
        <v>45</v>
      </c>
      <c r="F2710" s="37" t="s">
        <v>120</v>
      </c>
      <c r="G2710" s="36">
        <v>3669.89</v>
      </c>
      <c r="H2710" s="61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108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8">
        <v>45919.778217592589</v>
      </c>
      <c r="B2711" s="59">
        <v>444703656</v>
      </c>
      <c r="C2711" s="38" t="s">
        <v>36</v>
      </c>
      <c r="D2711" s="38" t="s">
        <v>38</v>
      </c>
      <c r="E2711" s="38" t="s">
        <v>45</v>
      </c>
      <c r="F2711" s="38" t="s">
        <v>120</v>
      </c>
      <c r="G2711" s="35">
        <v>3669.89</v>
      </c>
      <c r="H2711" s="59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60">
        <v>45919.786666666667</v>
      </c>
      <c r="B2712" s="61">
        <v>444706499</v>
      </c>
      <c r="C2712" s="37" t="s">
        <v>36</v>
      </c>
      <c r="D2712" s="37" t="s">
        <v>37</v>
      </c>
      <c r="E2712" s="37" t="s">
        <v>46</v>
      </c>
      <c r="F2712" s="37" t="s">
        <v>120</v>
      </c>
      <c r="G2712" s="36">
        <v>3671.33</v>
      </c>
      <c r="H2712" s="61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1809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8">
        <v>45919.787106481483</v>
      </c>
      <c r="B2713" s="59">
        <v>444706721</v>
      </c>
      <c r="C2713" s="38" t="s">
        <v>36</v>
      </c>
      <c r="D2713" s="38" t="s">
        <v>37</v>
      </c>
      <c r="E2713" s="38" t="s">
        <v>45</v>
      </c>
      <c r="F2713" s="38" t="s">
        <v>120</v>
      </c>
      <c r="G2713" s="35">
        <v>3671.21</v>
      </c>
      <c r="H2713" s="59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1385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60">
        <v>45919.791921296295</v>
      </c>
      <c r="B2714" s="61">
        <v>444707731</v>
      </c>
      <c r="C2714" s="37" t="s">
        <v>36</v>
      </c>
      <c r="D2714" s="37" t="s">
        <v>37</v>
      </c>
      <c r="E2714" s="37" t="s">
        <v>46</v>
      </c>
      <c r="F2714" s="37" t="s">
        <v>120</v>
      </c>
      <c r="G2714" s="36">
        <v>3672.11</v>
      </c>
      <c r="H2714" s="61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1810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8">
        <v>45919.791921296295</v>
      </c>
      <c r="B2715" s="59">
        <v>444707732</v>
      </c>
      <c r="C2715" s="38" t="s">
        <v>36</v>
      </c>
      <c r="D2715" s="38" t="s">
        <v>37</v>
      </c>
      <c r="E2715" s="38" t="s">
        <v>46</v>
      </c>
      <c r="F2715" s="38" t="s">
        <v>120</v>
      </c>
      <c r="G2715" s="35">
        <v>3672.11</v>
      </c>
      <c r="H2715" s="59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1810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60">
        <v>45919.791921296295</v>
      </c>
      <c r="B2716" s="61">
        <v>444707733</v>
      </c>
      <c r="C2716" s="37" t="s">
        <v>36</v>
      </c>
      <c r="D2716" s="37" t="s">
        <v>37</v>
      </c>
      <c r="E2716" s="37" t="s">
        <v>46</v>
      </c>
      <c r="F2716" s="37" t="s">
        <v>120</v>
      </c>
      <c r="G2716" s="36">
        <v>3672.11</v>
      </c>
      <c r="H2716" s="61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1810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8">
        <v>45919.791932870372</v>
      </c>
      <c r="B2717" s="59">
        <v>444707745</v>
      </c>
      <c r="C2717" s="38" t="s">
        <v>36</v>
      </c>
      <c r="D2717" s="38" t="s">
        <v>37</v>
      </c>
      <c r="E2717" s="38" t="s">
        <v>46</v>
      </c>
      <c r="F2717" s="38" t="s">
        <v>120</v>
      </c>
      <c r="G2717" s="35">
        <v>3672.32</v>
      </c>
      <c r="H2717" s="59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1811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60">
        <v>45919.792662037034</v>
      </c>
      <c r="B2718" s="61">
        <v>444708192</v>
      </c>
      <c r="C2718" s="37" t="s">
        <v>36</v>
      </c>
      <c r="D2718" s="37" t="s">
        <v>37</v>
      </c>
      <c r="E2718" s="37" t="s">
        <v>45</v>
      </c>
      <c r="F2718" s="37" t="s">
        <v>120</v>
      </c>
      <c r="G2718" s="36">
        <v>3671.72</v>
      </c>
      <c r="H2718" s="61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119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8">
        <v>45919.792673611111</v>
      </c>
      <c r="B2719" s="59">
        <v>444708194</v>
      </c>
      <c r="C2719" s="38" t="s">
        <v>36</v>
      </c>
      <c r="D2719" s="38" t="s">
        <v>37</v>
      </c>
      <c r="E2719" s="38" t="s">
        <v>45</v>
      </c>
      <c r="F2719" s="38" t="s">
        <v>120</v>
      </c>
      <c r="G2719" s="35">
        <v>3671.71</v>
      </c>
      <c r="H2719" s="59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116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60">
        <v>45919.792673611111</v>
      </c>
      <c r="B2720" s="61">
        <v>444708199</v>
      </c>
      <c r="C2720" s="37" t="s">
        <v>36</v>
      </c>
      <c r="D2720" s="37" t="s">
        <v>37</v>
      </c>
      <c r="E2720" s="37" t="s">
        <v>45</v>
      </c>
      <c r="F2720" s="37" t="s">
        <v>120</v>
      </c>
      <c r="G2720" s="36">
        <v>3671.72</v>
      </c>
      <c r="H2720" s="61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115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8">
        <v>45919.793703703705</v>
      </c>
      <c r="B2721" s="59">
        <v>444708528</v>
      </c>
      <c r="C2721" s="38" t="s">
        <v>36</v>
      </c>
      <c r="D2721" s="38" t="s">
        <v>37</v>
      </c>
      <c r="E2721" s="38" t="s">
        <v>45</v>
      </c>
      <c r="F2721" s="38" t="s">
        <v>120</v>
      </c>
      <c r="G2721" s="35">
        <v>3671.62</v>
      </c>
      <c r="H2721" s="59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60">
        <v>45919.794791666667</v>
      </c>
      <c r="B2722" s="61">
        <v>444709155</v>
      </c>
      <c r="C2722" s="37" t="s">
        <v>36</v>
      </c>
      <c r="D2722" s="37" t="s">
        <v>37</v>
      </c>
      <c r="E2722" s="37" t="s">
        <v>46</v>
      </c>
      <c r="F2722" s="37" t="s">
        <v>120</v>
      </c>
      <c r="G2722" s="36">
        <v>3672.73</v>
      </c>
      <c r="H2722" s="61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1812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8">
        <v>45919.794791666667</v>
      </c>
      <c r="B2723" s="59">
        <v>444709165</v>
      </c>
      <c r="C2723" s="38" t="s">
        <v>36</v>
      </c>
      <c r="D2723" s="38" t="s">
        <v>37</v>
      </c>
      <c r="E2723" s="38" t="s">
        <v>46</v>
      </c>
      <c r="F2723" s="38" t="s">
        <v>120</v>
      </c>
      <c r="G2723" s="35">
        <v>3672.85</v>
      </c>
      <c r="H2723" s="59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1813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60">
        <v>45919.794791666667</v>
      </c>
      <c r="B2724" s="61">
        <v>444709167</v>
      </c>
      <c r="C2724" s="37" t="s">
        <v>36</v>
      </c>
      <c r="D2724" s="37" t="s">
        <v>37</v>
      </c>
      <c r="E2724" s="37" t="s">
        <v>46</v>
      </c>
      <c r="F2724" s="37" t="s">
        <v>120</v>
      </c>
      <c r="G2724" s="36">
        <v>3672.85</v>
      </c>
      <c r="H2724" s="61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1813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8">
        <v>45919.794791666667</v>
      </c>
      <c r="B2725" s="59">
        <v>444709168</v>
      </c>
      <c r="C2725" s="38" t="s">
        <v>36</v>
      </c>
      <c r="D2725" s="38" t="s">
        <v>37</v>
      </c>
      <c r="E2725" s="38" t="s">
        <v>46</v>
      </c>
      <c r="F2725" s="38" t="s">
        <v>120</v>
      </c>
      <c r="G2725" s="35">
        <v>3672.85</v>
      </c>
      <c r="H2725" s="59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1813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60">
        <v>45919.79482638889</v>
      </c>
      <c r="B2726" s="61">
        <v>444709198</v>
      </c>
      <c r="C2726" s="37" t="s">
        <v>36</v>
      </c>
      <c r="D2726" s="37" t="s">
        <v>37</v>
      </c>
      <c r="E2726" s="37" t="s">
        <v>46</v>
      </c>
      <c r="F2726" s="37" t="s">
        <v>120</v>
      </c>
      <c r="G2726" s="36">
        <v>3673.3</v>
      </c>
      <c r="H2726" s="61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1814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8">
        <v>45919.796932870369</v>
      </c>
      <c r="B2727" s="59">
        <v>444710221</v>
      </c>
      <c r="C2727" s="38" t="s">
        <v>36</v>
      </c>
      <c r="D2727" s="38" t="s">
        <v>38</v>
      </c>
      <c r="E2727" s="38" t="s">
        <v>46</v>
      </c>
      <c r="F2727" s="38" t="s">
        <v>120</v>
      </c>
      <c r="G2727" s="35">
        <v>3672.52</v>
      </c>
      <c r="H2727" s="59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1815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60">
        <v>45919.796932870369</v>
      </c>
      <c r="B2728" s="61">
        <v>444710222</v>
      </c>
      <c r="C2728" s="37" t="s">
        <v>36</v>
      </c>
      <c r="D2728" s="37" t="s">
        <v>38</v>
      </c>
      <c r="E2728" s="37" t="s">
        <v>46</v>
      </c>
      <c r="F2728" s="37" t="s">
        <v>120</v>
      </c>
      <c r="G2728" s="36">
        <v>3672.52</v>
      </c>
      <c r="H2728" s="61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1816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8">
        <v>45919.796944444446</v>
      </c>
      <c r="B2729" s="59">
        <v>444710225</v>
      </c>
      <c r="C2729" s="38" t="s">
        <v>36</v>
      </c>
      <c r="D2729" s="38" t="s">
        <v>37</v>
      </c>
      <c r="E2729" s="38" t="s">
        <v>45</v>
      </c>
      <c r="F2729" s="38" t="s">
        <v>120</v>
      </c>
      <c r="G2729" s="35">
        <v>3672.83</v>
      </c>
      <c r="H2729" s="59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116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60">
        <v>45919.796944444446</v>
      </c>
      <c r="B2730" s="61">
        <v>444710226</v>
      </c>
      <c r="C2730" s="37" t="s">
        <v>36</v>
      </c>
      <c r="D2730" s="37" t="s">
        <v>37</v>
      </c>
      <c r="E2730" s="37" t="s">
        <v>45</v>
      </c>
      <c r="F2730" s="37" t="s">
        <v>120</v>
      </c>
      <c r="G2730" s="36">
        <v>3672.81</v>
      </c>
      <c r="H2730" s="61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1385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8">
        <v>45919.797291666669</v>
      </c>
      <c r="B2731" s="59">
        <v>444710312</v>
      </c>
      <c r="C2731" s="38" t="s">
        <v>36</v>
      </c>
      <c r="D2731" s="38" t="s">
        <v>37</v>
      </c>
      <c r="E2731" s="38" t="s">
        <v>45</v>
      </c>
      <c r="F2731" s="38" t="s">
        <v>120</v>
      </c>
      <c r="G2731" s="35">
        <v>3672.67</v>
      </c>
      <c r="H2731" s="59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108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60">
        <v>45919.797291666669</v>
      </c>
      <c r="B2732" s="61">
        <v>444710313</v>
      </c>
      <c r="C2732" s="37" t="s">
        <v>36</v>
      </c>
      <c r="D2732" s="37" t="s">
        <v>37</v>
      </c>
      <c r="E2732" s="37" t="s">
        <v>45</v>
      </c>
      <c r="F2732" s="37" t="s">
        <v>120</v>
      </c>
      <c r="G2732" s="36">
        <v>3672.67</v>
      </c>
      <c r="H2732" s="61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8">
        <v>45919.797303240739</v>
      </c>
      <c r="B2733" s="59">
        <v>444710314</v>
      </c>
      <c r="C2733" s="38" t="s">
        <v>36</v>
      </c>
      <c r="D2733" s="38" t="s">
        <v>37</v>
      </c>
      <c r="E2733" s="38" t="s">
        <v>45</v>
      </c>
      <c r="F2733" s="38" t="s">
        <v>120</v>
      </c>
      <c r="G2733" s="35">
        <v>3672.67</v>
      </c>
      <c r="H2733" s="59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109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60">
        <v>45919.797303240739</v>
      </c>
      <c r="B2734" s="61">
        <v>444710315</v>
      </c>
      <c r="C2734" s="37" t="s">
        <v>36</v>
      </c>
      <c r="D2734" s="37" t="s">
        <v>37</v>
      </c>
      <c r="E2734" s="37" t="s">
        <v>45</v>
      </c>
      <c r="F2734" s="37" t="s">
        <v>120</v>
      </c>
      <c r="G2734" s="36">
        <v>3672.67</v>
      </c>
      <c r="H2734" s="61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114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8">
        <v>45919.797303240739</v>
      </c>
      <c r="B2735" s="59">
        <v>444710317</v>
      </c>
      <c r="C2735" s="38" t="s">
        <v>36</v>
      </c>
      <c r="D2735" s="38" t="s">
        <v>37</v>
      </c>
      <c r="E2735" s="38" t="s">
        <v>45</v>
      </c>
      <c r="F2735" s="38" t="s">
        <v>120</v>
      </c>
      <c r="G2735" s="35">
        <v>3672.63</v>
      </c>
      <c r="H2735" s="59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60">
        <v>45919.797303240739</v>
      </c>
      <c r="B2736" s="61">
        <v>444710318</v>
      </c>
      <c r="C2736" s="37" t="s">
        <v>36</v>
      </c>
      <c r="D2736" s="37" t="s">
        <v>37</v>
      </c>
      <c r="E2736" s="37" t="s">
        <v>45</v>
      </c>
      <c r="F2736" s="37" t="s">
        <v>120</v>
      </c>
      <c r="G2736" s="36">
        <v>3672.73</v>
      </c>
      <c r="H2736" s="61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8">
        <v>45919.797465277778</v>
      </c>
      <c r="B2737" s="59">
        <v>444710368</v>
      </c>
      <c r="C2737" s="38" t="s">
        <v>36</v>
      </c>
      <c r="D2737" s="38" t="s">
        <v>38</v>
      </c>
      <c r="E2737" s="38" t="s">
        <v>46</v>
      </c>
      <c r="F2737" s="38" t="s">
        <v>120</v>
      </c>
      <c r="G2737" s="35">
        <v>3672.05</v>
      </c>
      <c r="H2737" s="59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1810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60">
        <v>45919.797523148147</v>
      </c>
      <c r="B2738" s="61">
        <v>444710400</v>
      </c>
      <c r="C2738" s="37" t="s">
        <v>36</v>
      </c>
      <c r="D2738" s="37" t="s">
        <v>37</v>
      </c>
      <c r="E2738" s="37" t="s">
        <v>45</v>
      </c>
      <c r="F2738" s="37" t="s">
        <v>120</v>
      </c>
      <c r="G2738" s="36">
        <v>3672.31</v>
      </c>
      <c r="H2738" s="61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8">
        <v>45919.800775462965</v>
      </c>
      <c r="B2739" s="59">
        <v>444711418</v>
      </c>
      <c r="C2739" s="38" t="s">
        <v>36</v>
      </c>
      <c r="D2739" s="38" t="s">
        <v>38</v>
      </c>
      <c r="E2739" s="38" t="s">
        <v>46</v>
      </c>
      <c r="F2739" s="38" t="s">
        <v>120</v>
      </c>
      <c r="G2739" s="35">
        <v>3671.15</v>
      </c>
      <c r="H2739" s="59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1817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60">
        <v>45919.801435185182</v>
      </c>
      <c r="B2740" s="61">
        <v>444711840</v>
      </c>
      <c r="C2740" s="37" t="s">
        <v>36</v>
      </c>
      <c r="D2740" s="37" t="s">
        <v>38</v>
      </c>
      <c r="E2740" s="37" t="s">
        <v>46</v>
      </c>
      <c r="F2740" s="37" t="s">
        <v>120</v>
      </c>
      <c r="G2740" s="36">
        <v>3669.53</v>
      </c>
      <c r="H2740" s="61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1818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8">
        <v>45919.801435185182</v>
      </c>
      <c r="B2741" s="59">
        <v>444711841</v>
      </c>
      <c r="C2741" s="38" t="s">
        <v>36</v>
      </c>
      <c r="D2741" s="38" t="s">
        <v>38</v>
      </c>
      <c r="E2741" s="38" t="s">
        <v>46</v>
      </c>
      <c r="F2741" s="38" t="s">
        <v>120</v>
      </c>
      <c r="G2741" s="35">
        <v>3669.53</v>
      </c>
      <c r="H2741" s="59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1818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60">
        <v>45919.801435185182</v>
      </c>
      <c r="B2742" s="61">
        <v>444711842</v>
      </c>
      <c r="C2742" s="37" t="s">
        <v>36</v>
      </c>
      <c r="D2742" s="37" t="s">
        <v>38</v>
      </c>
      <c r="E2742" s="37" t="s">
        <v>46</v>
      </c>
      <c r="F2742" s="37" t="s">
        <v>120</v>
      </c>
      <c r="G2742" s="36">
        <v>3669.53</v>
      </c>
      <c r="H2742" s="61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1819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8">
        <v>45919.801435185182</v>
      </c>
      <c r="B2743" s="59">
        <v>444711844</v>
      </c>
      <c r="C2743" s="38" t="s">
        <v>36</v>
      </c>
      <c r="D2743" s="38" t="s">
        <v>38</v>
      </c>
      <c r="E2743" s="38" t="s">
        <v>46</v>
      </c>
      <c r="F2743" s="38" t="s">
        <v>120</v>
      </c>
      <c r="G2743" s="35">
        <v>3669.53</v>
      </c>
      <c r="H2743" s="59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1819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60">
        <v>45919.801435185182</v>
      </c>
      <c r="B2744" s="61">
        <v>444711845</v>
      </c>
      <c r="C2744" s="37" t="s">
        <v>36</v>
      </c>
      <c r="D2744" s="37" t="s">
        <v>38</v>
      </c>
      <c r="E2744" s="37" t="s">
        <v>46</v>
      </c>
      <c r="F2744" s="37" t="s">
        <v>120</v>
      </c>
      <c r="G2744" s="36">
        <v>3669.53</v>
      </c>
      <c r="H2744" s="61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1819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8">
        <v>45919.801435185182</v>
      </c>
      <c r="B2745" s="59">
        <v>444711847</v>
      </c>
      <c r="C2745" s="38" t="s">
        <v>36</v>
      </c>
      <c r="D2745" s="38" t="s">
        <v>38</v>
      </c>
      <c r="E2745" s="38" t="s">
        <v>46</v>
      </c>
      <c r="F2745" s="38" t="s">
        <v>120</v>
      </c>
      <c r="G2745" s="35">
        <v>3669.53</v>
      </c>
      <c r="H2745" s="59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1819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60">
        <v>45919.801435185182</v>
      </c>
      <c r="B2746" s="61">
        <v>444711849</v>
      </c>
      <c r="C2746" s="37" t="s">
        <v>36</v>
      </c>
      <c r="D2746" s="37" t="s">
        <v>38</v>
      </c>
      <c r="E2746" s="37" t="s">
        <v>46</v>
      </c>
      <c r="F2746" s="37" t="s">
        <v>120</v>
      </c>
      <c r="G2746" s="36">
        <v>3669.53</v>
      </c>
      <c r="H2746" s="61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1819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8">
        <v>45919.801435185182</v>
      </c>
      <c r="B2747" s="59">
        <v>444711851</v>
      </c>
      <c r="C2747" s="38" t="s">
        <v>36</v>
      </c>
      <c r="D2747" s="38" t="s">
        <v>38</v>
      </c>
      <c r="E2747" s="38" t="s">
        <v>46</v>
      </c>
      <c r="F2747" s="38" t="s">
        <v>120</v>
      </c>
      <c r="G2747" s="35">
        <v>3669.53</v>
      </c>
      <c r="H2747" s="59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1820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60">
        <v>45919.801469907405</v>
      </c>
      <c r="B2748" s="61">
        <v>444711999</v>
      </c>
      <c r="C2748" s="37" t="s">
        <v>36</v>
      </c>
      <c r="D2748" s="37" t="s">
        <v>38</v>
      </c>
      <c r="E2748" s="37" t="s">
        <v>46</v>
      </c>
      <c r="F2748" s="37" t="s">
        <v>120</v>
      </c>
      <c r="G2748" s="36">
        <v>3668.7</v>
      </c>
      <c r="H2748" s="61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1821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8">
        <v>45919.801469907405</v>
      </c>
      <c r="B2749" s="59">
        <v>444712000</v>
      </c>
      <c r="C2749" s="38" t="s">
        <v>36</v>
      </c>
      <c r="D2749" s="38" t="s">
        <v>38</v>
      </c>
      <c r="E2749" s="38" t="s">
        <v>46</v>
      </c>
      <c r="F2749" s="38" t="s">
        <v>120</v>
      </c>
      <c r="G2749" s="35">
        <v>3668.7</v>
      </c>
      <c r="H2749" s="59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1822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60">
        <v>45919.801608796297</v>
      </c>
      <c r="B2750" s="61">
        <v>444712211</v>
      </c>
      <c r="C2750" s="37" t="s">
        <v>36</v>
      </c>
      <c r="D2750" s="37" t="s">
        <v>38</v>
      </c>
      <c r="E2750" s="37" t="s">
        <v>46</v>
      </c>
      <c r="F2750" s="37" t="s">
        <v>120</v>
      </c>
      <c r="G2750" s="36">
        <v>3668.04</v>
      </c>
      <c r="H2750" s="61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1823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8">
        <v>45919.801608796297</v>
      </c>
      <c r="B2751" s="59">
        <v>444712212</v>
      </c>
      <c r="C2751" s="38" t="s">
        <v>36</v>
      </c>
      <c r="D2751" s="38" t="s">
        <v>38</v>
      </c>
      <c r="E2751" s="38" t="s">
        <v>46</v>
      </c>
      <c r="F2751" s="38" t="s">
        <v>120</v>
      </c>
      <c r="G2751" s="35">
        <v>3668.04</v>
      </c>
      <c r="H2751" s="59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1823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60">
        <v>45919.802847222221</v>
      </c>
      <c r="B2752" s="61">
        <v>444712810</v>
      </c>
      <c r="C2752" s="37" t="s">
        <v>36</v>
      </c>
      <c r="D2752" s="37" t="s">
        <v>38</v>
      </c>
      <c r="E2752" s="37" t="s">
        <v>45</v>
      </c>
      <c r="F2752" s="37" t="s">
        <v>120</v>
      </c>
      <c r="G2752" s="36">
        <v>3669.02</v>
      </c>
      <c r="H2752" s="61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119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8">
        <v>45919.802847222221</v>
      </c>
      <c r="B2753" s="59">
        <v>444712813</v>
      </c>
      <c r="C2753" s="38" t="s">
        <v>36</v>
      </c>
      <c r="D2753" s="38" t="s">
        <v>38</v>
      </c>
      <c r="E2753" s="38" t="s">
        <v>45</v>
      </c>
      <c r="F2753" s="38" t="s">
        <v>120</v>
      </c>
      <c r="G2753" s="35">
        <v>3669.02</v>
      </c>
      <c r="H2753" s="59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116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60">
        <v>45919.802858796298</v>
      </c>
      <c r="B2754" s="61">
        <v>444712814</v>
      </c>
      <c r="C2754" s="37" t="s">
        <v>36</v>
      </c>
      <c r="D2754" s="37" t="s">
        <v>38</v>
      </c>
      <c r="E2754" s="37" t="s">
        <v>45</v>
      </c>
      <c r="F2754" s="37" t="s">
        <v>120</v>
      </c>
      <c r="G2754" s="36">
        <v>3669.02</v>
      </c>
      <c r="H2754" s="61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115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8">
        <v>45919.803541666668</v>
      </c>
      <c r="B2755" s="59">
        <v>444713037</v>
      </c>
      <c r="C2755" s="38" t="s">
        <v>36</v>
      </c>
      <c r="D2755" s="38" t="s">
        <v>38</v>
      </c>
      <c r="E2755" s="38" t="s">
        <v>45</v>
      </c>
      <c r="F2755" s="38" t="s">
        <v>120</v>
      </c>
      <c r="G2755" s="35">
        <v>3669.32</v>
      </c>
      <c r="H2755" s="59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1385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60">
        <v>45919.804930555554</v>
      </c>
      <c r="B2756" s="61">
        <v>444713445</v>
      </c>
      <c r="C2756" s="37" t="s">
        <v>36</v>
      </c>
      <c r="D2756" s="37" t="s">
        <v>38</v>
      </c>
      <c r="E2756" s="37" t="s">
        <v>45</v>
      </c>
      <c r="F2756" s="37" t="s">
        <v>120</v>
      </c>
      <c r="G2756" s="36">
        <v>3669.77</v>
      </c>
      <c r="H2756" s="61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109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8">
        <v>45919.804930555554</v>
      </c>
      <c r="B2757" s="59">
        <v>444713448</v>
      </c>
      <c r="C2757" s="38" t="s">
        <v>36</v>
      </c>
      <c r="D2757" s="38" t="s">
        <v>38</v>
      </c>
      <c r="E2757" s="38" t="s">
        <v>45</v>
      </c>
      <c r="F2757" s="38" t="s">
        <v>120</v>
      </c>
      <c r="G2757" s="35">
        <v>3669.67</v>
      </c>
      <c r="H2757" s="59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114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60">
        <v>45919.804942129631</v>
      </c>
      <c r="B2758" s="61">
        <v>444713450</v>
      </c>
      <c r="C2758" s="37" t="s">
        <v>36</v>
      </c>
      <c r="D2758" s="37" t="s">
        <v>38</v>
      </c>
      <c r="E2758" s="37" t="s">
        <v>45</v>
      </c>
      <c r="F2758" s="37" t="s">
        <v>120</v>
      </c>
      <c r="G2758" s="36">
        <v>3669.67</v>
      </c>
      <c r="H2758" s="61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8">
        <v>45919.804942129631</v>
      </c>
      <c r="B2759" s="59">
        <v>444713451</v>
      </c>
      <c r="C2759" s="38" t="s">
        <v>36</v>
      </c>
      <c r="D2759" s="38" t="s">
        <v>38</v>
      </c>
      <c r="E2759" s="38" t="s">
        <v>45</v>
      </c>
      <c r="F2759" s="38" t="s">
        <v>120</v>
      </c>
      <c r="G2759" s="35">
        <v>3669.67</v>
      </c>
      <c r="H2759" s="59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108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60">
        <v>45919.804942129631</v>
      </c>
      <c r="B2760" s="61">
        <v>444713452</v>
      </c>
      <c r="C2760" s="37" t="s">
        <v>36</v>
      </c>
      <c r="D2760" s="37" t="s">
        <v>38</v>
      </c>
      <c r="E2760" s="37" t="s">
        <v>45</v>
      </c>
      <c r="F2760" s="37" t="s">
        <v>120</v>
      </c>
      <c r="G2760" s="36">
        <v>3669.66</v>
      </c>
      <c r="H2760" s="61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8">
        <v>45919.804942129631</v>
      </c>
      <c r="B2761" s="59">
        <v>444713453</v>
      </c>
      <c r="C2761" s="38" t="s">
        <v>36</v>
      </c>
      <c r="D2761" s="38" t="s">
        <v>38</v>
      </c>
      <c r="E2761" s="38" t="s">
        <v>45</v>
      </c>
      <c r="F2761" s="38" t="s">
        <v>120</v>
      </c>
      <c r="G2761" s="35">
        <v>3669.68</v>
      </c>
      <c r="H2761" s="59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60">
        <v>45919.8049537037</v>
      </c>
      <c r="B2762" s="61">
        <v>444713455</v>
      </c>
      <c r="C2762" s="37" t="s">
        <v>36</v>
      </c>
      <c r="D2762" s="37" t="s">
        <v>38</v>
      </c>
      <c r="E2762" s="37" t="s">
        <v>45</v>
      </c>
      <c r="F2762" s="37" t="s">
        <v>120</v>
      </c>
      <c r="G2762" s="36">
        <v>3669.67</v>
      </c>
      <c r="H2762" s="61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8">
        <v>45919.806203703702</v>
      </c>
      <c r="B2763" s="59">
        <v>444713722</v>
      </c>
      <c r="C2763" s="38" t="s">
        <v>36</v>
      </c>
      <c r="D2763" s="38" t="s">
        <v>37</v>
      </c>
      <c r="E2763" s="38" t="s">
        <v>45</v>
      </c>
      <c r="F2763" s="38" t="s">
        <v>120</v>
      </c>
      <c r="G2763" s="35">
        <v>3669.95</v>
      </c>
      <c r="H2763" s="59">
        <v>443942665</v>
      </c>
      <c r="I2763" s="35">
        <v>0</v>
      </c>
      <c r="J2763" s="35">
        <v>0</v>
      </c>
      <c r="K2763" s="35">
        <v>0</v>
      </c>
      <c r="L2763" s="35">
        <v>0</v>
      </c>
      <c r="M2763" s="35">
        <v>9850.75</v>
      </c>
      <c r="N2763" s="3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60">
        <v>45919.808356481481</v>
      </c>
      <c r="B2764" s="61">
        <v>444715154</v>
      </c>
      <c r="C2764" s="37" t="s">
        <v>36</v>
      </c>
      <c r="D2764" s="37" t="s">
        <v>37</v>
      </c>
      <c r="E2764" s="37" t="s">
        <v>46</v>
      </c>
      <c r="F2764" s="37" t="s">
        <v>120</v>
      </c>
      <c r="G2764" s="36">
        <v>3668.2</v>
      </c>
      <c r="H2764" s="61">
        <v>443944029</v>
      </c>
      <c r="I2764" s="36">
        <v>0</v>
      </c>
      <c r="J2764" s="36">
        <v>0</v>
      </c>
      <c r="K2764" s="36">
        <v>0</v>
      </c>
      <c r="L2764" s="36">
        <v>1.57</v>
      </c>
      <c r="M2764" s="36">
        <v>9852.32</v>
      </c>
      <c r="N2764" s="37" t="s">
        <v>1893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8">
        <v>45919.808356481481</v>
      </c>
      <c r="B2765" s="59">
        <v>444715155</v>
      </c>
      <c r="C2765" s="38" t="s">
        <v>36</v>
      </c>
      <c r="D2765" s="38" t="s">
        <v>37</v>
      </c>
      <c r="E2765" s="38" t="s">
        <v>46</v>
      </c>
      <c r="F2765" s="38" t="s">
        <v>120</v>
      </c>
      <c r="G2765" s="35">
        <v>3668.2</v>
      </c>
      <c r="H2765" s="59">
        <v>443944030</v>
      </c>
      <c r="I2765" s="35">
        <v>0</v>
      </c>
      <c r="J2765" s="35">
        <v>0</v>
      </c>
      <c r="K2765" s="35">
        <v>0</v>
      </c>
      <c r="L2765" s="35">
        <v>1.47</v>
      </c>
      <c r="M2765" s="35">
        <v>9853.7900000000009</v>
      </c>
      <c r="N2765" s="38" t="s">
        <v>1894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60">
        <v>45919.808356481481</v>
      </c>
      <c r="B2766" s="61">
        <v>444715156</v>
      </c>
      <c r="C2766" s="37" t="s">
        <v>36</v>
      </c>
      <c r="D2766" s="37" t="s">
        <v>37</v>
      </c>
      <c r="E2766" s="37" t="s">
        <v>46</v>
      </c>
      <c r="F2766" s="37" t="s">
        <v>120</v>
      </c>
      <c r="G2766" s="36">
        <v>3668.2</v>
      </c>
      <c r="H2766" s="61">
        <v>443944031</v>
      </c>
      <c r="I2766" s="36">
        <v>0</v>
      </c>
      <c r="J2766" s="36">
        <v>0</v>
      </c>
      <c r="K2766" s="36">
        <v>0</v>
      </c>
      <c r="L2766" s="36">
        <v>1.47</v>
      </c>
      <c r="M2766" s="36">
        <v>9855.26</v>
      </c>
      <c r="N2766" s="37" t="s">
        <v>1894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8">
        <v>45919.809479166666</v>
      </c>
      <c r="B2767" s="59">
        <v>444715909</v>
      </c>
      <c r="C2767" s="38" t="s">
        <v>36</v>
      </c>
      <c r="D2767" s="38" t="s">
        <v>38</v>
      </c>
      <c r="E2767" s="38" t="s">
        <v>46</v>
      </c>
      <c r="F2767" s="38" t="s">
        <v>120</v>
      </c>
      <c r="G2767" s="35">
        <v>3666.94</v>
      </c>
      <c r="H2767" s="59">
        <v>443944780</v>
      </c>
      <c r="I2767" s="35">
        <v>0</v>
      </c>
      <c r="J2767" s="35">
        <v>0</v>
      </c>
      <c r="K2767" s="35">
        <v>0</v>
      </c>
      <c r="L2767" s="35">
        <v>-3.01</v>
      </c>
      <c r="M2767" s="35">
        <v>9852.25</v>
      </c>
      <c r="N2767" s="38" t="s">
        <v>1895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60">
        <v>45919.809687499997</v>
      </c>
      <c r="B2768" s="61">
        <v>444716196</v>
      </c>
      <c r="C2768" s="37" t="s">
        <v>36</v>
      </c>
      <c r="D2768" s="37" t="s">
        <v>37</v>
      </c>
      <c r="E2768" s="37" t="s">
        <v>46</v>
      </c>
      <c r="F2768" s="37" t="s">
        <v>120</v>
      </c>
      <c r="G2768" s="36">
        <v>3666.76</v>
      </c>
      <c r="H2768" s="61">
        <v>443945060</v>
      </c>
      <c r="I2768" s="36">
        <v>0</v>
      </c>
      <c r="J2768" s="36">
        <v>0</v>
      </c>
      <c r="K2768" s="36">
        <v>0</v>
      </c>
      <c r="L2768" s="36">
        <v>2.92</v>
      </c>
      <c r="M2768" s="36">
        <v>9855.17</v>
      </c>
      <c r="N2768" s="37" t="s">
        <v>1896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8">
        <v>45919.809687499997</v>
      </c>
      <c r="B2769" s="59">
        <v>444716197</v>
      </c>
      <c r="C2769" s="38" t="s">
        <v>36</v>
      </c>
      <c r="D2769" s="38" t="s">
        <v>37</v>
      </c>
      <c r="E2769" s="38" t="s">
        <v>46</v>
      </c>
      <c r="F2769" s="38" t="s">
        <v>120</v>
      </c>
      <c r="G2769" s="35">
        <v>3666.76</v>
      </c>
      <c r="H2769" s="59">
        <v>443945061</v>
      </c>
      <c r="I2769" s="35">
        <v>0</v>
      </c>
      <c r="J2769" s="35">
        <v>0</v>
      </c>
      <c r="K2769" s="35">
        <v>0</v>
      </c>
      <c r="L2769" s="35">
        <v>2.91</v>
      </c>
      <c r="M2769" s="35">
        <v>9858.08</v>
      </c>
      <c r="N2769" s="38" t="s">
        <v>1896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60">
        <v>45919.810057870367</v>
      </c>
      <c r="B2770" s="61">
        <v>444716464</v>
      </c>
      <c r="C2770" s="37" t="s">
        <v>36</v>
      </c>
      <c r="D2770" s="37" t="s">
        <v>37</v>
      </c>
      <c r="E2770" s="37" t="s">
        <v>46</v>
      </c>
      <c r="F2770" s="37" t="s">
        <v>120</v>
      </c>
      <c r="G2770" s="36">
        <v>3667.66</v>
      </c>
      <c r="H2770" s="61">
        <v>443945327</v>
      </c>
      <c r="I2770" s="36">
        <v>0</v>
      </c>
      <c r="J2770" s="36">
        <v>0</v>
      </c>
      <c r="K2770" s="36">
        <v>0</v>
      </c>
      <c r="L2770" s="36">
        <v>1.36</v>
      </c>
      <c r="M2770" s="36">
        <v>9859.44</v>
      </c>
      <c r="N2770" s="37" t="s">
        <v>1897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8">
        <v>45919.810057870367</v>
      </c>
      <c r="B2771" s="59">
        <v>444716465</v>
      </c>
      <c r="C2771" s="38" t="s">
        <v>36</v>
      </c>
      <c r="D2771" s="38" t="s">
        <v>37</v>
      </c>
      <c r="E2771" s="38" t="s">
        <v>46</v>
      </c>
      <c r="F2771" s="38" t="s">
        <v>120</v>
      </c>
      <c r="G2771" s="35">
        <v>3667.66</v>
      </c>
      <c r="H2771" s="59">
        <v>443945328</v>
      </c>
      <c r="I2771" s="35">
        <v>0</v>
      </c>
      <c r="J2771" s="35">
        <v>0</v>
      </c>
      <c r="K2771" s="35">
        <v>0</v>
      </c>
      <c r="L2771" s="35">
        <v>1.66</v>
      </c>
      <c r="M2771" s="35">
        <v>9861.1</v>
      </c>
      <c r="N2771" s="38" t="s">
        <v>1897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60">
        <v>45919.81013888889</v>
      </c>
      <c r="B2772" s="61">
        <v>444716483</v>
      </c>
      <c r="C2772" s="37" t="s">
        <v>36</v>
      </c>
      <c r="D2772" s="37" t="s">
        <v>38</v>
      </c>
      <c r="E2772" s="37" t="s">
        <v>45</v>
      </c>
      <c r="F2772" s="37" t="s">
        <v>120</v>
      </c>
      <c r="G2772" s="36">
        <v>3667.3</v>
      </c>
      <c r="H2772" s="61">
        <v>443945342</v>
      </c>
      <c r="I2772" s="36">
        <v>0</v>
      </c>
      <c r="J2772" s="36">
        <v>0</v>
      </c>
      <c r="K2772" s="36">
        <v>0</v>
      </c>
      <c r="L2772" s="36">
        <v>0</v>
      </c>
      <c r="M2772" s="36">
        <v>9861.1</v>
      </c>
      <c r="N2772" s="37" t="s">
        <v>1385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8">
        <v>45919.810150462959</v>
      </c>
      <c r="B2773" s="59">
        <v>444716484</v>
      </c>
      <c r="C2773" s="38" t="s">
        <v>36</v>
      </c>
      <c r="D2773" s="38" t="s">
        <v>38</v>
      </c>
      <c r="E2773" s="38" t="s">
        <v>45</v>
      </c>
      <c r="F2773" s="38" t="s">
        <v>120</v>
      </c>
      <c r="G2773" s="35">
        <v>3667.3</v>
      </c>
      <c r="H2773" s="59">
        <v>443945343</v>
      </c>
      <c r="I2773" s="35">
        <v>0</v>
      </c>
      <c r="J2773" s="35">
        <v>0</v>
      </c>
      <c r="K2773" s="35">
        <v>0</v>
      </c>
      <c r="L2773" s="35">
        <v>0</v>
      </c>
      <c r="M2773" s="35">
        <v>9861.1</v>
      </c>
      <c r="N2773" s="38" t="s">
        <v>116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60">
        <v>45919.810601851852</v>
      </c>
      <c r="B2774" s="61">
        <v>444716586</v>
      </c>
      <c r="C2774" s="37" t="s">
        <v>36</v>
      </c>
      <c r="D2774" s="37" t="s">
        <v>38</v>
      </c>
      <c r="E2774" s="37" t="s">
        <v>45</v>
      </c>
      <c r="F2774" s="37" t="s">
        <v>120</v>
      </c>
      <c r="G2774" s="36">
        <v>3667.71</v>
      </c>
      <c r="H2774" s="61">
        <v>443945445</v>
      </c>
      <c r="I2774" s="36">
        <v>0</v>
      </c>
      <c r="J2774" s="36">
        <v>0</v>
      </c>
      <c r="K2774" s="36">
        <v>0</v>
      </c>
      <c r="L2774" s="36">
        <v>0</v>
      </c>
      <c r="M2774" s="36">
        <v>9861.1</v>
      </c>
      <c r="N2774" s="37" t="s">
        <v>108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8">
        <v>45919.810601851852</v>
      </c>
      <c r="B2775" s="59">
        <v>444716587</v>
      </c>
      <c r="C2775" s="38" t="s">
        <v>36</v>
      </c>
      <c r="D2775" s="38" t="s">
        <v>38</v>
      </c>
      <c r="E2775" s="38" t="s">
        <v>45</v>
      </c>
      <c r="F2775" s="38" t="s">
        <v>120</v>
      </c>
      <c r="G2775" s="35">
        <v>3667.61</v>
      </c>
      <c r="H2775" s="59">
        <v>443945446</v>
      </c>
      <c r="I2775" s="35">
        <v>0</v>
      </c>
      <c r="J2775" s="35">
        <v>0</v>
      </c>
      <c r="K2775" s="35">
        <v>0</v>
      </c>
      <c r="L2775" s="35">
        <v>0</v>
      </c>
      <c r="M2775" s="35">
        <v>9861.1</v>
      </c>
      <c r="N2775" s="3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60">
        <v>45919.810613425929</v>
      </c>
      <c r="B2776" s="61">
        <v>444716588</v>
      </c>
      <c r="C2776" s="37" t="s">
        <v>36</v>
      </c>
      <c r="D2776" s="37" t="s">
        <v>38</v>
      </c>
      <c r="E2776" s="37" t="s">
        <v>45</v>
      </c>
      <c r="F2776" s="37" t="s">
        <v>120</v>
      </c>
      <c r="G2776" s="36">
        <v>3667.6</v>
      </c>
      <c r="H2776" s="61">
        <v>443945447</v>
      </c>
      <c r="I2776" s="36">
        <v>0</v>
      </c>
      <c r="J2776" s="36">
        <v>0</v>
      </c>
      <c r="K2776" s="36">
        <v>0</v>
      </c>
      <c r="L2776" s="36">
        <v>0</v>
      </c>
      <c r="M2776" s="36">
        <v>9861.1</v>
      </c>
      <c r="N2776" s="37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8">
        <v>45919.810613425929</v>
      </c>
      <c r="B2777" s="59">
        <v>444716589</v>
      </c>
      <c r="C2777" s="38" t="s">
        <v>36</v>
      </c>
      <c r="D2777" s="38" t="s">
        <v>38</v>
      </c>
      <c r="E2777" s="38" t="s">
        <v>45</v>
      </c>
      <c r="F2777" s="38" t="s">
        <v>120</v>
      </c>
      <c r="G2777" s="35">
        <v>3667.61</v>
      </c>
      <c r="H2777" s="59">
        <v>443945448</v>
      </c>
      <c r="I2777" s="35">
        <v>0</v>
      </c>
      <c r="J2777" s="35">
        <v>0</v>
      </c>
      <c r="K2777" s="35">
        <v>0</v>
      </c>
      <c r="L2777" s="35">
        <v>0</v>
      </c>
      <c r="M2777" s="35">
        <v>9861.1</v>
      </c>
      <c r="N2777" s="38" t="s">
        <v>109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60">
        <v>45919.810613425929</v>
      </c>
      <c r="B2778" s="61">
        <v>444716590</v>
      </c>
      <c r="C2778" s="37" t="s">
        <v>36</v>
      </c>
      <c r="D2778" s="37" t="s">
        <v>38</v>
      </c>
      <c r="E2778" s="37" t="s">
        <v>45</v>
      </c>
      <c r="F2778" s="37" t="s">
        <v>120</v>
      </c>
      <c r="G2778" s="36">
        <v>3667.6</v>
      </c>
      <c r="H2778" s="61">
        <v>443945449</v>
      </c>
      <c r="I2778" s="36">
        <v>0</v>
      </c>
      <c r="J2778" s="36">
        <v>0</v>
      </c>
      <c r="K2778" s="36">
        <v>0</v>
      </c>
      <c r="L2778" s="36">
        <v>0</v>
      </c>
      <c r="M2778" s="36">
        <v>9861.1</v>
      </c>
      <c r="N2778" s="37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8">
        <v>45919.810891203706</v>
      </c>
      <c r="B2779" s="59">
        <v>444716696</v>
      </c>
      <c r="C2779" s="38" t="s">
        <v>36</v>
      </c>
      <c r="D2779" s="38" t="s">
        <v>37</v>
      </c>
      <c r="E2779" s="38" t="s">
        <v>46</v>
      </c>
      <c r="F2779" s="38" t="s">
        <v>120</v>
      </c>
      <c r="G2779" s="35">
        <v>3668.12</v>
      </c>
      <c r="H2779" s="59">
        <v>443945558</v>
      </c>
      <c r="I2779" s="35">
        <v>0</v>
      </c>
      <c r="J2779" s="35">
        <v>0</v>
      </c>
      <c r="K2779" s="35">
        <v>0</v>
      </c>
      <c r="L2779" s="35">
        <v>1.54</v>
      </c>
      <c r="M2779" s="35">
        <v>9862.64</v>
      </c>
      <c r="N2779" s="38" t="s">
        <v>1025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60">
        <v>45919.810949074075</v>
      </c>
      <c r="B2780" s="61">
        <v>444716705</v>
      </c>
      <c r="C2780" s="37" t="s">
        <v>36</v>
      </c>
      <c r="D2780" s="37" t="s">
        <v>38</v>
      </c>
      <c r="E2780" s="37" t="s">
        <v>45</v>
      </c>
      <c r="F2780" s="37" t="s">
        <v>120</v>
      </c>
      <c r="G2780" s="36">
        <v>3668.02</v>
      </c>
      <c r="H2780" s="61">
        <v>443945567</v>
      </c>
      <c r="I2780" s="36">
        <v>0</v>
      </c>
      <c r="J2780" s="36">
        <v>0</v>
      </c>
      <c r="K2780" s="36">
        <v>0</v>
      </c>
      <c r="L2780" s="36">
        <v>0</v>
      </c>
      <c r="M2780" s="36">
        <v>9862.64</v>
      </c>
      <c r="N2780" s="37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8">
        <v>45919.814293981479</v>
      </c>
      <c r="B2781" s="59">
        <v>444717757</v>
      </c>
      <c r="C2781" s="38" t="s">
        <v>36</v>
      </c>
      <c r="D2781" s="38" t="s">
        <v>37</v>
      </c>
      <c r="E2781" s="38" t="s">
        <v>46</v>
      </c>
      <c r="F2781" s="38" t="s">
        <v>120</v>
      </c>
      <c r="G2781" s="35">
        <v>3669.21</v>
      </c>
      <c r="H2781" s="59">
        <v>443946589</v>
      </c>
      <c r="I2781" s="35">
        <v>0</v>
      </c>
      <c r="J2781" s="35">
        <v>0</v>
      </c>
      <c r="K2781" s="35">
        <v>0</v>
      </c>
      <c r="L2781" s="35">
        <v>-1.6</v>
      </c>
      <c r="M2781" s="35">
        <v>9861.0400000000009</v>
      </c>
      <c r="N2781" s="38" t="s">
        <v>1898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60">
        <v>45919.822546296295</v>
      </c>
      <c r="B2782" s="61">
        <v>444720374</v>
      </c>
      <c r="C2782" s="37" t="s">
        <v>36</v>
      </c>
      <c r="D2782" s="37" t="s">
        <v>37</v>
      </c>
      <c r="E2782" s="37" t="s">
        <v>46</v>
      </c>
      <c r="F2782" s="37" t="s">
        <v>120</v>
      </c>
      <c r="G2782" s="36">
        <v>3670.22</v>
      </c>
      <c r="H2782" s="61">
        <v>443949143</v>
      </c>
      <c r="I2782" s="36">
        <v>0</v>
      </c>
      <c r="J2782" s="36">
        <v>0</v>
      </c>
      <c r="K2782" s="36">
        <v>0</v>
      </c>
      <c r="L2782" s="36">
        <v>-2.62</v>
      </c>
      <c r="M2782" s="36">
        <v>9858.42</v>
      </c>
      <c r="N2782" s="37" t="s">
        <v>1899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8">
        <v>45919.822627314818</v>
      </c>
      <c r="B2783" s="59">
        <v>444720402</v>
      </c>
      <c r="C2783" s="38" t="s">
        <v>36</v>
      </c>
      <c r="D2783" s="38" t="s">
        <v>37</v>
      </c>
      <c r="E2783" s="38" t="s">
        <v>46</v>
      </c>
      <c r="F2783" s="38" t="s">
        <v>120</v>
      </c>
      <c r="G2783" s="35">
        <v>3670.31</v>
      </c>
      <c r="H2783" s="59">
        <v>443949170</v>
      </c>
      <c r="I2783" s="35">
        <v>0</v>
      </c>
      <c r="J2783" s="35">
        <v>0</v>
      </c>
      <c r="K2783" s="35">
        <v>0</v>
      </c>
      <c r="L2783" s="35">
        <v>-3.01</v>
      </c>
      <c r="M2783" s="35">
        <v>9855.41</v>
      </c>
      <c r="N2783" s="38" t="s">
        <v>1900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60">
        <v>45919.822627314818</v>
      </c>
      <c r="B2784" s="61">
        <v>444720403</v>
      </c>
      <c r="C2784" s="37" t="s">
        <v>36</v>
      </c>
      <c r="D2784" s="37" t="s">
        <v>37</v>
      </c>
      <c r="E2784" s="37" t="s">
        <v>46</v>
      </c>
      <c r="F2784" s="37" t="s">
        <v>120</v>
      </c>
      <c r="G2784" s="36">
        <v>3670.31</v>
      </c>
      <c r="H2784" s="61">
        <v>443949171</v>
      </c>
      <c r="I2784" s="36">
        <v>0</v>
      </c>
      <c r="J2784" s="36">
        <v>0</v>
      </c>
      <c r="K2784" s="36">
        <v>0</v>
      </c>
      <c r="L2784" s="36">
        <v>-3.01</v>
      </c>
      <c r="M2784" s="36">
        <v>9852.4</v>
      </c>
      <c r="N2784" s="37" t="s">
        <v>1900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8">
        <v>45919.82298611111</v>
      </c>
      <c r="B2785" s="59">
        <v>444720732</v>
      </c>
      <c r="C2785" s="38" t="s">
        <v>36</v>
      </c>
      <c r="D2785" s="38" t="s">
        <v>37</v>
      </c>
      <c r="E2785" s="38" t="s">
        <v>45</v>
      </c>
      <c r="F2785" s="38" t="s">
        <v>120</v>
      </c>
      <c r="G2785" s="35">
        <v>3670.26</v>
      </c>
      <c r="H2785" s="59">
        <v>443949495</v>
      </c>
      <c r="I2785" s="35">
        <v>0</v>
      </c>
      <c r="J2785" s="35">
        <v>0</v>
      </c>
      <c r="K2785" s="35">
        <v>0</v>
      </c>
      <c r="L2785" s="35">
        <v>0</v>
      </c>
      <c r="M2785" s="35">
        <v>9852.4</v>
      </c>
      <c r="N2785" s="38" t="s">
        <v>116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60">
        <v>45919.823206018518</v>
      </c>
      <c r="B2786" s="61">
        <v>444720902</v>
      </c>
      <c r="C2786" s="37" t="s">
        <v>36</v>
      </c>
      <c r="D2786" s="37" t="s">
        <v>37</v>
      </c>
      <c r="E2786" s="37" t="s">
        <v>46</v>
      </c>
      <c r="F2786" s="37" t="s">
        <v>120</v>
      </c>
      <c r="G2786" s="36">
        <v>3670.78</v>
      </c>
      <c r="H2786" s="61">
        <v>443949666</v>
      </c>
      <c r="I2786" s="36">
        <v>0</v>
      </c>
      <c r="J2786" s="36">
        <v>0</v>
      </c>
      <c r="K2786" s="36">
        <v>0</v>
      </c>
      <c r="L2786" s="36">
        <v>-3.07</v>
      </c>
      <c r="M2786" s="36">
        <v>9849.33</v>
      </c>
      <c r="N2786" s="37" t="s">
        <v>1901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8">
        <v>45919.823206018518</v>
      </c>
      <c r="B2787" s="59">
        <v>444720905</v>
      </c>
      <c r="C2787" s="38" t="s">
        <v>36</v>
      </c>
      <c r="D2787" s="38" t="s">
        <v>37</v>
      </c>
      <c r="E2787" s="38" t="s">
        <v>46</v>
      </c>
      <c r="F2787" s="38" t="s">
        <v>120</v>
      </c>
      <c r="G2787" s="35">
        <v>3670.78</v>
      </c>
      <c r="H2787" s="59">
        <v>443949667</v>
      </c>
      <c r="I2787" s="35">
        <v>0</v>
      </c>
      <c r="J2787" s="35">
        <v>0</v>
      </c>
      <c r="K2787" s="35">
        <v>0</v>
      </c>
      <c r="L2787" s="35">
        <v>-3.17</v>
      </c>
      <c r="M2787" s="35">
        <v>9846.16</v>
      </c>
      <c r="N2787" s="38" t="s">
        <v>1902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60">
        <v>45919.823206018518</v>
      </c>
      <c r="B2788" s="61">
        <v>444720907</v>
      </c>
      <c r="C2788" s="37" t="s">
        <v>36</v>
      </c>
      <c r="D2788" s="37" t="s">
        <v>37</v>
      </c>
      <c r="E2788" s="37" t="s">
        <v>46</v>
      </c>
      <c r="F2788" s="37" t="s">
        <v>120</v>
      </c>
      <c r="G2788" s="36">
        <v>3670.78</v>
      </c>
      <c r="H2788" s="61">
        <v>443949668</v>
      </c>
      <c r="I2788" s="36">
        <v>0</v>
      </c>
      <c r="J2788" s="36">
        <v>0</v>
      </c>
      <c r="K2788" s="36">
        <v>0</v>
      </c>
      <c r="L2788" s="36">
        <v>-3.18</v>
      </c>
      <c r="M2788" s="36">
        <v>9842.98</v>
      </c>
      <c r="N2788" s="37" t="s">
        <v>1902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8">
        <v>45919.823680555557</v>
      </c>
      <c r="B2789" s="59">
        <v>444721100</v>
      </c>
      <c r="C2789" s="38" t="s">
        <v>36</v>
      </c>
      <c r="D2789" s="38" t="s">
        <v>37</v>
      </c>
      <c r="E2789" s="38" t="s">
        <v>45</v>
      </c>
      <c r="F2789" s="38" t="s">
        <v>120</v>
      </c>
      <c r="G2789" s="35">
        <v>3670.52</v>
      </c>
      <c r="H2789" s="59">
        <v>443949860</v>
      </c>
      <c r="I2789" s="35">
        <v>0</v>
      </c>
      <c r="J2789" s="35">
        <v>0</v>
      </c>
      <c r="K2789" s="35">
        <v>0</v>
      </c>
      <c r="L2789" s="35">
        <v>0</v>
      </c>
      <c r="M2789" s="35">
        <v>9842.98</v>
      </c>
      <c r="N2789" s="38" t="s">
        <v>1385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60">
        <v>45919.82402777778</v>
      </c>
      <c r="B2790" s="61">
        <v>444721292</v>
      </c>
      <c r="C2790" s="37" t="s">
        <v>36</v>
      </c>
      <c r="D2790" s="37" t="s">
        <v>37</v>
      </c>
      <c r="E2790" s="37" t="s">
        <v>45</v>
      </c>
      <c r="F2790" s="37" t="s">
        <v>120</v>
      </c>
      <c r="G2790" s="36">
        <v>3670.1</v>
      </c>
      <c r="H2790" s="61">
        <v>443950048</v>
      </c>
      <c r="I2790" s="36">
        <v>0</v>
      </c>
      <c r="J2790" s="36">
        <v>0</v>
      </c>
      <c r="K2790" s="36">
        <v>0</v>
      </c>
      <c r="L2790" s="36">
        <v>0</v>
      </c>
      <c r="M2790" s="36">
        <v>9842.98</v>
      </c>
      <c r="N2790" s="37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8">
        <v>45919.82402777778</v>
      </c>
      <c r="B2791" s="59">
        <v>444721293</v>
      </c>
      <c r="C2791" s="38" t="s">
        <v>36</v>
      </c>
      <c r="D2791" s="38" t="s">
        <v>37</v>
      </c>
      <c r="E2791" s="38" t="s">
        <v>45</v>
      </c>
      <c r="F2791" s="38" t="s">
        <v>120</v>
      </c>
      <c r="G2791" s="35">
        <v>3670.1</v>
      </c>
      <c r="H2791" s="59">
        <v>443950049</v>
      </c>
      <c r="I2791" s="35">
        <v>0</v>
      </c>
      <c r="J2791" s="35">
        <v>0</v>
      </c>
      <c r="K2791" s="35">
        <v>0</v>
      </c>
      <c r="L2791" s="35">
        <v>0</v>
      </c>
      <c r="M2791" s="35">
        <v>9842.98</v>
      </c>
      <c r="N2791" s="3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60">
        <v>45919.82403935185</v>
      </c>
      <c r="B2792" s="61">
        <v>444721295</v>
      </c>
      <c r="C2792" s="37" t="s">
        <v>36</v>
      </c>
      <c r="D2792" s="37" t="s">
        <v>37</v>
      </c>
      <c r="E2792" s="37" t="s">
        <v>45</v>
      </c>
      <c r="F2792" s="37" t="s">
        <v>120</v>
      </c>
      <c r="G2792" s="36">
        <v>3670.1</v>
      </c>
      <c r="H2792" s="61">
        <v>443950051</v>
      </c>
      <c r="I2792" s="36">
        <v>0</v>
      </c>
      <c r="J2792" s="36">
        <v>0</v>
      </c>
      <c r="K2792" s="36">
        <v>0</v>
      </c>
      <c r="L2792" s="36">
        <v>0</v>
      </c>
      <c r="M2792" s="36">
        <v>9842.98</v>
      </c>
      <c r="N2792" s="37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8">
        <v>45919.831469907411</v>
      </c>
      <c r="B2793" s="59">
        <v>444723132</v>
      </c>
      <c r="C2793" s="38" t="s">
        <v>36</v>
      </c>
      <c r="D2793" s="38" t="s">
        <v>38</v>
      </c>
      <c r="E2793" s="38" t="s">
        <v>46</v>
      </c>
      <c r="F2793" s="38" t="s">
        <v>120</v>
      </c>
      <c r="G2793" s="35">
        <v>3667.58</v>
      </c>
      <c r="H2793" s="59">
        <v>443951858</v>
      </c>
      <c r="I2793" s="35">
        <v>0</v>
      </c>
      <c r="J2793" s="35">
        <v>0</v>
      </c>
      <c r="K2793" s="35">
        <v>0</v>
      </c>
      <c r="L2793" s="35">
        <v>-2.52</v>
      </c>
      <c r="M2793" s="35">
        <v>9840.4599999999991</v>
      </c>
      <c r="N2793" s="38" t="s">
        <v>1903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60">
        <v>45919.831493055557</v>
      </c>
      <c r="B2794" s="61">
        <v>444723137</v>
      </c>
      <c r="C2794" s="37" t="s">
        <v>36</v>
      </c>
      <c r="D2794" s="37" t="s">
        <v>38</v>
      </c>
      <c r="E2794" s="37" t="s">
        <v>46</v>
      </c>
      <c r="F2794" s="37" t="s">
        <v>120</v>
      </c>
      <c r="G2794" s="36">
        <v>3667.51</v>
      </c>
      <c r="H2794" s="61">
        <v>443951863</v>
      </c>
      <c r="I2794" s="36">
        <v>0</v>
      </c>
      <c r="J2794" s="36">
        <v>0</v>
      </c>
      <c r="K2794" s="36">
        <v>0</v>
      </c>
      <c r="L2794" s="36">
        <v>-3.01</v>
      </c>
      <c r="M2794" s="36">
        <v>9837.4500000000007</v>
      </c>
      <c r="N2794" s="37" t="s">
        <v>1904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8">
        <v>45919.832013888888</v>
      </c>
      <c r="B2795" s="59">
        <v>444723334</v>
      </c>
      <c r="C2795" s="38" t="s">
        <v>36</v>
      </c>
      <c r="D2795" s="38" t="s">
        <v>38</v>
      </c>
      <c r="E2795" s="38" t="s">
        <v>45</v>
      </c>
      <c r="F2795" s="38" t="s">
        <v>120</v>
      </c>
      <c r="G2795" s="35">
        <v>3667.81</v>
      </c>
      <c r="H2795" s="59">
        <v>443952059</v>
      </c>
      <c r="I2795" s="35">
        <v>0</v>
      </c>
      <c r="J2795" s="35">
        <v>0</v>
      </c>
      <c r="K2795" s="35">
        <v>0</v>
      </c>
      <c r="L2795" s="35">
        <v>0</v>
      </c>
      <c r="M2795" s="35">
        <v>9837.4500000000007</v>
      </c>
      <c r="N2795" s="38" t="s">
        <v>1385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60">
        <v>45919.832708333335</v>
      </c>
      <c r="B2796" s="61">
        <v>444723467</v>
      </c>
      <c r="C2796" s="37" t="s">
        <v>36</v>
      </c>
      <c r="D2796" s="37" t="s">
        <v>38</v>
      </c>
      <c r="E2796" s="37" t="s">
        <v>45</v>
      </c>
      <c r="F2796" s="37" t="s">
        <v>120</v>
      </c>
      <c r="G2796" s="36">
        <v>3668.22</v>
      </c>
      <c r="H2796" s="61">
        <v>443952170</v>
      </c>
      <c r="I2796" s="36">
        <v>0</v>
      </c>
      <c r="J2796" s="36">
        <v>0</v>
      </c>
      <c r="K2796" s="36">
        <v>0</v>
      </c>
      <c r="L2796" s="36">
        <v>0</v>
      </c>
      <c r="M2796" s="36">
        <v>9837.4500000000007</v>
      </c>
      <c r="N2796" s="37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8">
        <v>45919.832708333335</v>
      </c>
      <c r="B2797" s="59">
        <v>444723468</v>
      </c>
      <c r="C2797" s="38" t="s">
        <v>36</v>
      </c>
      <c r="D2797" s="38" t="s">
        <v>38</v>
      </c>
      <c r="E2797" s="38" t="s">
        <v>45</v>
      </c>
      <c r="F2797" s="38" t="s">
        <v>120</v>
      </c>
      <c r="G2797" s="35">
        <v>3668.22</v>
      </c>
      <c r="H2797" s="59">
        <v>443952171</v>
      </c>
      <c r="I2797" s="35">
        <v>0</v>
      </c>
      <c r="J2797" s="35">
        <v>0</v>
      </c>
      <c r="K2797" s="35">
        <v>0</v>
      </c>
      <c r="L2797" s="35">
        <v>0</v>
      </c>
      <c r="M2797" s="35">
        <v>9837.4500000000007</v>
      </c>
      <c r="N2797" s="38" t="s">
        <v>109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60">
        <v>45919.832719907405</v>
      </c>
      <c r="B2798" s="61">
        <v>444723470</v>
      </c>
      <c r="C2798" s="37" t="s">
        <v>36</v>
      </c>
      <c r="D2798" s="37" t="s">
        <v>38</v>
      </c>
      <c r="E2798" s="37" t="s">
        <v>45</v>
      </c>
      <c r="F2798" s="37" t="s">
        <v>120</v>
      </c>
      <c r="G2798" s="36">
        <v>3668.22</v>
      </c>
      <c r="H2798" s="61">
        <v>443952173</v>
      </c>
      <c r="I2798" s="36">
        <v>0</v>
      </c>
      <c r="J2798" s="36">
        <v>0</v>
      </c>
      <c r="K2798" s="36">
        <v>0</v>
      </c>
      <c r="L2798" s="36">
        <v>0</v>
      </c>
      <c r="M2798" s="36">
        <v>9837.4500000000007</v>
      </c>
      <c r="N2798" s="37" t="s">
        <v>108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8">
        <v>45919.83457175926</v>
      </c>
      <c r="B2799" s="59">
        <v>444724116</v>
      </c>
      <c r="C2799" s="38" t="s">
        <v>36</v>
      </c>
      <c r="D2799" s="38" t="s">
        <v>37</v>
      </c>
      <c r="E2799" s="38" t="s">
        <v>46</v>
      </c>
      <c r="F2799" s="38" t="s">
        <v>120</v>
      </c>
      <c r="G2799" s="35">
        <v>3669.73</v>
      </c>
      <c r="H2799" s="59">
        <v>443952823</v>
      </c>
      <c r="I2799" s="35">
        <v>0</v>
      </c>
      <c r="J2799" s="35">
        <v>0</v>
      </c>
      <c r="K2799" s="35">
        <v>0</v>
      </c>
      <c r="L2799" s="35">
        <v>-1.51</v>
      </c>
      <c r="M2799" s="35">
        <v>9835.94</v>
      </c>
      <c r="N2799" s="38" t="s">
        <v>1049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60">
        <v>45919.834675925929</v>
      </c>
      <c r="B2800" s="61">
        <v>444724157</v>
      </c>
      <c r="C2800" s="37" t="s">
        <v>36</v>
      </c>
      <c r="D2800" s="37" t="s">
        <v>37</v>
      </c>
      <c r="E2800" s="37" t="s">
        <v>45</v>
      </c>
      <c r="F2800" s="37" t="s">
        <v>120</v>
      </c>
      <c r="G2800" s="36">
        <v>3669.67</v>
      </c>
      <c r="H2800" s="61">
        <v>443952864</v>
      </c>
      <c r="I2800" s="36">
        <v>0</v>
      </c>
      <c r="J2800" s="36">
        <v>0</v>
      </c>
      <c r="K2800" s="36">
        <v>0</v>
      </c>
      <c r="L2800" s="36">
        <v>0</v>
      </c>
      <c r="M2800" s="36">
        <v>9835.94</v>
      </c>
      <c r="N2800" s="37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8">
        <v>45919.834675925929</v>
      </c>
      <c r="B2801" s="59">
        <v>444724158</v>
      </c>
      <c r="C2801" s="38" t="s">
        <v>36</v>
      </c>
      <c r="D2801" s="38" t="s">
        <v>37</v>
      </c>
      <c r="E2801" s="38" t="s">
        <v>45</v>
      </c>
      <c r="F2801" s="38" t="s">
        <v>120</v>
      </c>
      <c r="G2801" s="35">
        <v>3669.67</v>
      </c>
      <c r="H2801" s="59">
        <v>443952865</v>
      </c>
      <c r="I2801" s="35">
        <v>0</v>
      </c>
      <c r="J2801" s="35">
        <v>0</v>
      </c>
      <c r="K2801" s="35">
        <v>0</v>
      </c>
      <c r="L2801" s="35">
        <v>0</v>
      </c>
      <c r="M2801" s="35">
        <v>9835.94</v>
      </c>
      <c r="N2801" s="3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60">
        <v>45919.834687499999</v>
      </c>
      <c r="B2802" s="61">
        <v>444724171</v>
      </c>
      <c r="C2802" s="37" t="s">
        <v>36</v>
      </c>
      <c r="D2802" s="37" t="s">
        <v>37</v>
      </c>
      <c r="E2802" s="37" t="s">
        <v>45</v>
      </c>
      <c r="F2802" s="37" t="s">
        <v>120</v>
      </c>
      <c r="G2802" s="36">
        <v>3669.66</v>
      </c>
      <c r="H2802" s="61">
        <v>443952880</v>
      </c>
      <c r="I2802" s="36">
        <v>0</v>
      </c>
      <c r="J2802" s="36">
        <v>0</v>
      </c>
      <c r="K2802" s="36">
        <v>0</v>
      </c>
      <c r="L2802" s="36">
        <v>0</v>
      </c>
      <c r="M2802" s="36">
        <v>9835.94</v>
      </c>
      <c r="N2802" s="37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8">
        <v>45919.839895833335</v>
      </c>
      <c r="B2803" s="59">
        <v>444725720</v>
      </c>
      <c r="C2803" s="38" t="s">
        <v>36</v>
      </c>
      <c r="D2803" s="38" t="s">
        <v>37</v>
      </c>
      <c r="E2803" s="38" t="s">
        <v>46</v>
      </c>
      <c r="F2803" s="38" t="s">
        <v>120</v>
      </c>
      <c r="G2803" s="35">
        <v>3670.7</v>
      </c>
      <c r="H2803" s="59">
        <v>443954403</v>
      </c>
      <c r="I2803" s="35">
        <v>0</v>
      </c>
      <c r="J2803" s="35">
        <v>0</v>
      </c>
      <c r="K2803" s="35">
        <v>0</v>
      </c>
      <c r="L2803" s="35">
        <v>-2.48</v>
      </c>
      <c r="M2803" s="35">
        <v>9833.4599999999991</v>
      </c>
      <c r="N2803" s="38" t="s">
        <v>1905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60">
        <v>45919.840231481481</v>
      </c>
      <c r="B2804" s="61">
        <v>444725850</v>
      </c>
      <c r="C2804" s="37" t="s">
        <v>36</v>
      </c>
      <c r="D2804" s="37" t="s">
        <v>37</v>
      </c>
      <c r="E2804" s="37" t="s">
        <v>45</v>
      </c>
      <c r="F2804" s="37" t="s">
        <v>120</v>
      </c>
      <c r="G2804" s="36">
        <v>3670.14</v>
      </c>
      <c r="H2804" s="61">
        <v>443954532</v>
      </c>
      <c r="I2804" s="36">
        <v>0</v>
      </c>
      <c r="J2804" s="36">
        <v>0</v>
      </c>
      <c r="K2804" s="36">
        <v>0</v>
      </c>
      <c r="L2804" s="36">
        <v>0</v>
      </c>
      <c r="M2804" s="36">
        <v>9833.4599999999991</v>
      </c>
      <c r="N2804" s="37" t="s">
        <v>109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8">
        <v>45919.840231481481</v>
      </c>
      <c r="B2805" s="59">
        <v>444725851</v>
      </c>
      <c r="C2805" s="38" t="s">
        <v>36</v>
      </c>
      <c r="D2805" s="38" t="s">
        <v>37</v>
      </c>
      <c r="E2805" s="38" t="s">
        <v>45</v>
      </c>
      <c r="F2805" s="38" t="s">
        <v>120</v>
      </c>
      <c r="G2805" s="35">
        <v>3670.14</v>
      </c>
      <c r="H2805" s="59">
        <v>443954533</v>
      </c>
      <c r="I2805" s="35">
        <v>0</v>
      </c>
      <c r="J2805" s="35">
        <v>0</v>
      </c>
      <c r="K2805" s="35">
        <v>0</v>
      </c>
      <c r="L2805" s="35">
        <v>0</v>
      </c>
      <c r="M2805" s="35">
        <v>9833.4599999999991</v>
      </c>
      <c r="N2805" s="3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60">
        <v>45919.841249999998</v>
      </c>
      <c r="B2806" s="61">
        <v>444726060</v>
      </c>
      <c r="C2806" s="37" t="s">
        <v>36</v>
      </c>
      <c r="D2806" s="37" t="s">
        <v>37</v>
      </c>
      <c r="E2806" s="37" t="s">
        <v>46</v>
      </c>
      <c r="F2806" s="37" t="s">
        <v>120</v>
      </c>
      <c r="G2806" s="36">
        <v>3670.78</v>
      </c>
      <c r="H2806" s="61">
        <v>443954730</v>
      </c>
      <c r="I2806" s="36">
        <v>0</v>
      </c>
      <c r="J2806" s="36">
        <v>0</v>
      </c>
      <c r="K2806" s="36">
        <v>0</v>
      </c>
      <c r="L2806" s="36">
        <v>-2.97</v>
      </c>
      <c r="M2806" s="36">
        <v>9830.49</v>
      </c>
      <c r="N2806" s="37" t="s">
        <v>1906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8">
        <v>45919.841516203705</v>
      </c>
      <c r="B2807" s="59">
        <v>444726128</v>
      </c>
      <c r="C2807" s="38" t="s">
        <v>36</v>
      </c>
      <c r="D2807" s="38" t="s">
        <v>37</v>
      </c>
      <c r="E2807" s="38" t="s">
        <v>46</v>
      </c>
      <c r="F2807" s="38" t="s">
        <v>120</v>
      </c>
      <c r="G2807" s="35">
        <v>3670.99</v>
      </c>
      <c r="H2807" s="59">
        <v>443954798</v>
      </c>
      <c r="I2807" s="35">
        <v>0</v>
      </c>
      <c r="J2807" s="35">
        <v>0</v>
      </c>
      <c r="K2807" s="35">
        <v>0</v>
      </c>
      <c r="L2807" s="35">
        <v>-2.97</v>
      </c>
      <c r="M2807" s="35">
        <v>9827.52</v>
      </c>
      <c r="N2807" s="38" t="s">
        <v>1907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60">
        <v>45919.841967592591</v>
      </c>
      <c r="B2808" s="61">
        <v>444726272</v>
      </c>
      <c r="C2808" s="37" t="s">
        <v>36</v>
      </c>
      <c r="D2808" s="37" t="s">
        <v>37</v>
      </c>
      <c r="E2808" s="37" t="s">
        <v>45</v>
      </c>
      <c r="F2808" s="37" t="s">
        <v>120</v>
      </c>
      <c r="G2808" s="36">
        <v>3670.95</v>
      </c>
      <c r="H2808" s="61">
        <v>443954937</v>
      </c>
      <c r="I2808" s="36">
        <v>0</v>
      </c>
      <c r="J2808" s="36">
        <v>0</v>
      </c>
      <c r="K2808" s="36">
        <v>0</v>
      </c>
      <c r="L2808" s="36">
        <v>0</v>
      </c>
      <c r="M2808" s="36">
        <v>9827.52</v>
      </c>
      <c r="N2808" s="37" t="s">
        <v>1385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8">
        <v>45919.842349537037</v>
      </c>
      <c r="B2809" s="59">
        <v>444726332</v>
      </c>
      <c r="C2809" s="38" t="s">
        <v>36</v>
      </c>
      <c r="D2809" s="38" t="s">
        <v>37</v>
      </c>
      <c r="E2809" s="38" t="s">
        <v>46</v>
      </c>
      <c r="F2809" s="38" t="s">
        <v>120</v>
      </c>
      <c r="G2809" s="35">
        <v>3671.23</v>
      </c>
      <c r="H2809" s="59">
        <v>443954996</v>
      </c>
      <c r="I2809" s="35">
        <v>0</v>
      </c>
      <c r="J2809" s="35">
        <v>0</v>
      </c>
      <c r="K2809" s="35">
        <v>0</v>
      </c>
      <c r="L2809" s="35">
        <v>-3.01</v>
      </c>
      <c r="M2809" s="35">
        <v>9824.51</v>
      </c>
      <c r="N2809" s="38" t="s">
        <v>1908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60">
        <v>45919.842430555553</v>
      </c>
      <c r="B2810" s="61">
        <v>444726365</v>
      </c>
      <c r="C2810" s="37" t="s">
        <v>36</v>
      </c>
      <c r="D2810" s="37" t="s">
        <v>37</v>
      </c>
      <c r="E2810" s="37" t="s">
        <v>45</v>
      </c>
      <c r="F2810" s="37" t="s">
        <v>120</v>
      </c>
      <c r="G2810" s="36">
        <v>3670.86</v>
      </c>
      <c r="H2810" s="61">
        <v>443955026</v>
      </c>
      <c r="I2810" s="36">
        <v>0</v>
      </c>
      <c r="J2810" s="36">
        <v>0</v>
      </c>
      <c r="K2810" s="36">
        <v>0</v>
      </c>
      <c r="L2810" s="36">
        <v>0</v>
      </c>
      <c r="M2810" s="36">
        <v>9824.51</v>
      </c>
      <c r="N2810" s="37" t="s">
        <v>108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8">
        <v>45919.842430555553</v>
      </c>
      <c r="B2811" s="59">
        <v>444726366</v>
      </c>
      <c r="C2811" s="38" t="s">
        <v>36</v>
      </c>
      <c r="D2811" s="38" t="s">
        <v>37</v>
      </c>
      <c r="E2811" s="38" t="s">
        <v>45</v>
      </c>
      <c r="F2811" s="38" t="s">
        <v>120</v>
      </c>
      <c r="G2811" s="35">
        <v>3670.86</v>
      </c>
      <c r="H2811" s="59">
        <v>443955027</v>
      </c>
      <c r="I2811" s="35">
        <v>0</v>
      </c>
      <c r="J2811" s="35">
        <v>0</v>
      </c>
      <c r="K2811" s="35">
        <v>0</v>
      </c>
      <c r="L2811" s="35">
        <v>0</v>
      </c>
      <c r="M2811" s="35">
        <v>9824.51</v>
      </c>
      <c r="N2811" s="3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60">
        <v>45919.84652777778</v>
      </c>
      <c r="B2812" s="61">
        <v>444727745</v>
      </c>
      <c r="C2812" s="37" t="s">
        <v>36</v>
      </c>
      <c r="D2812" s="37" t="s">
        <v>38</v>
      </c>
      <c r="E2812" s="37" t="s">
        <v>46</v>
      </c>
      <c r="F2812" s="37" t="s">
        <v>120</v>
      </c>
      <c r="G2812" s="36">
        <v>3671.6</v>
      </c>
      <c r="H2812" s="61">
        <v>443956374</v>
      </c>
      <c r="I2812" s="36">
        <v>0</v>
      </c>
      <c r="J2812" s="36">
        <v>0</v>
      </c>
      <c r="K2812" s="36">
        <v>0</v>
      </c>
      <c r="L2812" s="36">
        <v>1.5</v>
      </c>
      <c r="M2812" s="36">
        <v>9826.01</v>
      </c>
      <c r="N2812" s="37" t="s">
        <v>1909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8">
        <v>45919.846574074072</v>
      </c>
      <c r="B2813" s="59">
        <v>444727760</v>
      </c>
      <c r="C2813" s="38" t="s">
        <v>36</v>
      </c>
      <c r="D2813" s="38" t="s">
        <v>38</v>
      </c>
      <c r="E2813" s="38" t="s">
        <v>46</v>
      </c>
      <c r="F2813" s="38" t="s">
        <v>120</v>
      </c>
      <c r="G2813" s="35">
        <v>3671.64</v>
      </c>
      <c r="H2813" s="59">
        <v>443956389</v>
      </c>
      <c r="I2813" s="35">
        <v>0</v>
      </c>
      <c r="J2813" s="35">
        <v>0</v>
      </c>
      <c r="K2813" s="35">
        <v>0</v>
      </c>
      <c r="L2813" s="35">
        <v>1.5</v>
      </c>
      <c r="M2813" s="35">
        <v>9827.51</v>
      </c>
      <c r="N2813" s="38" t="s">
        <v>1910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60">
        <v>45919.84684027778</v>
      </c>
      <c r="B2814" s="61">
        <v>444727999</v>
      </c>
      <c r="C2814" s="37" t="s">
        <v>36</v>
      </c>
      <c r="D2814" s="37" t="s">
        <v>37</v>
      </c>
      <c r="E2814" s="37" t="s">
        <v>46</v>
      </c>
      <c r="F2814" s="37" t="s">
        <v>120</v>
      </c>
      <c r="G2814" s="36">
        <v>3672.03</v>
      </c>
      <c r="H2814" s="61">
        <v>443956629</v>
      </c>
      <c r="I2814" s="36">
        <v>0</v>
      </c>
      <c r="J2814" s="36">
        <v>0</v>
      </c>
      <c r="K2814" s="36">
        <v>0</v>
      </c>
      <c r="L2814" s="36">
        <v>-3.01</v>
      </c>
      <c r="M2814" s="36">
        <v>9824.5</v>
      </c>
      <c r="N2814" s="37" t="s">
        <v>1911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8">
        <v>45919.84684027778</v>
      </c>
      <c r="B2815" s="59">
        <v>444728000</v>
      </c>
      <c r="C2815" s="38" t="s">
        <v>36</v>
      </c>
      <c r="D2815" s="38" t="s">
        <v>37</v>
      </c>
      <c r="E2815" s="38" t="s">
        <v>46</v>
      </c>
      <c r="F2815" s="38" t="s">
        <v>120</v>
      </c>
      <c r="G2815" s="35">
        <v>3672.03</v>
      </c>
      <c r="H2815" s="59">
        <v>443956630</v>
      </c>
      <c r="I2815" s="35">
        <v>0</v>
      </c>
      <c r="J2815" s="35">
        <v>0</v>
      </c>
      <c r="K2815" s="35">
        <v>0</v>
      </c>
      <c r="L2815" s="35">
        <v>-3.01</v>
      </c>
      <c r="M2815" s="35">
        <v>9821.49</v>
      </c>
      <c r="N2815" s="38" t="s">
        <v>1911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60">
        <v>45919.847986111112</v>
      </c>
      <c r="B2816" s="61">
        <v>444728769</v>
      </c>
      <c r="C2816" s="37" t="s">
        <v>36</v>
      </c>
      <c r="D2816" s="37" t="s">
        <v>37</v>
      </c>
      <c r="E2816" s="37" t="s">
        <v>45</v>
      </c>
      <c r="F2816" s="37" t="s">
        <v>120</v>
      </c>
      <c r="G2816" s="36">
        <v>3672.03</v>
      </c>
      <c r="H2816" s="61">
        <v>443957383</v>
      </c>
      <c r="I2816" s="36">
        <v>0</v>
      </c>
      <c r="J2816" s="36">
        <v>0</v>
      </c>
      <c r="K2816" s="36">
        <v>0</v>
      </c>
      <c r="L2816" s="36">
        <v>0</v>
      </c>
      <c r="M2816" s="36">
        <v>9821.49</v>
      </c>
      <c r="N2816" s="37" t="s">
        <v>115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8">
        <v>45919.847986111112</v>
      </c>
      <c r="B2817" s="59">
        <v>444728770</v>
      </c>
      <c r="C2817" s="38" t="s">
        <v>36</v>
      </c>
      <c r="D2817" s="38" t="s">
        <v>37</v>
      </c>
      <c r="E2817" s="38" t="s">
        <v>45</v>
      </c>
      <c r="F2817" s="38" t="s">
        <v>120</v>
      </c>
      <c r="G2817" s="35">
        <v>3672.03</v>
      </c>
      <c r="H2817" s="59">
        <v>443957384</v>
      </c>
      <c r="I2817" s="35">
        <v>0</v>
      </c>
      <c r="J2817" s="35">
        <v>0</v>
      </c>
      <c r="K2817" s="35">
        <v>0</v>
      </c>
      <c r="L2817" s="35">
        <v>0</v>
      </c>
      <c r="M2817" s="35">
        <v>9821.49</v>
      </c>
      <c r="N2817" s="38" t="s">
        <v>119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60">
        <v>45919.848391203705</v>
      </c>
      <c r="B2818" s="61">
        <v>444728829</v>
      </c>
      <c r="C2818" s="37" t="s">
        <v>36</v>
      </c>
      <c r="D2818" s="37" t="s">
        <v>38</v>
      </c>
      <c r="E2818" s="37" t="s">
        <v>46</v>
      </c>
      <c r="F2818" s="37" t="s">
        <v>120</v>
      </c>
      <c r="G2818" s="36">
        <v>3671.42</v>
      </c>
      <c r="H2818" s="61">
        <v>443957441</v>
      </c>
      <c r="I2818" s="36">
        <v>0</v>
      </c>
      <c r="J2818" s="36">
        <v>0</v>
      </c>
      <c r="K2818" s="36">
        <v>0</v>
      </c>
      <c r="L2818" s="36">
        <v>1.1599999999999999</v>
      </c>
      <c r="M2818" s="36">
        <v>9822.65</v>
      </c>
      <c r="N2818" s="37" t="s">
        <v>1912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8">
        <v>45919.848449074074</v>
      </c>
      <c r="B2819" s="59">
        <v>444728847</v>
      </c>
      <c r="C2819" s="38" t="s">
        <v>36</v>
      </c>
      <c r="D2819" s="38" t="s">
        <v>37</v>
      </c>
      <c r="E2819" s="38" t="s">
        <v>45</v>
      </c>
      <c r="F2819" s="38" t="s">
        <v>120</v>
      </c>
      <c r="G2819" s="35">
        <v>3671.61</v>
      </c>
      <c r="H2819" s="59">
        <v>443957457</v>
      </c>
      <c r="I2819" s="35">
        <v>0</v>
      </c>
      <c r="J2819" s="35">
        <v>0</v>
      </c>
      <c r="K2819" s="35">
        <v>0</v>
      </c>
      <c r="L2819" s="35">
        <v>0</v>
      </c>
      <c r="M2819" s="35">
        <v>9822.65</v>
      </c>
      <c r="N2819" s="38" t="s">
        <v>109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60">
        <v>45919.848449074074</v>
      </c>
      <c r="B2820" s="61">
        <v>444728848</v>
      </c>
      <c r="C2820" s="37" t="s">
        <v>36</v>
      </c>
      <c r="D2820" s="37" t="s">
        <v>37</v>
      </c>
      <c r="E2820" s="37" t="s">
        <v>45</v>
      </c>
      <c r="F2820" s="37" t="s">
        <v>120</v>
      </c>
      <c r="G2820" s="36">
        <v>3671.62</v>
      </c>
      <c r="H2820" s="61">
        <v>443957459</v>
      </c>
      <c r="I2820" s="36">
        <v>0</v>
      </c>
      <c r="J2820" s="36">
        <v>0</v>
      </c>
      <c r="K2820" s="36">
        <v>0</v>
      </c>
      <c r="L2820" s="36">
        <v>0</v>
      </c>
      <c r="M2820" s="36">
        <v>9822.65</v>
      </c>
      <c r="N2820" s="37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8">
        <v>45919.848460648151</v>
      </c>
      <c r="B2821" s="59">
        <v>444728849</v>
      </c>
      <c r="C2821" s="38" t="s">
        <v>36</v>
      </c>
      <c r="D2821" s="38" t="s">
        <v>37</v>
      </c>
      <c r="E2821" s="38" t="s">
        <v>45</v>
      </c>
      <c r="F2821" s="38" t="s">
        <v>120</v>
      </c>
      <c r="G2821" s="35">
        <v>3671.61</v>
      </c>
      <c r="H2821" s="59">
        <v>443957460</v>
      </c>
      <c r="I2821" s="35">
        <v>0</v>
      </c>
      <c r="J2821" s="35">
        <v>0</v>
      </c>
      <c r="K2821" s="35">
        <v>0</v>
      </c>
      <c r="L2821" s="35">
        <v>0</v>
      </c>
      <c r="M2821" s="35">
        <v>9822.65</v>
      </c>
      <c r="N2821" s="38" t="s">
        <v>116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60">
        <v>45919.851111111115</v>
      </c>
      <c r="B2822" s="61">
        <v>444729814</v>
      </c>
      <c r="C2822" s="37" t="s">
        <v>36</v>
      </c>
      <c r="D2822" s="37" t="s">
        <v>37</v>
      </c>
      <c r="E2822" s="37" t="s">
        <v>45</v>
      </c>
      <c r="F2822" s="37" t="s">
        <v>120</v>
      </c>
      <c r="G2822" s="36">
        <v>3671.53</v>
      </c>
      <c r="H2822" s="61">
        <v>443958413</v>
      </c>
      <c r="I2822" s="36">
        <v>0</v>
      </c>
      <c r="J2822" s="36">
        <v>0</v>
      </c>
      <c r="K2822" s="36">
        <v>0</v>
      </c>
      <c r="L2822" s="36">
        <v>0</v>
      </c>
      <c r="M2822" s="36">
        <v>9822.65</v>
      </c>
      <c r="N2822" s="37" t="s">
        <v>107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8">
        <v>45919.851134259261</v>
      </c>
      <c r="B2823" s="59">
        <v>444729817</v>
      </c>
      <c r="C2823" s="38" t="s">
        <v>36</v>
      </c>
      <c r="D2823" s="38" t="s">
        <v>38</v>
      </c>
      <c r="E2823" s="38" t="s">
        <v>46</v>
      </c>
      <c r="F2823" s="38" t="s">
        <v>120</v>
      </c>
      <c r="G2823" s="35">
        <v>3671.21</v>
      </c>
      <c r="H2823" s="59">
        <v>443958415</v>
      </c>
      <c r="I2823" s="35">
        <v>0</v>
      </c>
      <c r="J2823" s="35">
        <v>0</v>
      </c>
      <c r="K2823" s="35">
        <v>0</v>
      </c>
      <c r="L2823" s="35">
        <v>1.1100000000000001</v>
      </c>
      <c r="M2823" s="35">
        <v>9823.76</v>
      </c>
      <c r="N2823" s="38" t="s">
        <v>1908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60">
        <v>45919.851134259261</v>
      </c>
      <c r="B2824" s="61">
        <v>444729818</v>
      </c>
      <c r="C2824" s="37" t="s">
        <v>36</v>
      </c>
      <c r="D2824" s="37" t="s">
        <v>38</v>
      </c>
      <c r="E2824" s="37" t="s">
        <v>46</v>
      </c>
      <c r="F2824" s="37" t="s">
        <v>120</v>
      </c>
      <c r="G2824" s="36">
        <v>3671.21</v>
      </c>
      <c r="H2824" s="61">
        <v>443958416</v>
      </c>
      <c r="I2824" s="36">
        <v>0</v>
      </c>
      <c r="J2824" s="36">
        <v>0</v>
      </c>
      <c r="K2824" s="36">
        <v>0</v>
      </c>
      <c r="L2824" s="36">
        <v>1.07</v>
      </c>
      <c r="M2824" s="36">
        <v>9824.83</v>
      </c>
      <c r="N2824" s="37" t="s">
        <v>1913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8">
        <v>45919.851689814815</v>
      </c>
      <c r="B2825" s="59">
        <v>444729930</v>
      </c>
      <c r="C2825" s="38" t="s">
        <v>36</v>
      </c>
      <c r="D2825" s="38" t="s">
        <v>37</v>
      </c>
      <c r="E2825" s="38" t="s">
        <v>45</v>
      </c>
      <c r="F2825" s="38" t="s">
        <v>120</v>
      </c>
      <c r="G2825" s="35">
        <v>3671.9</v>
      </c>
      <c r="H2825" s="59">
        <v>443958522</v>
      </c>
      <c r="I2825" s="35">
        <v>0</v>
      </c>
      <c r="J2825" s="35">
        <v>0</v>
      </c>
      <c r="K2825" s="35">
        <v>0</v>
      </c>
      <c r="L2825" s="35">
        <v>0</v>
      </c>
      <c r="M2825" s="35">
        <v>9824.83</v>
      </c>
      <c r="N2825" s="3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60">
        <v>45919.851689814815</v>
      </c>
      <c r="B2826" s="61">
        <v>444729931</v>
      </c>
      <c r="C2826" s="37" t="s">
        <v>36</v>
      </c>
      <c r="D2826" s="37" t="s">
        <v>37</v>
      </c>
      <c r="E2826" s="37" t="s">
        <v>45</v>
      </c>
      <c r="F2826" s="37" t="s">
        <v>120</v>
      </c>
      <c r="G2826" s="36">
        <v>3671.9</v>
      </c>
      <c r="H2826" s="61">
        <v>443958523</v>
      </c>
      <c r="I2826" s="36">
        <v>0</v>
      </c>
      <c r="J2826" s="36">
        <v>0</v>
      </c>
      <c r="K2826" s="36">
        <v>0</v>
      </c>
      <c r="L2826" s="36">
        <v>0</v>
      </c>
      <c r="M2826" s="36">
        <v>9824.83</v>
      </c>
      <c r="N2826" s="37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8">
        <v>45919.855740740742</v>
      </c>
      <c r="B2827" s="59">
        <v>444731033</v>
      </c>
      <c r="C2827" s="38" t="s">
        <v>36</v>
      </c>
      <c r="D2827" s="38" t="s">
        <v>37</v>
      </c>
      <c r="E2827" s="38" t="s">
        <v>45</v>
      </c>
      <c r="F2827" s="38" t="s">
        <v>120</v>
      </c>
      <c r="G2827" s="35">
        <v>3671.98</v>
      </c>
      <c r="H2827" s="59">
        <v>443959586</v>
      </c>
      <c r="I2827" s="35">
        <v>0</v>
      </c>
      <c r="J2827" s="35">
        <v>0</v>
      </c>
      <c r="K2827" s="35">
        <v>0</v>
      </c>
      <c r="L2827" s="35">
        <v>0</v>
      </c>
      <c r="M2827" s="35">
        <v>9824.83</v>
      </c>
      <c r="N2827" s="38" t="s">
        <v>93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60">
        <v>45919.855740740742</v>
      </c>
      <c r="B2828" s="61">
        <v>444731035</v>
      </c>
      <c r="C2828" s="37" t="s">
        <v>36</v>
      </c>
      <c r="D2828" s="37" t="s">
        <v>37</v>
      </c>
      <c r="E2828" s="37" t="s">
        <v>45</v>
      </c>
      <c r="F2828" s="37" t="s">
        <v>120</v>
      </c>
      <c r="G2828" s="36">
        <v>3672.02</v>
      </c>
      <c r="H2828" s="61">
        <v>443959588</v>
      </c>
      <c r="I2828" s="36">
        <v>0</v>
      </c>
      <c r="J2828" s="36">
        <v>0</v>
      </c>
      <c r="K2828" s="36">
        <v>0</v>
      </c>
      <c r="L2828" s="36">
        <v>0</v>
      </c>
      <c r="M2828" s="36">
        <v>9824.83</v>
      </c>
      <c r="N2828" s="37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8">
        <v>45919.855775462966</v>
      </c>
      <c r="B2829" s="59">
        <v>444731045</v>
      </c>
      <c r="C2829" s="38" t="s">
        <v>36</v>
      </c>
      <c r="D2829" s="38" t="s">
        <v>38</v>
      </c>
      <c r="E2829" s="38" t="s">
        <v>46</v>
      </c>
      <c r="F2829" s="38" t="s">
        <v>120</v>
      </c>
      <c r="G2829" s="35">
        <v>3671.71</v>
      </c>
      <c r="H2829" s="59">
        <v>443959598</v>
      </c>
      <c r="I2829" s="35">
        <v>0</v>
      </c>
      <c r="J2829" s="35">
        <v>0</v>
      </c>
      <c r="K2829" s="35">
        <v>0</v>
      </c>
      <c r="L2829" s="35">
        <v>0.76</v>
      </c>
      <c r="M2829" s="35">
        <v>9825.59</v>
      </c>
      <c r="N2829" s="38" t="s">
        <v>1914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60">
        <v>45919.855856481481</v>
      </c>
      <c r="B2830" s="61">
        <v>444731059</v>
      </c>
      <c r="C2830" s="37" t="s">
        <v>36</v>
      </c>
      <c r="D2830" s="37" t="s">
        <v>37</v>
      </c>
      <c r="E2830" s="37" t="s">
        <v>45</v>
      </c>
      <c r="F2830" s="37" t="s">
        <v>120</v>
      </c>
      <c r="G2830" s="36">
        <v>3672.06</v>
      </c>
      <c r="H2830" s="61">
        <v>443959611</v>
      </c>
      <c r="I2830" s="36">
        <v>0</v>
      </c>
      <c r="J2830" s="36">
        <v>0</v>
      </c>
      <c r="K2830" s="36">
        <v>0</v>
      </c>
      <c r="L2830" s="36">
        <v>0</v>
      </c>
      <c r="M2830" s="36">
        <v>9825.59</v>
      </c>
      <c r="N2830" s="37" t="s">
        <v>1385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8">
        <v>45919.857222222221</v>
      </c>
      <c r="B2831" s="59">
        <v>444731372</v>
      </c>
      <c r="C2831" s="38" t="s">
        <v>36</v>
      </c>
      <c r="D2831" s="38" t="s">
        <v>38</v>
      </c>
      <c r="E2831" s="38" t="s">
        <v>46</v>
      </c>
      <c r="F2831" s="38" t="s">
        <v>120</v>
      </c>
      <c r="G2831" s="35">
        <v>3671.53</v>
      </c>
      <c r="H2831" s="59">
        <v>443959912</v>
      </c>
      <c r="I2831" s="35">
        <v>0</v>
      </c>
      <c r="J2831" s="35">
        <v>0</v>
      </c>
      <c r="K2831" s="35">
        <v>0</v>
      </c>
      <c r="L2831" s="35">
        <v>0.67</v>
      </c>
      <c r="M2831" s="35">
        <v>9826.26</v>
      </c>
      <c r="N2831" s="38" t="s">
        <v>1915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60">
        <v>45919.857222222221</v>
      </c>
      <c r="B2832" s="61">
        <v>444731373</v>
      </c>
      <c r="C2832" s="37" t="s">
        <v>36</v>
      </c>
      <c r="D2832" s="37" t="s">
        <v>38</v>
      </c>
      <c r="E2832" s="37" t="s">
        <v>46</v>
      </c>
      <c r="F2832" s="37" t="s">
        <v>120</v>
      </c>
      <c r="G2832" s="36">
        <v>3671.53</v>
      </c>
      <c r="H2832" s="61">
        <v>443959913</v>
      </c>
      <c r="I2832" s="36">
        <v>0</v>
      </c>
      <c r="J2832" s="36">
        <v>0</v>
      </c>
      <c r="K2832" s="36">
        <v>0</v>
      </c>
      <c r="L2832" s="36">
        <v>0.67</v>
      </c>
      <c r="M2832" s="36">
        <v>9826.93</v>
      </c>
      <c r="N2832" s="37" t="s">
        <v>1915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8">
        <v>45919.857361111113</v>
      </c>
      <c r="B2833" s="59">
        <v>444731383</v>
      </c>
      <c r="C2833" s="38" t="s">
        <v>36</v>
      </c>
      <c r="D2833" s="38" t="s">
        <v>37</v>
      </c>
      <c r="E2833" s="38" t="s">
        <v>45</v>
      </c>
      <c r="F2833" s="38" t="s">
        <v>120</v>
      </c>
      <c r="G2833" s="35">
        <v>3671.93</v>
      </c>
      <c r="H2833" s="59">
        <v>443959923</v>
      </c>
      <c r="I2833" s="35">
        <v>0</v>
      </c>
      <c r="J2833" s="35">
        <v>0</v>
      </c>
      <c r="K2833" s="35">
        <v>0</v>
      </c>
      <c r="L2833" s="35">
        <v>0</v>
      </c>
      <c r="M2833" s="35">
        <v>9826.93</v>
      </c>
      <c r="N2833" s="3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60">
        <v>45919.859097222223</v>
      </c>
      <c r="B2834" s="61">
        <v>444731841</v>
      </c>
      <c r="C2834" s="37" t="s">
        <v>36</v>
      </c>
      <c r="D2834" s="37" t="s">
        <v>37</v>
      </c>
      <c r="E2834" s="37" t="s">
        <v>45</v>
      </c>
      <c r="F2834" s="37" t="s">
        <v>120</v>
      </c>
      <c r="G2834" s="36">
        <v>3672.3</v>
      </c>
      <c r="H2834" s="61">
        <v>443960371</v>
      </c>
      <c r="I2834" s="36">
        <v>0</v>
      </c>
      <c r="J2834" s="36">
        <v>0</v>
      </c>
      <c r="K2834" s="36">
        <v>0</v>
      </c>
      <c r="L2834" s="36">
        <v>0</v>
      </c>
      <c r="M2834" s="36">
        <v>9826.93</v>
      </c>
      <c r="N2834" s="37" t="s">
        <v>108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8">
        <v>45919.859537037039</v>
      </c>
      <c r="B2835" s="59">
        <v>444732064</v>
      </c>
      <c r="C2835" s="38" t="s">
        <v>36</v>
      </c>
      <c r="D2835" s="38" t="s">
        <v>37</v>
      </c>
      <c r="E2835" s="38" t="s">
        <v>46</v>
      </c>
      <c r="F2835" s="38" t="s">
        <v>120</v>
      </c>
      <c r="G2835" s="35">
        <v>3672.78</v>
      </c>
      <c r="H2835" s="59">
        <v>443960591</v>
      </c>
      <c r="I2835" s="35">
        <v>0</v>
      </c>
      <c r="J2835" s="35">
        <v>0</v>
      </c>
      <c r="K2835" s="35">
        <v>0</v>
      </c>
      <c r="L2835" s="35">
        <v>-3.11</v>
      </c>
      <c r="M2835" s="35">
        <v>9823.82</v>
      </c>
      <c r="N2835" s="38" t="s">
        <v>1916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60">
        <v>45919.860833333332</v>
      </c>
      <c r="B2836" s="61">
        <v>444732881</v>
      </c>
      <c r="C2836" s="37" t="s">
        <v>36</v>
      </c>
      <c r="D2836" s="37" t="s">
        <v>37</v>
      </c>
      <c r="E2836" s="37" t="s">
        <v>45</v>
      </c>
      <c r="F2836" s="37" t="s">
        <v>120</v>
      </c>
      <c r="G2836" s="36">
        <v>3672.77</v>
      </c>
      <c r="H2836" s="61">
        <v>443961395</v>
      </c>
      <c r="I2836" s="36">
        <v>0</v>
      </c>
      <c r="J2836" s="36">
        <v>0</v>
      </c>
      <c r="K2836" s="36">
        <v>0</v>
      </c>
      <c r="L2836" s="36">
        <v>0</v>
      </c>
      <c r="M2836" s="36">
        <v>9823.82</v>
      </c>
      <c r="N2836" s="37" t="s">
        <v>114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8">
        <v>45919.861203703702</v>
      </c>
      <c r="B2837" s="59">
        <v>444733012</v>
      </c>
      <c r="C2837" s="38" t="s">
        <v>36</v>
      </c>
      <c r="D2837" s="38" t="s">
        <v>38</v>
      </c>
      <c r="E2837" s="38" t="s">
        <v>46</v>
      </c>
      <c r="F2837" s="38" t="s">
        <v>120</v>
      </c>
      <c r="G2837" s="35">
        <v>3672.42</v>
      </c>
      <c r="H2837" s="59">
        <v>443961520</v>
      </c>
      <c r="I2837" s="35">
        <v>0</v>
      </c>
      <c r="J2837" s="35">
        <v>0</v>
      </c>
      <c r="K2837" s="35">
        <v>0</v>
      </c>
      <c r="L2837" s="35">
        <v>0.81</v>
      </c>
      <c r="M2837" s="35">
        <v>9824.6299999999992</v>
      </c>
      <c r="N2837" s="38" t="s">
        <v>1917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60">
        <v>45919.861296296294</v>
      </c>
      <c r="B2838" s="61">
        <v>444733040</v>
      </c>
      <c r="C2838" s="37" t="s">
        <v>36</v>
      </c>
      <c r="D2838" s="37" t="s">
        <v>37</v>
      </c>
      <c r="E2838" s="37" t="s">
        <v>45</v>
      </c>
      <c r="F2838" s="37" t="s">
        <v>120</v>
      </c>
      <c r="G2838" s="36">
        <v>3672.84</v>
      </c>
      <c r="H2838" s="61">
        <v>443961545</v>
      </c>
      <c r="I2838" s="36">
        <v>0</v>
      </c>
      <c r="J2838" s="36">
        <v>0</v>
      </c>
      <c r="K2838" s="36">
        <v>0</v>
      </c>
      <c r="L2838" s="36">
        <v>0</v>
      </c>
      <c r="M2838" s="36">
        <v>9824.6299999999992</v>
      </c>
      <c r="N2838" s="37" t="s">
        <v>116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8">
        <v>45919.861990740741</v>
      </c>
      <c r="B2839" s="59">
        <v>444733167</v>
      </c>
      <c r="C2839" s="38" t="s">
        <v>36</v>
      </c>
      <c r="D2839" s="38" t="s">
        <v>38</v>
      </c>
      <c r="E2839" s="38" t="s">
        <v>46</v>
      </c>
      <c r="F2839" s="38" t="s">
        <v>120</v>
      </c>
      <c r="G2839" s="35">
        <v>3673.08</v>
      </c>
      <c r="H2839" s="59">
        <v>443961669</v>
      </c>
      <c r="I2839" s="35">
        <v>0</v>
      </c>
      <c r="J2839" s="35">
        <v>0</v>
      </c>
      <c r="K2839" s="35">
        <v>0</v>
      </c>
      <c r="L2839" s="35">
        <v>1.47</v>
      </c>
      <c r="M2839" s="35">
        <v>9826.1</v>
      </c>
      <c r="N2839" s="38" t="s">
        <v>1918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60">
        <v>45919.86204861111</v>
      </c>
      <c r="B2840" s="61">
        <v>444733193</v>
      </c>
      <c r="C2840" s="37" t="s">
        <v>36</v>
      </c>
      <c r="D2840" s="37" t="s">
        <v>38</v>
      </c>
      <c r="E2840" s="37" t="s">
        <v>46</v>
      </c>
      <c r="F2840" s="37" t="s">
        <v>120</v>
      </c>
      <c r="G2840" s="36">
        <v>3673.16</v>
      </c>
      <c r="H2840" s="61">
        <v>443961696</v>
      </c>
      <c r="I2840" s="36">
        <v>0</v>
      </c>
      <c r="J2840" s="36">
        <v>0</v>
      </c>
      <c r="K2840" s="36">
        <v>0</v>
      </c>
      <c r="L2840" s="36">
        <v>1.54</v>
      </c>
      <c r="M2840" s="36">
        <v>9827.64</v>
      </c>
      <c r="N2840" s="37" t="s">
        <v>1919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8">
        <v>45919.862569444442</v>
      </c>
      <c r="B2841" s="59">
        <v>444733383</v>
      </c>
      <c r="C2841" s="38" t="s">
        <v>36</v>
      </c>
      <c r="D2841" s="38" t="s">
        <v>37</v>
      </c>
      <c r="E2841" s="38" t="s">
        <v>45</v>
      </c>
      <c r="F2841" s="38" t="s">
        <v>120</v>
      </c>
      <c r="G2841" s="35">
        <v>3672.96</v>
      </c>
      <c r="H2841" s="59">
        <v>443961884</v>
      </c>
      <c r="I2841" s="35">
        <v>0</v>
      </c>
      <c r="J2841" s="35">
        <v>0</v>
      </c>
      <c r="K2841" s="35">
        <v>0</v>
      </c>
      <c r="L2841" s="35">
        <v>0</v>
      </c>
      <c r="M2841" s="35">
        <v>9827.64</v>
      </c>
      <c r="N2841" s="3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60">
        <v>45919.862569444442</v>
      </c>
      <c r="B2842" s="61">
        <v>444733384</v>
      </c>
      <c r="C2842" s="37" t="s">
        <v>36</v>
      </c>
      <c r="D2842" s="37" t="s">
        <v>37</v>
      </c>
      <c r="E2842" s="37" t="s">
        <v>45</v>
      </c>
      <c r="F2842" s="37" t="s">
        <v>120</v>
      </c>
      <c r="G2842" s="36">
        <v>3672.96</v>
      </c>
      <c r="H2842" s="61">
        <v>443961885</v>
      </c>
      <c r="I2842" s="36">
        <v>0</v>
      </c>
      <c r="J2842" s="36">
        <v>0</v>
      </c>
      <c r="K2842" s="36">
        <v>0</v>
      </c>
      <c r="L2842" s="36">
        <v>0</v>
      </c>
      <c r="M2842" s="36">
        <v>9827.64</v>
      </c>
      <c r="N2842" s="37" t="s">
        <v>109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8">
        <v>45919.864675925928</v>
      </c>
      <c r="B2843" s="59">
        <v>444734194</v>
      </c>
      <c r="C2843" s="38" t="s">
        <v>36</v>
      </c>
      <c r="D2843" s="38" t="s">
        <v>38</v>
      </c>
      <c r="E2843" s="38" t="s">
        <v>46</v>
      </c>
      <c r="F2843" s="38" t="s">
        <v>120</v>
      </c>
      <c r="G2843" s="35">
        <v>3673.82</v>
      </c>
      <c r="H2843" s="59">
        <v>443962680</v>
      </c>
      <c r="I2843" s="35">
        <v>0</v>
      </c>
      <c r="J2843" s="35">
        <v>0</v>
      </c>
      <c r="K2843" s="35">
        <v>0</v>
      </c>
      <c r="L2843" s="35">
        <v>1.52</v>
      </c>
      <c r="M2843" s="35">
        <v>9829.16</v>
      </c>
      <c r="N2843" s="38" t="s">
        <v>1920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60">
        <v>45919.864884259259</v>
      </c>
      <c r="B2844" s="61">
        <v>444734458</v>
      </c>
      <c r="C2844" s="37" t="s">
        <v>36</v>
      </c>
      <c r="D2844" s="37" t="s">
        <v>38</v>
      </c>
      <c r="E2844" s="37" t="s">
        <v>46</v>
      </c>
      <c r="F2844" s="37" t="s">
        <v>120</v>
      </c>
      <c r="G2844" s="36">
        <v>3674.3</v>
      </c>
      <c r="H2844" s="61">
        <v>443962936</v>
      </c>
      <c r="I2844" s="36">
        <v>0</v>
      </c>
      <c r="J2844" s="36">
        <v>0</v>
      </c>
      <c r="K2844" s="36">
        <v>0</v>
      </c>
      <c r="L2844" s="36">
        <v>4.6399999999999997</v>
      </c>
      <c r="M2844" s="36">
        <v>9833.7999999999993</v>
      </c>
      <c r="N2844" s="37" t="s">
        <v>1921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8">
        <v>45919.865023148152</v>
      </c>
      <c r="B2845" s="59">
        <v>444734639</v>
      </c>
      <c r="C2845" s="38" t="s">
        <v>36</v>
      </c>
      <c r="D2845" s="38" t="s">
        <v>38</v>
      </c>
      <c r="E2845" s="38" t="s">
        <v>46</v>
      </c>
      <c r="F2845" s="38" t="s">
        <v>120</v>
      </c>
      <c r="G2845" s="35">
        <v>3674.77</v>
      </c>
      <c r="H2845" s="59">
        <v>443963113</v>
      </c>
      <c r="I2845" s="35">
        <v>0</v>
      </c>
      <c r="J2845" s="35">
        <v>0</v>
      </c>
      <c r="K2845" s="35">
        <v>0</v>
      </c>
      <c r="L2845" s="35">
        <v>1.81</v>
      </c>
      <c r="M2845" s="35">
        <v>9835.61</v>
      </c>
      <c r="N2845" s="38" t="s">
        <v>1922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60">
        <v>45919.865023148152</v>
      </c>
      <c r="B2846" s="61">
        <v>444734640</v>
      </c>
      <c r="C2846" s="37" t="s">
        <v>36</v>
      </c>
      <c r="D2846" s="37" t="s">
        <v>38</v>
      </c>
      <c r="E2846" s="37" t="s">
        <v>46</v>
      </c>
      <c r="F2846" s="37" t="s">
        <v>120</v>
      </c>
      <c r="G2846" s="36">
        <v>3674.77</v>
      </c>
      <c r="H2846" s="61">
        <v>443963114</v>
      </c>
      <c r="I2846" s="36">
        <v>0</v>
      </c>
      <c r="J2846" s="36">
        <v>0</v>
      </c>
      <c r="K2846" s="36">
        <v>0</v>
      </c>
      <c r="L2846" s="36">
        <v>1.81</v>
      </c>
      <c r="M2846" s="36">
        <v>9837.42</v>
      </c>
      <c r="N2846" s="37" t="s">
        <v>1922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8">
        <v>45919.865023148152</v>
      </c>
      <c r="B2847" s="59">
        <v>444734701</v>
      </c>
      <c r="C2847" s="38" t="s">
        <v>36</v>
      </c>
      <c r="D2847" s="38" t="s">
        <v>38</v>
      </c>
      <c r="E2847" s="38" t="s">
        <v>46</v>
      </c>
      <c r="F2847" s="38" t="s">
        <v>120</v>
      </c>
      <c r="G2847" s="35">
        <v>3675.18</v>
      </c>
      <c r="H2847" s="59">
        <v>443963182</v>
      </c>
      <c r="I2847" s="35">
        <v>0</v>
      </c>
      <c r="J2847" s="35">
        <v>0</v>
      </c>
      <c r="K2847" s="35">
        <v>0</v>
      </c>
      <c r="L2847" s="35">
        <v>3.65</v>
      </c>
      <c r="M2847" s="35">
        <v>9841.07</v>
      </c>
      <c r="N2847" s="38" t="s">
        <v>1923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60">
        <v>45919.865023148152</v>
      </c>
      <c r="B2848" s="61">
        <v>444734703</v>
      </c>
      <c r="C2848" s="37" t="s">
        <v>36</v>
      </c>
      <c r="D2848" s="37" t="s">
        <v>38</v>
      </c>
      <c r="E2848" s="37" t="s">
        <v>46</v>
      </c>
      <c r="F2848" s="37" t="s">
        <v>120</v>
      </c>
      <c r="G2848" s="36">
        <v>3675.18</v>
      </c>
      <c r="H2848" s="61">
        <v>443963185</v>
      </c>
      <c r="I2848" s="36">
        <v>0</v>
      </c>
      <c r="J2848" s="36">
        <v>0</v>
      </c>
      <c r="K2848" s="36">
        <v>0</v>
      </c>
      <c r="L2848" s="36">
        <v>3.28</v>
      </c>
      <c r="M2848" s="36">
        <v>9844.35</v>
      </c>
      <c r="N2848" s="37" t="s">
        <v>1924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8">
        <v>45919.865023148152</v>
      </c>
      <c r="B2849" s="59">
        <v>444734705</v>
      </c>
      <c r="C2849" s="38" t="s">
        <v>36</v>
      </c>
      <c r="D2849" s="38" t="s">
        <v>38</v>
      </c>
      <c r="E2849" s="38" t="s">
        <v>46</v>
      </c>
      <c r="F2849" s="38" t="s">
        <v>120</v>
      </c>
      <c r="G2849" s="35">
        <v>3675.18</v>
      </c>
      <c r="H2849" s="59">
        <v>443963188</v>
      </c>
      <c r="I2849" s="35">
        <v>0</v>
      </c>
      <c r="J2849" s="35">
        <v>0</v>
      </c>
      <c r="K2849" s="35">
        <v>0</v>
      </c>
      <c r="L2849" s="35">
        <v>3.28</v>
      </c>
      <c r="M2849" s="35">
        <v>9847.6299999999992</v>
      </c>
      <c r="N2849" s="38" t="s">
        <v>1925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60">
        <v>45919.865023148152</v>
      </c>
      <c r="B2850" s="61">
        <v>444734938</v>
      </c>
      <c r="C2850" s="37" t="s">
        <v>36</v>
      </c>
      <c r="D2850" s="37" t="s">
        <v>38</v>
      </c>
      <c r="E2850" s="37" t="s">
        <v>46</v>
      </c>
      <c r="F2850" s="37" t="s">
        <v>120</v>
      </c>
      <c r="G2850" s="36">
        <v>3675.44</v>
      </c>
      <c r="H2850" s="61">
        <v>443963410</v>
      </c>
      <c r="I2850" s="36">
        <v>0</v>
      </c>
      <c r="J2850" s="36">
        <v>0</v>
      </c>
      <c r="K2850" s="36">
        <v>0</v>
      </c>
      <c r="L2850" s="36">
        <v>3.51</v>
      </c>
      <c r="M2850" s="36">
        <v>9851.14</v>
      </c>
      <c r="N2850" s="37" t="s">
        <v>1926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8">
        <v>45919.865057870367</v>
      </c>
      <c r="B2851" s="59">
        <v>444735013</v>
      </c>
      <c r="C2851" s="38" t="s">
        <v>36</v>
      </c>
      <c r="D2851" s="38" t="s">
        <v>38</v>
      </c>
      <c r="E2851" s="38" t="s">
        <v>46</v>
      </c>
      <c r="F2851" s="38" t="s">
        <v>120</v>
      </c>
      <c r="G2851" s="35">
        <v>3676.17</v>
      </c>
      <c r="H2851" s="59">
        <v>443963486</v>
      </c>
      <c r="I2851" s="35">
        <v>0</v>
      </c>
      <c r="J2851" s="35">
        <v>0</v>
      </c>
      <c r="K2851" s="35">
        <v>0</v>
      </c>
      <c r="L2851" s="35">
        <v>6.5</v>
      </c>
      <c r="M2851" s="35">
        <v>9857.64</v>
      </c>
      <c r="N2851" s="38" t="s">
        <v>1927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60">
        <v>45919.865057870367</v>
      </c>
      <c r="B2852" s="61">
        <v>444735016</v>
      </c>
      <c r="C2852" s="37" t="s">
        <v>36</v>
      </c>
      <c r="D2852" s="37" t="s">
        <v>38</v>
      </c>
      <c r="E2852" s="37" t="s">
        <v>46</v>
      </c>
      <c r="F2852" s="37" t="s">
        <v>120</v>
      </c>
      <c r="G2852" s="36">
        <v>3676.17</v>
      </c>
      <c r="H2852" s="61">
        <v>443963487</v>
      </c>
      <c r="I2852" s="36">
        <v>0</v>
      </c>
      <c r="J2852" s="36">
        <v>0</v>
      </c>
      <c r="K2852" s="36">
        <v>0</v>
      </c>
      <c r="L2852" s="36">
        <v>4.1399999999999997</v>
      </c>
      <c r="M2852" s="36">
        <v>9861.7800000000007</v>
      </c>
      <c r="N2852" s="37" t="s">
        <v>1928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8">
        <v>45919.865057870367</v>
      </c>
      <c r="B2853" s="59">
        <v>444735019</v>
      </c>
      <c r="C2853" s="38" t="s">
        <v>36</v>
      </c>
      <c r="D2853" s="38" t="s">
        <v>38</v>
      </c>
      <c r="E2853" s="38" t="s">
        <v>46</v>
      </c>
      <c r="F2853" s="38" t="s">
        <v>120</v>
      </c>
      <c r="G2853" s="35">
        <v>3676.17</v>
      </c>
      <c r="H2853" s="59">
        <v>443963488</v>
      </c>
      <c r="I2853" s="35">
        <v>0</v>
      </c>
      <c r="J2853" s="35">
        <v>0</v>
      </c>
      <c r="K2853" s="35">
        <v>0</v>
      </c>
      <c r="L2853" s="35">
        <v>4.1900000000000004</v>
      </c>
      <c r="M2853" s="35">
        <v>9865.9699999999993</v>
      </c>
      <c r="N2853" s="38" t="s">
        <v>1929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60">
        <v>45919.865057870367</v>
      </c>
      <c r="B2854" s="61">
        <v>444735021</v>
      </c>
      <c r="C2854" s="37" t="s">
        <v>36</v>
      </c>
      <c r="D2854" s="37" t="s">
        <v>38</v>
      </c>
      <c r="E2854" s="37" t="s">
        <v>46</v>
      </c>
      <c r="F2854" s="37" t="s">
        <v>120</v>
      </c>
      <c r="G2854" s="36">
        <v>3676.17</v>
      </c>
      <c r="H2854" s="61">
        <v>443963489</v>
      </c>
      <c r="I2854" s="36">
        <v>0</v>
      </c>
      <c r="J2854" s="36">
        <v>0</v>
      </c>
      <c r="K2854" s="36">
        <v>0</v>
      </c>
      <c r="L2854" s="36">
        <v>4.1500000000000004</v>
      </c>
      <c r="M2854" s="36">
        <v>9870.1200000000008</v>
      </c>
      <c r="N2854" s="37" t="s">
        <v>1929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8">
        <v>45919.865405092591</v>
      </c>
      <c r="B2855" s="59">
        <v>444735433</v>
      </c>
      <c r="C2855" s="38" t="s">
        <v>36</v>
      </c>
      <c r="D2855" s="38" t="s">
        <v>38</v>
      </c>
      <c r="E2855" s="38" t="s">
        <v>46</v>
      </c>
      <c r="F2855" s="38" t="s">
        <v>120</v>
      </c>
      <c r="G2855" s="35">
        <v>3676.43</v>
      </c>
      <c r="H2855" s="59">
        <v>443963904</v>
      </c>
      <c r="I2855" s="35">
        <v>0</v>
      </c>
      <c r="J2855" s="35">
        <v>0</v>
      </c>
      <c r="K2855" s="35">
        <v>0</v>
      </c>
      <c r="L2855" s="35">
        <v>3.66</v>
      </c>
      <c r="M2855" s="35">
        <v>9873.7800000000007</v>
      </c>
      <c r="N2855" s="38" t="s">
        <v>1930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60">
        <v>45919.866851851853</v>
      </c>
      <c r="B2856" s="61">
        <v>444737002</v>
      </c>
      <c r="C2856" s="37" t="s">
        <v>36</v>
      </c>
      <c r="D2856" s="37" t="s">
        <v>38</v>
      </c>
      <c r="E2856" s="37" t="s">
        <v>46</v>
      </c>
      <c r="F2856" s="37" t="s">
        <v>120</v>
      </c>
      <c r="G2856" s="36">
        <v>3676.9</v>
      </c>
      <c r="H2856" s="61">
        <v>443965443</v>
      </c>
      <c r="I2856" s="36">
        <v>0</v>
      </c>
      <c r="J2856" s="36">
        <v>0</v>
      </c>
      <c r="K2856" s="36">
        <v>0</v>
      </c>
      <c r="L2856" s="36">
        <v>4.87</v>
      </c>
      <c r="M2856" s="36">
        <v>9878.65</v>
      </c>
      <c r="N2856" s="37" t="s">
        <v>1931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8">
        <v>45919.866851851853</v>
      </c>
      <c r="B2857" s="59">
        <v>444737003</v>
      </c>
      <c r="C2857" s="38" t="s">
        <v>36</v>
      </c>
      <c r="D2857" s="38" t="s">
        <v>38</v>
      </c>
      <c r="E2857" s="38" t="s">
        <v>46</v>
      </c>
      <c r="F2857" s="38" t="s">
        <v>120</v>
      </c>
      <c r="G2857" s="35">
        <v>3676.9</v>
      </c>
      <c r="H2857" s="59">
        <v>443965444</v>
      </c>
      <c r="I2857" s="35">
        <v>0</v>
      </c>
      <c r="J2857" s="35">
        <v>0</v>
      </c>
      <c r="K2857" s="35">
        <v>0</v>
      </c>
      <c r="L2857" s="35">
        <v>4.84</v>
      </c>
      <c r="M2857" s="35">
        <v>9883.49</v>
      </c>
      <c r="N2857" s="38" t="s">
        <v>1932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60">
        <v>45919.866851851853</v>
      </c>
      <c r="B2858" s="61">
        <v>444737004</v>
      </c>
      <c r="C2858" s="37" t="s">
        <v>36</v>
      </c>
      <c r="D2858" s="37" t="s">
        <v>38</v>
      </c>
      <c r="E2858" s="37" t="s">
        <v>46</v>
      </c>
      <c r="F2858" s="37" t="s">
        <v>120</v>
      </c>
      <c r="G2858" s="36">
        <v>3676.9</v>
      </c>
      <c r="H2858" s="61">
        <v>443965445</v>
      </c>
      <c r="I2858" s="36">
        <v>0</v>
      </c>
      <c r="J2858" s="36">
        <v>0</v>
      </c>
      <c r="K2858" s="36">
        <v>0</v>
      </c>
      <c r="L2858" s="36">
        <v>4.0599999999999996</v>
      </c>
      <c r="M2858" s="36">
        <v>9887.5499999999993</v>
      </c>
      <c r="N2858" s="37" t="s">
        <v>1933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8">
        <v>45919.866851851853</v>
      </c>
      <c r="B2859" s="59">
        <v>444737018</v>
      </c>
      <c r="C2859" s="38" t="s">
        <v>36</v>
      </c>
      <c r="D2859" s="38" t="s">
        <v>37</v>
      </c>
      <c r="E2859" s="38" t="s">
        <v>45</v>
      </c>
      <c r="F2859" s="38" t="s">
        <v>120</v>
      </c>
      <c r="G2859" s="35">
        <v>3677.1</v>
      </c>
      <c r="H2859" s="59">
        <v>443965459</v>
      </c>
      <c r="I2859" s="35">
        <v>0</v>
      </c>
      <c r="J2859" s="35">
        <v>0</v>
      </c>
      <c r="K2859" s="35">
        <v>0</v>
      </c>
      <c r="L2859" s="35">
        <v>0</v>
      </c>
      <c r="M2859" s="35">
        <v>9887.5499999999993</v>
      </c>
      <c r="N2859" s="38" t="s">
        <v>115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60">
        <v>45919.867662037039</v>
      </c>
      <c r="B2860" s="61">
        <v>444737264</v>
      </c>
      <c r="C2860" s="37" t="s">
        <v>36</v>
      </c>
      <c r="D2860" s="37" t="s">
        <v>37</v>
      </c>
      <c r="E2860" s="37" t="s">
        <v>45</v>
      </c>
      <c r="F2860" s="37" t="s">
        <v>120</v>
      </c>
      <c r="G2860" s="36">
        <v>3677.81</v>
      </c>
      <c r="H2860" s="61">
        <v>443965700</v>
      </c>
      <c r="I2860" s="36">
        <v>0</v>
      </c>
      <c r="J2860" s="36">
        <v>0</v>
      </c>
      <c r="K2860" s="36">
        <v>0</v>
      </c>
      <c r="L2860" s="36">
        <v>0</v>
      </c>
      <c r="M2860" s="36">
        <v>9887.5499999999993</v>
      </c>
      <c r="N2860" s="37" t="s">
        <v>116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8">
        <v>45919.867662037039</v>
      </c>
      <c r="B2861" s="59">
        <v>444737265</v>
      </c>
      <c r="C2861" s="38" t="s">
        <v>36</v>
      </c>
      <c r="D2861" s="38" t="s">
        <v>37</v>
      </c>
      <c r="E2861" s="38" t="s">
        <v>45</v>
      </c>
      <c r="F2861" s="38" t="s">
        <v>120</v>
      </c>
      <c r="G2861" s="35">
        <v>3677.81</v>
      </c>
      <c r="H2861" s="59">
        <v>443965701</v>
      </c>
      <c r="I2861" s="35">
        <v>0</v>
      </c>
      <c r="J2861" s="35">
        <v>0</v>
      </c>
      <c r="K2861" s="35">
        <v>0</v>
      </c>
      <c r="L2861" s="35">
        <v>0</v>
      </c>
      <c r="M2861" s="35">
        <v>9887.5499999999993</v>
      </c>
      <c r="N2861" s="38" t="s">
        <v>119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60">
        <v>45919.867673611108</v>
      </c>
      <c r="B2862" s="61">
        <v>444737266</v>
      </c>
      <c r="C2862" s="37" t="s">
        <v>36</v>
      </c>
      <c r="D2862" s="37" t="s">
        <v>37</v>
      </c>
      <c r="E2862" s="37" t="s">
        <v>45</v>
      </c>
      <c r="F2862" s="37" t="s">
        <v>120</v>
      </c>
      <c r="G2862" s="36">
        <v>3677.81</v>
      </c>
      <c r="H2862" s="61">
        <v>443965702</v>
      </c>
      <c r="I2862" s="36">
        <v>0</v>
      </c>
      <c r="J2862" s="36">
        <v>0</v>
      </c>
      <c r="K2862" s="36">
        <v>0</v>
      </c>
      <c r="L2862" s="36">
        <v>0</v>
      </c>
      <c r="M2862" s="36">
        <v>9887.5499999999993</v>
      </c>
      <c r="N2862" s="37" t="s">
        <v>1385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8">
        <v>45919.873148148145</v>
      </c>
      <c r="B2863" s="59">
        <v>444739658</v>
      </c>
      <c r="C2863" s="38" t="s">
        <v>36</v>
      </c>
      <c r="D2863" s="38" t="s">
        <v>38</v>
      </c>
      <c r="E2863" s="38" t="s">
        <v>46</v>
      </c>
      <c r="F2863" s="38" t="s">
        <v>120</v>
      </c>
      <c r="G2863" s="35">
        <v>3678.58</v>
      </c>
      <c r="H2863" s="59">
        <v>443968068</v>
      </c>
      <c r="I2863" s="35">
        <v>0</v>
      </c>
      <c r="J2863" s="35">
        <v>0</v>
      </c>
      <c r="K2863" s="35">
        <v>0</v>
      </c>
      <c r="L2863" s="35">
        <v>0.77</v>
      </c>
      <c r="M2863" s="35">
        <v>9888.32</v>
      </c>
      <c r="N2863" s="38" t="s">
        <v>1934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60">
        <v>45919.873171296298</v>
      </c>
      <c r="B2864" s="61">
        <v>444739679</v>
      </c>
      <c r="C2864" s="37" t="s">
        <v>36</v>
      </c>
      <c r="D2864" s="37" t="s">
        <v>38</v>
      </c>
      <c r="E2864" s="37" t="s">
        <v>46</v>
      </c>
      <c r="F2864" s="37" t="s">
        <v>120</v>
      </c>
      <c r="G2864" s="36">
        <v>3678.53</v>
      </c>
      <c r="H2864" s="61">
        <v>443968088</v>
      </c>
      <c r="I2864" s="36">
        <v>0</v>
      </c>
      <c r="J2864" s="36">
        <v>0</v>
      </c>
      <c r="K2864" s="36">
        <v>0</v>
      </c>
      <c r="L2864" s="36">
        <v>0.72</v>
      </c>
      <c r="M2864" s="36">
        <v>9889.0400000000009</v>
      </c>
      <c r="N2864" s="37" t="s">
        <v>1935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8">
        <v>45919.873217592591</v>
      </c>
      <c r="B2865" s="59">
        <v>444739735</v>
      </c>
      <c r="C2865" s="38" t="s">
        <v>36</v>
      </c>
      <c r="D2865" s="38" t="s">
        <v>37</v>
      </c>
      <c r="E2865" s="38" t="s">
        <v>45</v>
      </c>
      <c r="F2865" s="38" t="s">
        <v>120</v>
      </c>
      <c r="G2865" s="35">
        <v>3678.67</v>
      </c>
      <c r="H2865" s="59">
        <v>443968142</v>
      </c>
      <c r="I2865" s="35">
        <v>0</v>
      </c>
      <c r="J2865" s="35">
        <v>0</v>
      </c>
      <c r="K2865" s="35">
        <v>0</v>
      </c>
      <c r="L2865" s="35">
        <v>0</v>
      </c>
      <c r="M2865" s="35">
        <v>9889.0400000000009</v>
      </c>
      <c r="N2865" s="3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60">
        <v>45919.873217592591</v>
      </c>
      <c r="B2866" s="61">
        <v>444739738</v>
      </c>
      <c r="C2866" s="37" t="s">
        <v>36</v>
      </c>
      <c r="D2866" s="37" t="s">
        <v>37</v>
      </c>
      <c r="E2866" s="37" t="s">
        <v>45</v>
      </c>
      <c r="F2866" s="37" t="s">
        <v>120</v>
      </c>
      <c r="G2866" s="36">
        <v>3678.67</v>
      </c>
      <c r="H2866" s="61">
        <v>443968145</v>
      </c>
      <c r="I2866" s="36">
        <v>0</v>
      </c>
      <c r="J2866" s="36">
        <v>0</v>
      </c>
      <c r="K2866" s="36">
        <v>0</v>
      </c>
      <c r="L2866" s="36">
        <v>0</v>
      </c>
      <c r="M2866" s="36">
        <v>9889.0400000000009</v>
      </c>
      <c r="N2866" s="37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8">
        <v>45919.873217592591</v>
      </c>
      <c r="B2867" s="59">
        <v>444739743</v>
      </c>
      <c r="C2867" s="38" t="s">
        <v>36</v>
      </c>
      <c r="D2867" s="38" t="s">
        <v>37</v>
      </c>
      <c r="E2867" s="38" t="s">
        <v>45</v>
      </c>
      <c r="F2867" s="38" t="s">
        <v>120</v>
      </c>
      <c r="G2867" s="35">
        <v>3678.71</v>
      </c>
      <c r="H2867" s="59">
        <v>443968150</v>
      </c>
      <c r="I2867" s="35">
        <v>0</v>
      </c>
      <c r="J2867" s="35">
        <v>0</v>
      </c>
      <c r="K2867" s="35">
        <v>0</v>
      </c>
      <c r="L2867" s="35">
        <v>0</v>
      </c>
      <c r="M2867" s="35">
        <v>9889.0400000000009</v>
      </c>
      <c r="N2867" s="38" t="s">
        <v>109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60">
        <v>45919.873229166667</v>
      </c>
      <c r="B2868" s="61">
        <v>444739747</v>
      </c>
      <c r="C2868" s="37" t="s">
        <v>36</v>
      </c>
      <c r="D2868" s="37" t="s">
        <v>37</v>
      </c>
      <c r="E2868" s="37" t="s">
        <v>45</v>
      </c>
      <c r="F2868" s="37" t="s">
        <v>120</v>
      </c>
      <c r="G2868" s="36">
        <v>3678.71</v>
      </c>
      <c r="H2868" s="61">
        <v>443968154</v>
      </c>
      <c r="I2868" s="36">
        <v>0</v>
      </c>
      <c r="J2868" s="36">
        <v>0</v>
      </c>
      <c r="K2868" s="36">
        <v>0</v>
      </c>
      <c r="L2868" s="36">
        <v>0</v>
      </c>
      <c r="M2868" s="36">
        <v>9889.0400000000009</v>
      </c>
      <c r="N2868" s="37" t="s">
        <v>108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8">
        <v>45919.873229166667</v>
      </c>
      <c r="B2869" s="59">
        <v>444739750</v>
      </c>
      <c r="C2869" s="38" t="s">
        <v>36</v>
      </c>
      <c r="D2869" s="38" t="s">
        <v>37</v>
      </c>
      <c r="E2869" s="38" t="s">
        <v>45</v>
      </c>
      <c r="F2869" s="38" t="s">
        <v>120</v>
      </c>
      <c r="G2869" s="35">
        <v>3678.82</v>
      </c>
      <c r="H2869" s="59">
        <v>443968157</v>
      </c>
      <c r="I2869" s="35">
        <v>0</v>
      </c>
      <c r="J2869" s="35">
        <v>0</v>
      </c>
      <c r="K2869" s="35">
        <v>0</v>
      </c>
      <c r="L2869" s="35">
        <v>0</v>
      </c>
      <c r="M2869" s="35">
        <v>9889.0400000000009</v>
      </c>
      <c r="N2869" s="3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60">
        <v>45919.873229166667</v>
      </c>
      <c r="B2870" s="61">
        <v>444739753</v>
      </c>
      <c r="C2870" s="37" t="s">
        <v>36</v>
      </c>
      <c r="D2870" s="37" t="s">
        <v>37</v>
      </c>
      <c r="E2870" s="37" t="s">
        <v>45</v>
      </c>
      <c r="F2870" s="37" t="s">
        <v>120</v>
      </c>
      <c r="G2870" s="36">
        <v>3678.82</v>
      </c>
      <c r="H2870" s="61">
        <v>443968160</v>
      </c>
      <c r="I2870" s="36">
        <v>0</v>
      </c>
      <c r="J2870" s="36">
        <v>0</v>
      </c>
      <c r="K2870" s="36">
        <v>0</v>
      </c>
      <c r="L2870" s="36">
        <v>0</v>
      </c>
      <c r="M2870" s="36">
        <v>9889.0400000000009</v>
      </c>
      <c r="N2870" s="37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8">
        <v>45919.873240740744</v>
      </c>
      <c r="B2871" s="59">
        <v>444739755</v>
      </c>
      <c r="C2871" s="38" t="s">
        <v>36</v>
      </c>
      <c r="D2871" s="38" t="s">
        <v>37</v>
      </c>
      <c r="E2871" s="38" t="s">
        <v>45</v>
      </c>
      <c r="F2871" s="38" t="s">
        <v>120</v>
      </c>
      <c r="G2871" s="35">
        <v>3678.82</v>
      </c>
      <c r="H2871" s="59">
        <v>443968162</v>
      </c>
      <c r="I2871" s="35">
        <v>0</v>
      </c>
      <c r="J2871" s="35">
        <v>0</v>
      </c>
      <c r="K2871" s="35">
        <v>0</v>
      </c>
      <c r="L2871" s="35">
        <v>0</v>
      </c>
      <c r="M2871" s="35">
        <v>9889.0400000000009</v>
      </c>
      <c r="N2871" s="38" t="s">
        <v>114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60">
        <v>45919.873680555553</v>
      </c>
      <c r="B2872" s="61">
        <v>444740013</v>
      </c>
      <c r="C2872" s="37" t="s">
        <v>36</v>
      </c>
      <c r="D2872" s="37" t="s">
        <v>37</v>
      </c>
      <c r="E2872" s="37" t="s">
        <v>45</v>
      </c>
      <c r="F2872" s="37" t="s">
        <v>120</v>
      </c>
      <c r="G2872" s="36">
        <v>3678.75</v>
      </c>
      <c r="H2872" s="61">
        <v>443968416</v>
      </c>
      <c r="I2872" s="36">
        <v>0</v>
      </c>
      <c r="J2872" s="36">
        <v>0</v>
      </c>
      <c r="K2872" s="36">
        <v>0</v>
      </c>
      <c r="L2872" s="36">
        <v>0</v>
      </c>
      <c r="M2872" s="36">
        <v>9889.0400000000009</v>
      </c>
      <c r="N2872" s="37" t="s">
        <v>116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8">
        <v>45919.873680555553</v>
      </c>
      <c r="B2873" s="59">
        <v>444740016</v>
      </c>
      <c r="C2873" s="38" t="s">
        <v>36</v>
      </c>
      <c r="D2873" s="38" t="s">
        <v>37</v>
      </c>
      <c r="E2873" s="38" t="s">
        <v>45</v>
      </c>
      <c r="F2873" s="38" t="s">
        <v>120</v>
      </c>
      <c r="G2873" s="35">
        <v>3678.75</v>
      </c>
      <c r="H2873" s="59">
        <v>443968419</v>
      </c>
      <c r="I2873" s="35">
        <v>0</v>
      </c>
      <c r="J2873" s="35">
        <v>0</v>
      </c>
      <c r="K2873" s="35">
        <v>0</v>
      </c>
      <c r="L2873" s="35">
        <v>0</v>
      </c>
      <c r="M2873" s="35">
        <v>9889.0400000000009</v>
      </c>
      <c r="N2873" s="38" t="s">
        <v>1385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60">
        <v>45919.879004629627</v>
      </c>
      <c r="B2874" s="61">
        <v>444741601</v>
      </c>
      <c r="C2874" s="37" t="s">
        <v>36</v>
      </c>
      <c r="D2874" s="37" t="s">
        <v>37</v>
      </c>
      <c r="E2874" s="37" t="s">
        <v>45</v>
      </c>
      <c r="F2874" s="37" t="s">
        <v>120</v>
      </c>
      <c r="G2874" s="36">
        <v>3678.61</v>
      </c>
      <c r="H2874" s="61">
        <v>443969964</v>
      </c>
      <c r="I2874" s="36">
        <v>0</v>
      </c>
      <c r="J2874" s="36">
        <v>0</v>
      </c>
      <c r="K2874" s="36">
        <v>0</v>
      </c>
      <c r="L2874" s="36">
        <v>0</v>
      </c>
      <c r="M2874" s="36">
        <v>9889.0400000000009</v>
      </c>
      <c r="N2874" s="37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8">
        <v>45919.879004629627</v>
      </c>
      <c r="B2875" s="59">
        <v>444741602</v>
      </c>
      <c r="C2875" s="38" t="s">
        <v>36</v>
      </c>
      <c r="D2875" s="38" t="s">
        <v>37</v>
      </c>
      <c r="E2875" s="38" t="s">
        <v>45</v>
      </c>
      <c r="F2875" s="38" t="s">
        <v>120</v>
      </c>
      <c r="G2875" s="35">
        <v>3678.67</v>
      </c>
      <c r="H2875" s="59">
        <v>443969965</v>
      </c>
      <c r="I2875" s="35">
        <v>0</v>
      </c>
      <c r="J2875" s="35">
        <v>0</v>
      </c>
      <c r="K2875" s="35">
        <v>0</v>
      </c>
      <c r="L2875" s="35">
        <v>0</v>
      </c>
      <c r="M2875" s="35">
        <v>9889.0400000000009</v>
      </c>
      <c r="N2875" s="38" t="s">
        <v>93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60">
        <v>45919.879004629627</v>
      </c>
      <c r="B2876" s="61">
        <v>444741605</v>
      </c>
      <c r="C2876" s="37" t="s">
        <v>36</v>
      </c>
      <c r="D2876" s="37" t="s">
        <v>37</v>
      </c>
      <c r="E2876" s="37" t="s">
        <v>45</v>
      </c>
      <c r="F2876" s="37" t="s">
        <v>120</v>
      </c>
      <c r="G2876" s="36">
        <v>3678.68</v>
      </c>
      <c r="H2876" s="61">
        <v>443969968</v>
      </c>
      <c r="I2876" s="36">
        <v>0</v>
      </c>
      <c r="J2876" s="36">
        <v>0</v>
      </c>
      <c r="K2876" s="36">
        <v>0</v>
      </c>
      <c r="L2876" s="36">
        <v>0</v>
      </c>
      <c r="M2876" s="36">
        <v>9889.0400000000009</v>
      </c>
      <c r="N2876" s="37" t="s">
        <v>107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8">
        <v>45919.884444444448</v>
      </c>
      <c r="B2877" s="59">
        <v>444743127</v>
      </c>
      <c r="C2877" s="38" t="s">
        <v>36</v>
      </c>
      <c r="D2877" s="38" t="s">
        <v>38</v>
      </c>
      <c r="E2877" s="38" t="s">
        <v>46</v>
      </c>
      <c r="F2877" s="38" t="s">
        <v>120</v>
      </c>
      <c r="G2877" s="35">
        <v>3680.18</v>
      </c>
      <c r="H2877" s="59">
        <v>443971488</v>
      </c>
      <c r="I2877" s="35">
        <v>0</v>
      </c>
      <c r="J2877" s="35">
        <v>0</v>
      </c>
      <c r="K2877" s="35">
        <v>0</v>
      </c>
      <c r="L2877" s="35">
        <v>1.47</v>
      </c>
      <c r="M2877" s="35">
        <v>9890.51</v>
      </c>
      <c r="N2877" s="38" t="s">
        <v>1936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60">
        <v>45919.884444444448</v>
      </c>
      <c r="B2878" s="61">
        <v>444743128</v>
      </c>
      <c r="C2878" s="37" t="s">
        <v>36</v>
      </c>
      <c r="D2878" s="37" t="s">
        <v>38</v>
      </c>
      <c r="E2878" s="37" t="s">
        <v>46</v>
      </c>
      <c r="F2878" s="37" t="s">
        <v>120</v>
      </c>
      <c r="G2878" s="36">
        <v>3680.18</v>
      </c>
      <c r="H2878" s="61">
        <v>443971489</v>
      </c>
      <c r="I2878" s="36">
        <v>0</v>
      </c>
      <c r="J2878" s="36">
        <v>0</v>
      </c>
      <c r="K2878" s="36">
        <v>0</v>
      </c>
      <c r="L2878" s="36">
        <v>1.47</v>
      </c>
      <c r="M2878" s="36">
        <v>9891.98</v>
      </c>
      <c r="N2878" s="37" t="s">
        <v>1936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8">
        <v>45919.884444444448</v>
      </c>
      <c r="B2879" s="59">
        <v>444743129</v>
      </c>
      <c r="C2879" s="38" t="s">
        <v>36</v>
      </c>
      <c r="D2879" s="38" t="s">
        <v>38</v>
      </c>
      <c r="E2879" s="38" t="s">
        <v>46</v>
      </c>
      <c r="F2879" s="38" t="s">
        <v>120</v>
      </c>
      <c r="G2879" s="35">
        <v>3680.18</v>
      </c>
      <c r="H2879" s="59">
        <v>443971490</v>
      </c>
      <c r="I2879" s="35">
        <v>0</v>
      </c>
      <c r="J2879" s="35">
        <v>0</v>
      </c>
      <c r="K2879" s="35">
        <v>0</v>
      </c>
      <c r="L2879" s="35">
        <v>1.36</v>
      </c>
      <c r="M2879" s="35">
        <v>9893.34</v>
      </c>
      <c r="N2879" s="38" t="s">
        <v>1936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60">
        <v>45919.884791666664</v>
      </c>
      <c r="B2880" s="61">
        <v>444743176</v>
      </c>
      <c r="C2880" s="37" t="s">
        <v>36</v>
      </c>
      <c r="D2880" s="37" t="s">
        <v>37</v>
      </c>
      <c r="E2880" s="37" t="s">
        <v>45</v>
      </c>
      <c r="F2880" s="37" t="s">
        <v>120</v>
      </c>
      <c r="G2880" s="36">
        <v>3680.05</v>
      </c>
      <c r="H2880" s="61">
        <v>443971538</v>
      </c>
      <c r="I2880" s="36">
        <v>0</v>
      </c>
      <c r="J2880" s="36">
        <v>0</v>
      </c>
      <c r="K2880" s="36">
        <v>0</v>
      </c>
      <c r="L2880" s="36">
        <v>0</v>
      </c>
      <c r="M2880" s="36">
        <v>9893.34</v>
      </c>
      <c r="N2880" s="37" t="s">
        <v>108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8">
        <v>45919.884791666664</v>
      </c>
      <c r="B2881" s="59">
        <v>444743177</v>
      </c>
      <c r="C2881" s="38" t="s">
        <v>36</v>
      </c>
      <c r="D2881" s="38" t="s">
        <v>37</v>
      </c>
      <c r="E2881" s="38" t="s">
        <v>45</v>
      </c>
      <c r="F2881" s="38" t="s">
        <v>120</v>
      </c>
      <c r="G2881" s="35">
        <v>3680.05</v>
      </c>
      <c r="H2881" s="59">
        <v>443971539</v>
      </c>
      <c r="I2881" s="35">
        <v>0</v>
      </c>
      <c r="J2881" s="35">
        <v>0</v>
      </c>
      <c r="K2881" s="35">
        <v>0</v>
      </c>
      <c r="L2881" s="35">
        <v>0</v>
      </c>
      <c r="M2881" s="35">
        <v>9893.34</v>
      </c>
      <c r="N2881" s="38" t="s">
        <v>109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60">
        <v>45919.884791666664</v>
      </c>
      <c r="B2882" s="61">
        <v>444743178</v>
      </c>
      <c r="C2882" s="37" t="s">
        <v>36</v>
      </c>
      <c r="D2882" s="37" t="s">
        <v>37</v>
      </c>
      <c r="E2882" s="37" t="s">
        <v>45</v>
      </c>
      <c r="F2882" s="37" t="s">
        <v>120</v>
      </c>
      <c r="G2882" s="36">
        <v>3679.98</v>
      </c>
      <c r="H2882" s="61">
        <v>443971540</v>
      </c>
      <c r="I2882" s="36">
        <v>0</v>
      </c>
      <c r="J2882" s="36">
        <v>0</v>
      </c>
      <c r="K2882" s="36">
        <v>0</v>
      </c>
      <c r="L2882" s="36">
        <v>0</v>
      </c>
      <c r="M2882" s="36">
        <v>9893.34</v>
      </c>
      <c r="N2882" s="37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8">
        <v>45919.885416666664</v>
      </c>
      <c r="B2883" s="59">
        <v>444743248</v>
      </c>
      <c r="C2883" s="38" t="s">
        <v>36</v>
      </c>
      <c r="D2883" s="38" t="s">
        <v>38</v>
      </c>
      <c r="E2883" s="38" t="s">
        <v>46</v>
      </c>
      <c r="F2883" s="38" t="s">
        <v>120</v>
      </c>
      <c r="G2883" s="35">
        <v>3679.54</v>
      </c>
      <c r="H2883" s="59">
        <v>443971610</v>
      </c>
      <c r="I2883" s="35">
        <v>0</v>
      </c>
      <c r="J2883" s="35">
        <v>0</v>
      </c>
      <c r="K2883" s="35">
        <v>0</v>
      </c>
      <c r="L2883" s="35">
        <v>2.44</v>
      </c>
      <c r="M2883" s="35">
        <v>9895.7800000000007</v>
      </c>
      <c r="N2883" s="38" t="s">
        <v>1937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60">
        <v>45919.885416666664</v>
      </c>
      <c r="B2884" s="61">
        <v>444743249</v>
      </c>
      <c r="C2884" s="37" t="s">
        <v>36</v>
      </c>
      <c r="D2884" s="37" t="s">
        <v>38</v>
      </c>
      <c r="E2884" s="37" t="s">
        <v>46</v>
      </c>
      <c r="F2884" s="37" t="s">
        <v>120</v>
      </c>
      <c r="G2884" s="36">
        <v>3679.54</v>
      </c>
      <c r="H2884" s="61">
        <v>443971611</v>
      </c>
      <c r="I2884" s="36">
        <v>0</v>
      </c>
      <c r="J2884" s="36">
        <v>0</v>
      </c>
      <c r="K2884" s="36">
        <v>0</v>
      </c>
      <c r="L2884" s="36">
        <v>0.79</v>
      </c>
      <c r="M2884" s="36">
        <v>9896.57</v>
      </c>
      <c r="N2884" s="37" t="s">
        <v>1938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8">
        <v>45919.885416666664</v>
      </c>
      <c r="B2885" s="59">
        <v>444743250</v>
      </c>
      <c r="C2885" s="38" t="s">
        <v>36</v>
      </c>
      <c r="D2885" s="38" t="s">
        <v>38</v>
      </c>
      <c r="E2885" s="38" t="s">
        <v>46</v>
      </c>
      <c r="F2885" s="38" t="s">
        <v>120</v>
      </c>
      <c r="G2885" s="35">
        <v>3679.54</v>
      </c>
      <c r="H2885" s="59">
        <v>443971612</v>
      </c>
      <c r="I2885" s="35">
        <v>0</v>
      </c>
      <c r="J2885" s="35">
        <v>0</v>
      </c>
      <c r="K2885" s="35">
        <v>0</v>
      </c>
      <c r="L2885" s="35">
        <v>0.79</v>
      </c>
      <c r="M2885" s="35">
        <v>9897.36</v>
      </c>
      <c r="N2885" s="38" t="s">
        <v>1938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60">
        <v>45919.88548611111</v>
      </c>
      <c r="B2886" s="61">
        <v>444743260</v>
      </c>
      <c r="C2886" s="37" t="s">
        <v>36</v>
      </c>
      <c r="D2886" s="37" t="s">
        <v>37</v>
      </c>
      <c r="E2886" s="37" t="s">
        <v>45</v>
      </c>
      <c r="F2886" s="37" t="s">
        <v>120</v>
      </c>
      <c r="G2886" s="36">
        <v>3680.11</v>
      </c>
      <c r="H2886" s="61">
        <v>443971621</v>
      </c>
      <c r="I2886" s="36">
        <v>0</v>
      </c>
      <c r="J2886" s="36">
        <v>0</v>
      </c>
      <c r="K2886" s="36">
        <v>0</v>
      </c>
      <c r="L2886" s="36">
        <v>0</v>
      </c>
      <c r="M2886" s="36">
        <v>9897.36</v>
      </c>
      <c r="N2886" s="37" t="s">
        <v>1385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8">
        <v>45919.88548611111</v>
      </c>
      <c r="B2887" s="59">
        <v>444743261</v>
      </c>
      <c r="C2887" s="38" t="s">
        <v>36</v>
      </c>
      <c r="D2887" s="38" t="s">
        <v>37</v>
      </c>
      <c r="E2887" s="38" t="s">
        <v>45</v>
      </c>
      <c r="F2887" s="38" t="s">
        <v>120</v>
      </c>
      <c r="G2887" s="35">
        <v>3679.99</v>
      </c>
      <c r="H2887" s="59">
        <v>443971622</v>
      </c>
      <c r="I2887" s="35">
        <v>0</v>
      </c>
      <c r="J2887" s="35">
        <v>0</v>
      </c>
      <c r="K2887" s="35">
        <v>0</v>
      </c>
      <c r="L2887" s="35">
        <v>0</v>
      </c>
      <c r="M2887" s="35">
        <v>9897.36</v>
      </c>
      <c r="N2887" s="38" t="s">
        <v>116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60">
        <v>45919.88548611111</v>
      </c>
      <c r="B2888" s="61">
        <v>444743262</v>
      </c>
      <c r="C2888" s="37" t="s">
        <v>36</v>
      </c>
      <c r="D2888" s="37" t="s">
        <v>37</v>
      </c>
      <c r="E2888" s="37" t="s">
        <v>45</v>
      </c>
      <c r="F2888" s="37" t="s">
        <v>120</v>
      </c>
      <c r="G2888" s="36">
        <v>3679.92</v>
      </c>
      <c r="H2888" s="61">
        <v>443971623</v>
      </c>
      <c r="I2888" s="36">
        <v>0</v>
      </c>
      <c r="J2888" s="36">
        <v>0</v>
      </c>
      <c r="K2888" s="36">
        <v>0</v>
      </c>
      <c r="L2888" s="36">
        <v>0</v>
      </c>
      <c r="M2888" s="36">
        <v>9897.36</v>
      </c>
      <c r="N2888" s="37" t="s">
        <v>115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8">
        <v>45919.889016203706</v>
      </c>
      <c r="B2889" s="59">
        <v>444744574</v>
      </c>
      <c r="C2889" s="38" t="s">
        <v>36</v>
      </c>
      <c r="D2889" s="38" t="s">
        <v>38</v>
      </c>
      <c r="E2889" s="38" t="s">
        <v>46</v>
      </c>
      <c r="F2889" s="38" t="s">
        <v>120</v>
      </c>
      <c r="G2889" s="35">
        <v>3681.55</v>
      </c>
      <c r="H2889" s="59">
        <v>443972915</v>
      </c>
      <c r="I2889" s="35">
        <v>0</v>
      </c>
      <c r="J2889" s="35">
        <v>0</v>
      </c>
      <c r="K2889" s="35">
        <v>0</v>
      </c>
      <c r="L2889" s="35">
        <v>1.5</v>
      </c>
      <c r="M2889" s="35">
        <v>9898.86</v>
      </c>
      <c r="N2889" s="38" t="s">
        <v>1939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60">
        <v>45919.889016203706</v>
      </c>
      <c r="B2890" s="61">
        <v>444744575</v>
      </c>
      <c r="C2890" s="37" t="s">
        <v>36</v>
      </c>
      <c r="D2890" s="37" t="s">
        <v>38</v>
      </c>
      <c r="E2890" s="37" t="s">
        <v>46</v>
      </c>
      <c r="F2890" s="37" t="s">
        <v>120</v>
      </c>
      <c r="G2890" s="36">
        <v>3681.55</v>
      </c>
      <c r="H2890" s="61">
        <v>443972916</v>
      </c>
      <c r="I2890" s="36">
        <v>0</v>
      </c>
      <c r="J2890" s="36">
        <v>0</v>
      </c>
      <c r="K2890" s="36">
        <v>0</v>
      </c>
      <c r="L2890" s="36">
        <v>1.5</v>
      </c>
      <c r="M2890" s="36">
        <v>9900.36</v>
      </c>
      <c r="N2890" s="37" t="s">
        <v>1939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8">
        <v>45919.889016203706</v>
      </c>
      <c r="B2891" s="59">
        <v>444744580</v>
      </c>
      <c r="C2891" s="38" t="s">
        <v>36</v>
      </c>
      <c r="D2891" s="38" t="s">
        <v>38</v>
      </c>
      <c r="E2891" s="38" t="s">
        <v>46</v>
      </c>
      <c r="F2891" s="38" t="s">
        <v>120</v>
      </c>
      <c r="G2891" s="35">
        <v>3681.55</v>
      </c>
      <c r="H2891" s="59">
        <v>443972917</v>
      </c>
      <c r="I2891" s="35">
        <v>0</v>
      </c>
      <c r="J2891" s="35">
        <v>0</v>
      </c>
      <c r="K2891" s="35">
        <v>0</v>
      </c>
      <c r="L2891" s="35">
        <v>1.57</v>
      </c>
      <c r="M2891" s="35">
        <v>9901.93</v>
      </c>
      <c r="N2891" s="38" t="s">
        <v>1939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60">
        <v>45919.889027777775</v>
      </c>
      <c r="B2892" s="61">
        <v>444744641</v>
      </c>
      <c r="C2892" s="37" t="s">
        <v>36</v>
      </c>
      <c r="D2892" s="37" t="s">
        <v>38</v>
      </c>
      <c r="E2892" s="37" t="s">
        <v>46</v>
      </c>
      <c r="F2892" s="37" t="s">
        <v>120</v>
      </c>
      <c r="G2892" s="36">
        <v>3681.71</v>
      </c>
      <c r="H2892" s="61">
        <v>443972982</v>
      </c>
      <c r="I2892" s="36">
        <v>0</v>
      </c>
      <c r="J2892" s="36">
        <v>0</v>
      </c>
      <c r="K2892" s="36">
        <v>0</v>
      </c>
      <c r="L2892" s="36">
        <v>3.04</v>
      </c>
      <c r="M2892" s="36">
        <v>9904.9699999999993</v>
      </c>
      <c r="N2892" s="37" t="s">
        <v>1940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8">
        <v>45919.889027777775</v>
      </c>
      <c r="B2893" s="59">
        <v>444744642</v>
      </c>
      <c r="C2893" s="38" t="s">
        <v>36</v>
      </c>
      <c r="D2893" s="38" t="s">
        <v>38</v>
      </c>
      <c r="E2893" s="38" t="s">
        <v>46</v>
      </c>
      <c r="F2893" s="38" t="s">
        <v>120</v>
      </c>
      <c r="G2893" s="35">
        <v>3681.71</v>
      </c>
      <c r="H2893" s="59">
        <v>443972983</v>
      </c>
      <c r="I2893" s="35">
        <v>0</v>
      </c>
      <c r="J2893" s="35">
        <v>0</v>
      </c>
      <c r="K2893" s="35">
        <v>0</v>
      </c>
      <c r="L2893" s="35">
        <v>2.89</v>
      </c>
      <c r="M2893" s="35">
        <v>9907.86</v>
      </c>
      <c r="N2893" s="38" t="s">
        <v>1940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60">
        <v>45919.891550925924</v>
      </c>
      <c r="B2894" s="61">
        <v>444745607</v>
      </c>
      <c r="C2894" s="37" t="s">
        <v>36</v>
      </c>
      <c r="D2894" s="37" t="s">
        <v>38</v>
      </c>
      <c r="E2894" s="37" t="s">
        <v>46</v>
      </c>
      <c r="F2894" s="37" t="s">
        <v>120</v>
      </c>
      <c r="G2894" s="36">
        <v>3682.15</v>
      </c>
      <c r="H2894" s="61">
        <v>443973946</v>
      </c>
      <c r="I2894" s="36">
        <v>0</v>
      </c>
      <c r="J2894" s="36">
        <v>0</v>
      </c>
      <c r="K2894" s="36">
        <v>0</v>
      </c>
      <c r="L2894" s="36">
        <v>3.54</v>
      </c>
      <c r="M2894" s="36">
        <v>9911.4</v>
      </c>
      <c r="N2894" s="37" t="s">
        <v>1941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8">
        <v>45919.891550925924</v>
      </c>
      <c r="B2895" s="59">
        <v>444745608</v>
      </c>
      <c r="C2895" s="38" t="s">
        <v>36</v>
      </c>
      <c r="D2895" s="38" t="s">
        <v>38</v>
      </c>
      <c r="E2895" s="38" t="s">
        <v>46</v>
      </c>
      <c r="F2895" s="38" t="s">
        <v>120</v>
      </c>
      <c r="G2895" s="35">
        <v>3682.15</v>
      </c>
      <c r="H2895" s="59">
        <v>443973947</v>
      </c>
      <c r="I2895" s="35">
        <v>0</v>
      </c>
      <c r="J2895" s="35">
        <v>0</v>
      </c>
      <c r="K2895" s="35">
        <v>0</v>
      </c>
      <c r="L2895" s="35">
        <v>3.48</v>
      </c>
      <c r="M2895" s="35">
        <v>9914.8799999999992</v>
      </c>
      <c r="N2895" s="38" t="s">
        <v>1941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60">
        <v>45919.891550925924</v>
      </c>
      <c r="B2896" s="61">
        <v>444745609</v>
      </c>
      <c r="C2896" s="37" t="s">
        <v>36</v>
      </c>
      <c r="D2896" s="37" t="s">
        <v>38</v>
      </c>
      <c r="E2896" s="37" t="s">
        <v>46</v>
      </c>
      <c r="F2896" s="37" t="s">
        <v>120</v>
      </c>
      <c r="G2896" s="36">
        <v>3682.15</v>
      </c>
      <c r="H2896" s="61">
        <v>443973948</v>
      </c>
      <c r="I2896" s="36">
        <v>0</v>
      </c>
      <c r="J2896" s="36">
        <v>0</v>
      </c>
      <c r="K2896" s="36">
        <v>0</v>
      </c>
      <c r="L2896" s="36">
        <v>3.47</v>
      </c>
      <c r="M2896" s="36">
        <v>9918.35</v>
      </c>
      <c r="N2896" s="37" t="s">
        <v>1941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8">
        <v>45919.891562500001</v>
      </c>
      <c r="B2897" s="59">
        <v>444745631</v>
      </c>
      <c r="C2897" s="38" t="s">
        <v>36</v>
      </c>
      <c r="D2897" s="38" t="s">
        <v>38</v>
      </c>
      <c r="E2897" s="38" t="s">
        <v>46</v>
      </c>
      <c r="F2897" s="38" t="s">
        <v>120</v>
      </c>
      <c r="G2897" s="35">
        <v>3682.17</v>
      </c>
      <c r="H2897" s="59">
        <v>443973970</v>
      </c>
      <c r="I2897" s="35">
        <v>0</v>
      </c>
      <c r="J2897" s="35">
        <v>0</v>
      </c>
      <c r="K2897" s="35">
        <v>0</v>
      </c>
      <c r="L2897" s="35">
        <v>3.5</v>
      </c>
      <c r="M2897" s="35">
        <v>9921.85</v>
      </c>
      <c r="N2897" s="38" t="s">
        <v>1942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60">
        <v>45919.891562500001</v>
      </c>
      <c r="B2898" s="61">
        <v>444745632</v>
      </c>
      <c r="C2898" s="37" t="s">
        <v>36</v>
      </c>
      <c r="D2898" s="37" t="s">
        <v>38</v>
      </c>
      <c r="E2898" s="37" t="s">
        <v>46</v>
      </c>
      <c r="F2898" s="37" t="s">
        <v>120</v>
      </c>
      <c r="G2898" s="36">
        <v>3682.17</v>
      </c>
      <c r="H2898" s="61">
        <v>443973971</v>
      </c>
      <c r="I2898" s="36">
        <v>0</v>
      </c>
      <c r="J2898" s="36">
        <v>0</v>
      </c>
      <c r="K2898" s="36">
        <v>0</v>
      </c>
      <c r="L2898" s="36">
        <v>3.35</v>
      </c>
      <c r="M2898" s="36">
        <v>9925.2000000000007</v>
      </c>
      <c r="N2898" s="37" t="s">
        <v>1942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8">
        <v>45919.892754629633</v>
      </c>
      <c r="B2899" s="59">
        <v>444746499</v>
      </c>
      <c r="C2899" s="38" t="s">
        <v>36</v>
      </c>
      <c r="D2899" s="38" t="s">
        <v>38</v>
      </c>
      <c r="E2899" s="38" t="s">
        <v>46</v>
      </c>
      <c r="F2899" s="38" t="s">
        <v>120</v>
      </c>
      <c r="G2899" s="35">
        <v>3682.04</v>
      </c>
      <c r="H2899" s="59">
        <v>443974830</v>
      </c>
      <c r="I2899" s="35">
        <v>0</v>
      </c>
      <c r="J2899" s="35">
        <v>0</v>
      </c>
      <c r="K2899" s="35">
        <v>0</v>
      </c>
      <c r="L2899" s="35">
        <v>4.2300000000000004</v>
      </c>
      <c r="M2899" s="35">
        <v>9929.43</v>
      </c>
      <c r="N2899" s="38" t="s">
        <v>1943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60">
        <v>45919.892754629633</v>
      </c>
      <c r="B2900" s="61">
        <v>444746501</v>
      </c>
      <c r="C2900" s="37" t="s">
        <v>36</v>
      </c>
      <c r="D2900" s="37" t="s">
        <v>38</v>
      </c>
      <c r="E2900" s="37" t="s">
        <v>46</v>
      </c>
      <c r="F2900" s="37" t="s">
        <v>120</v>
      </c>
      <c r="G2900" s="36">
        <v>3682.04</v>
      </c>
      <c r="H2900" s="61">
        <v>443974831</v>
      </c>
      <c r="I2900" s="36">
        <v>0</v>
      </c>
      <c r="J2900" s="36">
        <v>0</v>
      </c>
      <c r="K2900" s="36">
        <v>0</v>
      </c>
      <c r="L2900" s="36">
        <v>1.93</v>
      </c>
      <c r="M2900" s="36">
        <v>9931.36</v>
      </c>
      <c r="N2900" s="37" t="s">
        <v>1944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8">
        <v>45919.892754629633</v>
      </c>
      <c r="B2901" s="59">
        <v>444746502</v>
      </c>
      <c r="C2901" s="38" t="s">
        <v>36</v>
      </c>
      <c r="D2901" s="38" t="s">
        <v>38</v>
      </c>
      <c r="E2901" s="38" t="s">
        <v>46</v>
      </c>
      <c r="F2901" s="38" t="s">
        <v>120</v>
      </c>
      <c r="G2901" s="35">
        <v>3682.04</v>
      </c>
      <c r="H2901" s="59">
        <v>443974832</v>
      </c>
      <c r="I2901" s="35">
        <v>0</v>
      </c>
      <c r="J2901" s="35">
        <v>0</v>
      </c>
      <c r="K2901" s="35">
        <v>0</v>
      </c>
      <c r="L2901" s="35">
        <v>2.0499999999999998</v>
      </c>
      <c r="M2901" s="35">
        <v>9933.41</v>
      </c>
      <c r="N2901" s="38" t="s">
        <v>1944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60">
        <v>45919.892777777779</v>
      </c>
      <c r="B2902" s="61">
        <v>444746523</v>
      </c>
      <c r="C2902" s="37" t="s">
        <v>36</v>
      </c>
      <c r="D2902" s="37" t="s">
        <v>37</v>
      </c>
      <c r="E2902" s="37" t="s">
        <v>45</v>
      </c>
      <c r="F2902" s="37" t="s">
        <v>120</v>
      </c>
      <c r="G2902" s="36">
        <v>3682.2</v>
      </c>
      <c r="H2902" s="61">
        <v>443974854</v>
      </c>
      <c r="I2902" s="36">
        <v>0</v>
      </c>
      <c r="J2902" s="36">
        <v>0</v>
      </c>
      <c r="K2902" s="36">
        <v>0</v>
      </c>
      <c r="L2902" s="36">
        <v>0</v>
      </c>
      <c r="M2902" s="36">
        <v>9933.41</v>
      </c>
      <c r="N2902" s="37" t="s">
        <v>114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8">
        <v>45919.892777777779</v>
      </c>
      <c r="B2903" s="59">
        <v>444746528</v>
      </c>
      <c r="C2903" s="38" t="s">
        <v>36</v>
      </c>
      <c r="D2903" s="38" t="s">
        <v>37</v>
      </c>
      <c r="E2903" s="38" t="s">
        <v>45</v>
      </c>
      <c r="F2903" s="38" t="s">
        <v>120</v>
      </c>
      <c r="G2903" s="35">
        <v>3682.12</v>
      </c>
      <c r="H2903" s="59">
        <v>443974858</v>
      </c>
      <c r="I2903" s="35">
        <v>0</v>
      </c>
      <c r="J2903" s="35">
        <v>0</v>
      </c>
      <c r="K2903" s="35">
        <v>0</v>
      </c>
      <c r="L2903" s="35">
        <v>0</v>
      </c>
      <c r="M2903" s="35">
        <v>9933.41</v>
      </c>
      <c r="N2903" s="38" t="s">
        <v>1945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60">
        <v>45919.892789351848</v>
      </c>
      <c r="B2904" s="61">
        <v>444746533</v>
      </c>
      <c r="C2904" s="37" t="s">
        <v>36</v>
      </c>
      <c r="D2904" s="37" t="s">
        <v>37</v>
      </c>
      <c r="E2904" s="37" t="s">
        <v>45</v>
      </c>
      <c r="F2904" s="37" t="s">
        <v>120</v>
      </c>
      <c r="G2904" s="36">
        <v>3682.11</v>
      </c>
      <c r="H2904" s="61">
        <v>443974863</v>
      </c>
      <c r="I2904" s="36">
        <v>0</v>
      </c>
      <c r="J2904" s="36">
        <v>0</v>
      </c>
      <c r="K2904" s="36">
        <v>0</v>
      </c>
      <c r="L2904" s="36">
        <v>0</v>
      </c>
      <c r="M2904" s="36">
        <v>9933.41</v>
      </c>
      <c r="N2904" s="37" t="s">
        <v>1385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8">
        <v>45919.892789351848</v>
      </c>
      <c r="B2905" s="59">
        <v>444746537</v>
      </c>
      <c r="C2905" s="38" t="s">
        <v>36</v>
      </c>
      <c r="D2905" s="38" t="s">
        <v>37</v>
      </c>
      <c r="E2905" s="38" t="s">
        <v>45</v>
      </c>
      <c r="F2905" s="38" t="s">
        <v>120</v>
      </c>
      <c r="G2905" s="35">
        <v>3682.11</v>
      </c>
      <c r="H2905" s="59">
        <v>443974867</v>
      </c>
      <c r="I2905" s="35">
        <v>0</v>
      </c>
      <c r="J2905" s="35">
        <v>0</v>
      </c>
      <c r="K2905" s="35">
        <v>0</v>
      </c>
      <c r="L2905" s="35">
        <v>0</v>
      </c>
      <c r="M2905" s="35">
        <v>9933.41</v>
      </c>
      <c r="N2905" s="38" t="s">
        <v>116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60">
        <v>45919.892789351848</v>
      </c>
      <c r="B2906" s="61">
        <v>444746539</v>
      </c>
      <c r="C2906" s="37" t="s">
        <v>36</v>
      </c>
      <c r="D2906" s="37" t="s">
        <v>37</v>
      </c>
      <c r="E2906" s="37" t="s">
        <v>45</v>
      </c>
      <c r="F2906" s="37" t="s">
        <v>120</v>
      </c>
      <c r="G2906" s="36">
        <v>3682.11</v>
      </c>
      <c r="H2906" s="61">
        <v>443974869</v>
      </c>
      <c r="I2906" s="36">
        <v>0</v>
      </c>
      <c r="J2906" s="36">
        <v>0</v>
      </c>
      <c r="K2906" s="36">
        <v>0</v>
      </c>
      <c r="L2906" s="36">
        <v>0</v>
      </c>
      <c r="M2906" s="36">
        <v>9933.41</v>
      </c>
      <c r="N2906" s="37" t="s">
        <v>119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8">
        <v>45919.892789351848</v>
      </c>
      <c r="B2907" s="59">
        <v>444746542</v>
      </c>
      <c r="C2907" s="38" t="s">
        <v>36</v>
      </c>
      <c r="D2907" s="38" t="s">
        <v>37</v>
      </c>
      <c r="E2907" s="38" t="s">
        <v>45</v>
      </c>
      <c r="F2907" s="38" t="s">
        <v>120</v>
      </c>
      <c r="G2907" s="35">
        <v>3682.09</v>
      </c>
      <c r="H2907" s="59">
        <v>443974872</v>
      </c>
      <c r="I2907" s="35">
        <v>0</v>
      </c>
      <c r="J2907" s="35">
        <v>0</v>
      </c>
      <c r="K2907" s="35">
        <v>0</v>
      </c>
      <c r="L2907" s="35">
        <v>0</v>
      </c>
      <c r="M2907" s="35">
        <v>9933.41</v>
      </c>
      <c r="N2907" s="38" t="s">
        <v>108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60">
        <v>45919.892800925925</v>
      </c>
      <c r="B2908" s="61">
        <v>444746547</v>
      </c>
      <c r="C2908" s="37" t="s">
        <v>36</v>
      </c>
      <c r="D2908" s="37" t="s">
        <v>37</v>
      </c>
      <c r="E2908" s="37" t="s">
        <v>45</v>
      </c>
      <c r="F2908" s="37" t="s">
        <v>120</v>
      </c>
      <c r="G2908" s="36">
        <v>3682.09</v>
      </c>
      <c r="H2908" s="61">
        <v>443974877</v>
      </c>
      <c r="I2908" s="36">
        <v>0</v>
      </c>
      <c r="J2908" s="36">
        <v>0</v>
      </c>
      <c r="K2908" s="36">
        <v>0</v>
      </c>
      <c r="L2908" s="36">
        <v>0</v>
      </c>
      <c r="M2908" s="36">
        <v>9933.41</v>
      </c>
      <c r="N2908" s="37" t="s">
        <v>109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8">
        <v>45919.892800925925</v>
      </c>
      <c r="B2909" s="59">
        <v>444746550</v>
      </c>
      <c r="C2909" s="38" t="s">
        <v>36</v>
      </c>
      <c r="D2909" s="38" t="s">
        <v>37</v>
      </c>
      <c r="E2909" s="38" t="s">
        <v>45</v>
      </c>
      <c r="F2909" s="38" t="s">
        <v>120</v>
      </c>
      <c r="G2909" s="35">
        <v>3682.09</v>
      </c>
      <c r="H2909" s="59">
        <v>443974880</v>
      </c>
      <c r="I2909" s="35">
        <v>0</v>
      </c>
      <c r="J2909" s="35">
        <v>0</v>
      </c>
      <c r="K2909" s="35">
        <v>0</v>
      </c>
      <c r="L2909" s="35">
        <v>0</v>
      </c>
      <c r="M2909" s="35">
        <v>9933.41</v>
      </c>
      <c r="N2909" s="3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60">
        <v>45919.892800925925</v>
      </c>
      <c r="B2910" s="61">
        <v>444746554</v>
      </c>
      <c r="C2910" s="37" t="s">
        <v>36</v>
      </c>
      <c r="D2910" s="37" t="s">
        <v>37</v>
      </c>
      <c r="E2910" s="37" t="s">
        <v>45</v>
      </c>
      <c r="F2910" s="37" t="s">
        <v>120</v>
      </c>
      <c r="G2910" s="36">
        <v>3682.09</v>
      </c>
      <c r="H2910" s="61">
        <v>443974884</v>
      </c>
      <c r="I2910" s="36">
        <v>0</v>
      </c>
      <c r="J2910" s="36">
        <v>0</v>
      </c>
      <c r="K2910" s="36">
        <v>0</v>
      </c>
      <c r="L2910" s="36">
        <v>0</v>
      </c>
      <c r="M2910" s="36">
        <v>9933.41</v>
      </c>
      <c r="N2910" s="37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8">
        <v>45919.892800925925</v>
      </c>
      <c r="B2911" s="59">
        <v>444746555</v>
      </c>
      <c r="C2911" s="38" t="s">
        <v>36</v>
      </c>
      <c r="D2911" s="38" t="s">
        <v>37</v>
      </c>
      <c r="E2911" s="38" t="s">
        <v>45</v>
      </c>
      <c r="F2911" s="38" t="s">
        <v>120</v>
      </c>
      <c r="G2911" s="35">
        <v>3682.09</v>
      </c>
      <c r="H2911" s="59">
        <v>443974885</v>
      </c>
      <c r="I2911" s="35">
        <v>0</v>
      </c>
      <c r="J2911" s="35">
        <v>0</v>
      </c>
      <c r="K2911" s="35">
        <v>0</v>
      </c>
      <c r="L2911" s="35">
        <v>0</v>
      </c>
      <c r="M2911" s="35">
        <v>9933.41</v>
      </c>
      <c r="N2911" s="3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60">
        <v>45919.892800925925</v>
      </c>
      <c r="B2912" s="61">
        <v>444746559</v>
      </c>
      <c r="C2912" s="37" t="s">
        <v>36</v>
      </c>
      <c r="D2912" s="37" t="s">
        <v>37</v>
      </c>
      <c r="E2912" s="37" t="s">
        <v>45</v>
      </c>
      <c r="F2912" s="37" t="s">
        <v>120</v>
      </c>
      <c r="G2912" s="36">
        <v>3682.09</v>
      </c>
      <c r="H2912" s="61">
        <v>443974889</v>
      </c>
      <c r="I2912" s="36">
        <v>0</v>
      </c>
      <c r="J2912" s="36">
        <v>0</v>
      </c>
      <c r="K2912" s="36">
        <v>0</v>
      </c>
      <c r="L2912" s="36">
        <v>0</v>
      </c>
      <c r="M2912" s="36">
        <v>9933.41</v>
      </c>
      <c r="N2912" s="37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8">
        <v>45919.894629629627</v>
      </c>
      <c r="B2913" s="59">
        <v>444747269</v>
      </c>
      <c r="C2913" s="38" t="s">
        <v>36</v>
      </c>
      <c r="D2913" s="38" t="s">
        <v>37</v>
      </c>
      <c r="E2913" s="38" t="s">
        <v>45</v>
      </c>
      <c r="F2913" s="38" t="s">
        <v>120</v>
      </c>
      <c r="G2913" s="35">
        <v>3681.95</v>
      </c>
      <c r="H2913" s="59">
        <v>443975589</v>
      </c>
      <c r="I2913" s="35">
        <v>0</v>
      </c>
      <c r="J2913" s="35">
        <v>0</v>
      </c>
      <c r="K2913" s="35">
        <v>0</v>
      </c>
      <c r="L2913" s="35">
        <v>0</v>
      </c>
      <c r="M2913" s="35">
        <v>9933.41</v>
      </c>
      <c r="N2913" s="3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60">
        <v>45919.894629629627</v>
      </c>
      <c r="B2914" s="61">
        <v>444747271</v>
      </c>
      <c r="C2914" s="37" t="s">
        <v>36</v>
      </c>
      <c r="D2914" s="37" t="s">
        <v>37</v>
      </c>
      <c r="E2914" s="37" t="s">
        <v>45</v>
      </c>
      <c r="F2914" s="37" t="s">
        <v>120</v>
      </c>
      <c r="G2914" s="36">
        <v>3681.93</v>
      </c>
      <c r="H2914" s="61">
        <v>443975591</v>
      </c>
      <c r="I2914" s="36">
        <v>0</v>
      </c>
      <c r="J2914" s="36">
        <v>0</v>
      </c>
      <c r="K2914" s="36">
        <v>0</v>
      </c>
      <c r="L2914" s="36">
        <v>0</v>
      </c>
      <c r="M2914" s="36">
        <v>9933.41</v>
      </c>
      <c r="N2914" s="37" t="s">
        <v>107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8">
        <v>45919.894629629627</v>
      </c>
      <c r="B2915" s="59">
        <v>444747272</v>
      </c>
      <c r="C2915" s="38" t="s">
        <v>36</v>
      </c>
      <c r="D2915" s="38" t="s">
        <v>37</v>
      </c>
      <c r="E2915" s="38" t="s">
        <v>45</v>
      </c>
      <c r="F2915" s="38" t="s">
        <v>120</v>
      </c>
      <c r="G2915" s="35">
        <v>3681.93</v>
      </c>
      <c r="H2915" s="59">
        <v>443975592</v>
      </c>
      <c r="I2915" s="35">
        <v>0</v>
      </c>
      <c r="J2915" s="35">
        <v>0</v>
      </c>
      <c r="K2915" s="35">
        <v>0</v>
      </c>
      <c r="L2915" s="35">
        <v>0</v>
      </c>
      <c r="M2915" s="35">
        <v>9933.41</v>
      </c>
      <c r="N2915" s="38" t="s">
        <v>93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60">
        <v>45919.897013888891</v>
      </c>
      <c r="B2916" s="61">
        <v>444747815</v>
      </c>
      <c r="C2916" s="37" t="s">
        <v>36</v>
      </c>
      <c r="D2916" s="37" t="s">
        <v>38</v>
      </c>
      <c r="E2916" s="37" t="s">
        <v>46</v>
      </c>
      <c r="F2916" s="37" t="s">
        <v>120</v>
      </c>
      <c r="G2916" s="36">
        <v>3681.27</v>
      </c>
      <c r="H2916" s="61">
        <v>443976111</v>
      </c>
      <c r="I2916" s="36">
        <v>0</v>
      </c>
      <c r="J2916" s="36">
        <v>0</v>
      </c>
      <c r="K2916" s="36">
        <v>0</v>
      </c>
      <c r="L2916" s="36">
        <v>11.6</v>
      </c>
      <c r="M2916" s="36">
        <v>9945.01</v>
      </c>
      <c r="N2916" s="37" t="s">
        <v>1946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8">
        <v>45919.897199074076</v>
      </c>
      <c r="B2917" s="59">
        <v>444747958</v>
      </c>
      <c r="C2917" s="38" t="s">
        <v>36</v>
      </c>
      <c r="D2917" s="38" t="s">
        <v>37</v>
      </c>
      <c r="E2917" s="38" t="s">
        <v>45</v>
      </c>
      <c r="F2917" s="38" t="s">
        <v>120</v>
      </c>
      <c r="G2917" s="35">
        <v>3681.49</v>
      </c>
      <c r="H2917" s="59">
        <v>443976254</v>
      </c>
      <c r="I2917" s="35">
        <v>0</v>
      </c>
      <c r="J2917" s="35">
        <v>0</v>
      </c>
      <c r="K2917" s="35">
        <v>0</v>
      </c>
      <c r="L2917" s="35">
        <v>0</v>
      </c>
      <c r="M2917" s="35">
        <v>9945.01</v>
      </c>
      <c r="N2917" s="3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60">
        <v>45919.897476851853</v>
      </c>
      <c r="B2918" s="61">
        <v>444748145</v>
      </c>
      <c r="C2918" s="37" t="s">
        <v>36</v>
      </c>
      <c r="D2918" s="37" t="s">
        <v>38</v>
      </c>
      <c r="E2918" s="37" t="s">
        <v>46</v>
      </c>
      <c r="F2918" s="37" t="s">
        <v>120</v>
      </c>
      <c r="G2918" s="36">
        <v>3680.69</v>
      </c>
      <c r="H2918" s="61">
        <v>443976440</v>
      </c>
      <c r="I2918" s="36">
        <v>0</v>
      </c>
      <c r="J2918" s="36">
        <v>0</v>
      </c>
      <c r="K2918" s="36">
        <v>0</v>
      </c>
      <c r="L2918" s="36">
        <v>-1.4</v>
      </c>
      <c r="M2918" s="36">
        <v>9943.61</v>
      </c>
      <c r="N2918" s="37" t="s">
        <v>1947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8">
        <v>45919.905509259261</v>
      </c>
      <c r="B2919" s="59">
        <v>444749640</v>
      </c>
      <c r="C2919" s="38" t="s">
        <v>36</v>
      </c>
      <c r="D2919" s="38" t="s">
        <v>37</v>
      </c>
      <c r="E2919" s="38" t="s">
        <v>45</v>
      </c>
      <c r="F2919" s="38" t="s">
        <v>120</v>
      </c>
      <c r="G2919" s="35">
        <v>3682.18</v>
      </c>
      <c r="H2919" s="59">
        <v>443977903</v>
      </c>
      <c r="I2919" s="35">
        <v>0</v>
      </c>
      <c r="J2919" s="35">
        <v>0</v>
      </c>
      <c r="K2919" s="35">
        <v>0</v>
      </c>
      <c r="L2919" s="35">
        <v>0</v>
      </c>
      <c r="M2919" s="35">
        <v>9943.61</v>
      </c>
      <c r="N2919" s="3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60">
        <v>45919.905509259261</v>
      </c>
      <c r="B2920" s="61">
        <v>444749641</v>
      </c>
      <c r="C2920" s="37" t="s">
        <v>36</v>
      </c>
      <c r="D2920" s="37" t="s">
        <v>37</v>
      </c>
      <c r="E2920" s="37" t="s">
        <v>45</v>
      </c>
      <c r="F2920" s="37" t="s">
        <v>120</v>
      </c>
      <c r="G2920" s="36">
        <v>3682.18</v>
      </c>
      <c r="H2920" s="61">
        <v>443977904</v>
      </c>
      <c r="I2920" s="36">
        <v>0</v>
      </c>
      <c r="J2920" s="36">
        <v>0</v>
      </c>
      <c r="K2920" s="36">
        <v>0</v>
      </c>
      <c r="L2920" s="36">
        <v>0</v>
      </c>
      <c r="M2920" s="36">
        <v>9943.61</v>
      </c>
      <c r="N2920" s="37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8">
        <v>45919.913368055553</v>
      </c>
      <c r="B2921" s="59">
        <v>444751358</v>
      </c>
      <c r="C2921" s="38" t="s">
        <v>36</v>
      </c>
      <c r="D2921" s="38" t="s">
        <v>38</v>
      </c>
      <c r="E2921" s="38" t="s">
        <v>46</v>
      </c>
      <c r="F2921" s="38" t="s">
        <v>120</v>
      </c>
      <c r="G2921" s="35">
        <v>3683.65</v>
      </c>
      <c r="H2921" s="59">
        <v>443979584</v>
      </c>
      <c r="I2921" s="35">
        <v>0</v>
      </c>
      <c r="J2921" s="35">
        <v>0</v>
      </c>
      <c r="K2921" s="35">
        <v>0</v>
      </c>
      <c r="L2921" s="35">
        <v>3.73</v>
      </c>
      <c r="M2921" s="35">
        <v>9947.34</v>
      </c>
      <c r="N2921" s="38" t="s">
        <v>1948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60">
        <v>45919.913958333331</v>
      </c>
      <c r="B2922" s="61">
        <v>444751493</v>
      </c>
      <c r="C2922" s="37" t="s">
        <v>36</v>
      </c>
      <c r="D2922" s="37" t="s">
        <v>37</v>
      </c>
      <c r="E2922" s="37" t="s">
        <v>45</v>
      </c>
      <c r="F2922" s="37" t="s">
        <v>120</v>
      </c>
      <c r="G2922" s="36">
        <v>3683.34</v>
      </c>
      <c r="H2922" s="61">
        <v>443979720</v>
      </c>
      <c r="I2922" s="36">
        <v>0</v>
      </c>
      <c r="J2922" s="36">
        <v>0</v>
      </c>
      <c r="K2922" s="36">
        <v>0</v>
      </c>
      <c r="L2922" s="36">
        <v>0</v>
      </c>
      <c r="M2922" s="36">
        <v>9947.34</v>
      </c>
      <c r="N2922" s="37" t="s">
        <v>115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8">
        <v>45919.914768518516</v>
      </c>
      <c r="B2923" s="59">
        <v>444751619</v>
      </c>
      <c r="C2923" s="38" t="s">
        <v>36</v>
      </c>
      <c r="D2923" s="38" t="s">
        <v>37</v>
      </c>
      <c r="E2923" s="38" t="s">
        <v>45</v>
      </c>
      <c r="F2923" s="38" t="s">
        <v>120</v>
      </c>
      <c r="G2923" s="35">
        <v>3683.27</v>
      </c>
      <c r="H2923" s="59">
        <v>443979842</v>
      </c>
      <c r="I2923" s="35">
        <v>0</v>
      </c>
      <c r="J2923" s="35">
        <v>0</v>
      </c>
      <c r="K2923" s="35">
        <v>0</v>
      </c>
      <c r="L2923" s="35">
        <v>0</v>
      </c>
      <c r="M2923" s="35">
        <v>9947.34</v>
      </c>
      <c r="N2923" s="38" t="s">
        <v>109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60">
        <v>45919.914814814816</v>
      </c>
      <c r="B2924" s="61">
        <v>444751633</v>
      </c>
      <c r="C2924" s="37" t="s">
        <v>36</v>
      </c>
      <c r="D2924" s="37" t="s">
        <v>38</v>
      </c>
      <c r="E2924" s="37" t="s">
        <v>46</v>
      </c>
      <c r="F2924" s="37" t="s">
        <v>120</v>
      </c>
      <c r="G2924" s="36">
        <v>3683.7</v>
      </c>
      <c r="H2924" s="61">
        <v>443979856</v>
      </c>
      <c r="I2924" s="36">
        <v>0</v>
      </c>
      <c r="J2924" s="36">
        <v>0</v>
      </c>
      <c r="K2924" s="36">
        <v>0</v>
      </c>
      <c r="L2924" s="36">
        <v>1.61</v>
      </c>
      <c r="M2924" s="36">
        <v>9948.9500000000007</v>
      </c>
      <c r="N2924" s="37" t="s">
        <v>1949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8">
        <v>45919.914814814816</v>
      </c>
      <c r="B2925" s="59">
        <v>444751634</v>
      </c>
      <c r="C2925" s="38" t="s">
        <v>36</v>
      </c>
      <c r="D2925" s="38" t="s">
        <v>38</v>
      </c>
      <c r="E2925" s="38" t="s">
        <v>46</v>
      </c>
      <c r="F2925" s="38" t="s">
        <v>120</v>
      </c>
      <c r="G2925" s="35">
        <v>3683.7</v>
      </c>
      <c r="H2925" s="59">
        <v>443979857</v>
      </c>
      <c r="I2925" s="35">
        <v>0</v>
      </c>
      <c r="J2925" s="35">
        <v>0</v>
      </c>
      <c r="K2925" s="35">
        <v>0</v>
      </c>
      <c r="L2925" s="35">
        <v>1.61</v>
      </c>
      <c r="M2925" s="35">
        <v>9950.56</v>
      </c>
      <c r="N2925" s="38" t="s">
        <v>1949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60">
        <v>45919.916388888887</v>
      </c>
      <c r="B2926" s="61">
        <v>444752119</v>
      </c>
      <c r="C2926" s="37" t="s">
        <v>36</v>
      </c>
      <c r="D2926" s="37" t="s">
        <v>37</v>
      </c>
      <c r="E2926" s="37" t="s">
        <v>45</v>
      </c>
      <c r="F2926" s="37" t="s">
        <v>120</v>
      </c>
      <c r="G2926" s="36">
        <v>3683.71</v>
      </c>
      <c r="H2926" s="61">
        <v>443980341</v>
      </c>
      <c r="I2926" s="36">
        <v>0</v>
      </c>
      <c r="J2926" s="36">
        <v>0</v>
      </c>
      <c r="K2926" s="36">
        <v>0</v>
      </c>
      <c r="L2926" s="36">
        <v>0</v>
      </c>
      <c r="M2926" s="36">
        <v>9950.56</v>
      </c>
      <c r="N2926" s="37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8">
        <v>45919.916388888887</v>
      </c>
      <c r="B2927" s="59">
        <v>444752120</v>
      </c>
      <c r="C2927" s="38" t="s">
        <v>36</v>
      </c>
      <c r="D2927" s="38" t="s">
        <v>37</v>
      </c>
      <c r="E2927" s="38" t="s">
        <v>45</v>
      </c>
      <c r="F2927" s="38" t="s">
        <v>120</v>
      </c>
      <c r="G2927" s="35">
        <v>3683.71</v>
      </c>
      <c r="H2927" s="59">
        <v>443980342</v>
      </c>
      <c r="I2927" s="35">
        <v>0</v>
      </c>
      <c r="J2927" s="35">
        <v>0</v>
      </c>
      <c r="K2927" s="35">
        <v>0</v>
      </c>
      <c r="L2927" s="35">
        <v>0</v>
      </c>
      <c r="M2927" s="35">
        <v>9950.56</v>
      </c>
      <c r="N2927" s="38" t="s">
        <v>108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60">
        <v>45919.916689814818</v>
      </c>
      <c r="B2928" s="61">
        <v>444752208</v>
      </c>
      <c r="C2928" s="37" t="s">
        <v>36</v>
      </c>
      <c r="D2928" s="37" t="s">
        <v>38</v>
      </c>
      <c r="E2928" s="37" t="s">
        <v>46</v>
      </c>
      <c r="F2928" s="37" t="s">
        <v>120</v>
      </c>
      <c r="G2928" s="36">
        <v>3683.31</v>
      </c>
      <c r="H2928" s="61">
        <v>443980434</v>
      </c>
      <c r="I2928" s="36">
        <v>0</v>
      </c>
      <c r="J2928" s="36">
        <v>0</v>
      </c>
      <c r="K2928" s="36">
        <v>0</v>
      </c>
      <c r="L2928" s="36">
        <v>1.2</v>
      </c>
      <c r="M2928" s="36">
        <v>9951.76</v>
      </c>
      <c r="N2928" s="37" t="s">
        <v>1950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8">
        <v>45919.916689814818</v>
      </c>
      <c r="B2929" s="59">
        <v>444752209</v>
      </c>
      <c r="C2929" s="38" t="s">
        <v>36</v>
      </c>
      <c r="D2929" s="38" t="s">
        <v>38</v>
      </c>
      <c r="E2929" s="38" t="s">
        <v>46</v>
      </c>
      <c r="F2929" s="38" t="s">
        <v>120</v>
      </c>
      <c r="G2929" s="35">
        <v>3683.31</v>
      </c>
      <c r="H2929" s="59">
        <v>443980435</v>
      </c>
      <c r="I2929" s="35">
        <v>0</v>
      </c>
      <c r="J2929" s="35">
        <v>0</v>
      </c>
      <c r="K2929" s="35">
        <v>0</v>
      </c>
      <c r="L2929" s="35">
        <v>1.2</v>
      </c>
      <c r="M2929" s="35">
        <v>9952.9599999999991</v>
      </c>
      <c r="N2929" s="38" t="s">
        <v>1951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60">
        <v>45919.91673611111</v>
      </c>
      <c r="B2930" s="61">
        <v>444752237</v>
      </c>
      <c r="C2930" s="37" t="s">
        <v>36</v>
      </c>
      <c r="D2930" s="37" t="s">
        <v>37</v>
      </c>
      <c r="E2930" s="37" t="s">
        <v>45</v>
      </c>
      <c r="F2930" s="37" t="s">
        <v>120</v>
      </c>
      <c r="G2930" s="36">
        <v>3683.6</v>
      </c>
      <c r="H2930" s="61">
        <v>443980463</v>
      </c>
      <c r="I2930" s="36">
        <v>0</v>
      </c>
      <c r="J2930" s="36">
        <v>0</v>
      </c>
      <c r="K2930" s="36">
        <v>0</v>
      </c>
      <c r="L2930" s="36">
        <v>0</v>
      </c>
      <c r="M2930" s="36">
        <v>9952.9599999999991</v>
      </c>
      <c r="N2930" s="37" t="s">
        <v>1385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8">
        <v>45919.91673611111</v>
      </c>
      <c r="B2931" s="59">
        <v>444752238</v>
      </c>
      <c r="C2931" s="38" t="s">
        <v>36</v>
      </c>
      <c r="D2931" s="38" t="s">
        <v>37</v>
      </c>
      <c r="E2931" s="38" t="s">
        <v>45</v>
      </c>
      <c r="F2931" s="38" t="s">
        <v>120</v>
      </c>
      <c r="G2931" s="35">
        <v>3683.63</v>
      </c>
      <c r="H2931" s="59">
        <v>443980465</v>
      </c>
      <c r="I2931" s="35">
        <v>0</v>
      </c>
      <c r="J2931" s="35">
        <v>0</v>
      </c>
      <c r="K2931" s="35">
        <v>0</v>
      </c>
      <c r="L2931" s="35">
        <v>0</v>
      </c>
      <c r="M2931" s="35">
        <v>9952.9599999999991</v>
      </c>
      <c r="N2931" s="38" t="s">
        <v>116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60">
        <v>45919.917256944442</v>
      </c>
      <c r="B2932" s="61">
        <v>444752353</v>
      </c>
      <c r="C2932" s="37" t="s">
        <v>36</v>
      </c>
      <c r="D2932" s="37" t="s">
        <v>38</v>
      </c>
      <c r="E2932" s="37" t="s">
        <v>46</v>
      </c>
      <c r="F2932" s="37" t="s">
        <v>120</v>
      </c>
      <c r="G2932" s="36">
        <v>3683.04</v>
      </c>
      <c r="H2932" s="61">
        <v>443980579</v>
      </c>
      <c r="I2932" s="36">
        <v>0</v>
      </c>
      <c r="J2932" s="36">
        <v>0</v>
      </c>
      <c r="K2932" s="36">
        <v>0</v>
      </c>
      <c r="L2932" s="36">
        <v>0.95</v>
      </c>
      <c r="M2932" s="36">
        <v>9953.91</v>
      </c>
      <c r="N2932" s="37" t="s">
        <v>1952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8">
        <v>45919.917256944442</v>
      </c>
      <c r="B2933" s="59">
        <v>444752354</v>
      </c>
      <c r="C2933" s="38" t="s">
        <v>36</v>
      </c>
      <c r="D2933" s="38" t="s">
        <v>38</v>
      </c>
      <c r="E2933" s="38" t="s">
        <v>46</v>
      </c>
      <c r="F2933" s="38" t="s">
        <v>120</v>
      </c>
      <c r="G2933" s="35">
        <v>3683.04</v>
      </c>
      <c r="H2933" s="59">
        <v>443980580</v>
      </c>
      <c r="I2933" s="35">
        <v>0</v>
      </c>
      <c r="J2933" s="35">
        <v>0</v>
      </c>
      <c r="K2933" s="35">
        <v>0</v>
      </c>
      <c r="L2933" s="35">
        <v>0.95</v>
      </c>
      <c r="M2933" s="35">
        <v>9954.86</v>
      </c>
      <c r="N2933" s="38" t="s">
        <v>1952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60">
        <v>45919.917256944442</v>
      </c>
      <c r="B2934" s="61">
        <v>444752355</v>
      </c>
      <c r="C2934" s="37" t="s">
        <v>36</v>
      </c>
      <c r="D2934" s="37" t="s">
        <v>38</v>
      </c>
      <c r="E2934" s="37" t="s">
        <v>46</v>
      </c>
      <c r="F2934" s="37" t="s">
        <v>120</v>
      </c>
      <c r="G2934" s="36">
        <v>3683.04</v>
      </c>
      <c r="H2934" s="61">
        <v>443980581</v>
      </c>
      <c r="I2934" s="36">
        <v>0</v>
      </c>
      <c r="J2934" s="36">
        <v>0</v>
      </c>
      <c r="K2934" s="36">
        <v>0</v>
      </c>
      <c r="L2934" s="36">
        <v>0.95</v>
      </c>
      <c r="M2934" s="36">
        <v>9955.81</v>
      </c>
      <c r="N2934" s="37" t="s">
        <v>1952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8">
        <v>45919.917314814818</v>
      </c>
      <c r="B2935" s="59">
        <v>444752373</v>
      </c>
      <c r="C2935" s="38" t="s">
        <v>36</v>
      </c>
      <c r="D2935" s="38" t="s">
        <v>37</v>
      </c>
      <c r="E2935" s="38" t="s">
        <v>45</v>
      </c>
      <c r="F2935" s="38" t="s">
        <v>120</v>
      </c>
      <c r="G2935" s="35">
        <v>3683.33</v>
      </c>
      <c r="H2935" s="59">
        <v>443980599</v>
      </c>
      <c r="I2935" s="35">
        <v>0</v>
      </c>
      <c r="J2935" s="35">
        <v>0</v>
      </c>
      <c r="K2935" s="35">
        <v>0</v>
      </c>
      <c r="L2935" s="35">
        <v>0</v>
      </c>
      <c r="M2935" s="35">
        <v>9955.81</v>
      </c>
      <c r="N2935" s="3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60">
        <v>45919.917314814818</v>
      </c>
      <c r="B2936" s="61">
        <v>444752374</v>
      </c>
      <c r="C2936" s="37" t="s">
        <v>36</v>
      </c>
      <c r="D2936" s="37" t="s">
        <v>37</v>
      </c>
      <c r="E2936" s="37" t="s">
        <v>45</v>
      </c>
      <c r="F2936" s="37" t="s">
        <v>120</v>
      </c>
      <c r="G2936" s="36">
        <v>3683.33</v>
      </c>
      <c r="H2936" s="61">
        <v>443980600</v>
      </c>
      <c r="I2936" s="36">
        <v>0</v>
      </c>
      <c r="J2936" s="36">
        <v>0</v>
      </c>
      <c r="K2936" s="36">
        <v>0</v>
      </c>
      <c r="L2936" s="36">
        <v>0</v>
      </c>
      <c r="M2936" s="36">
        <v>9955.81</v>
      </c>
      <c r="N2936" s="37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8">
        <v>45919.917314814818</v>
      </c>
      <c r="B2937" s="59">
        <v>444752375</v>
      </c>
      <c r="C2937" s="38" t="s">
        <v>36</v>
      </c>
      <c r="D2937" s="38" t="s">
        <v>37</v>
      </c>
      <c r="E2937" s="38" t="s">
        <v>45</v>
      </c>
      <c r="F2937" s="38" t="s">
        <v>120</v>
      </c>
      <c r="G2937" s="35">
        <v>3683.33</v>
      </c>
      <c r="H2937" s="59">
        <v>443980601</v>
      </c>
      <c r="I2937" s="35">
        <v>0</v>
      </c>
      <c r="J2937" s="35">
        <v>0</v>
      </c>
      <c r="K2937" s="35">
        <v>0</v>
      </c>
      <c r="L2937" s="35">
        <v>0</v>
      </c>
      <c r="M2937" s="35">
        <v>9955.81</v>
      </c>
      <c r="N2937" s="3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60">
        <v>45919.920578703706</v>
      </c>
      <c r="B2938" s="61">
        <v>444752786</v>
      </c>
      <c r="C2938" s="37" t="s">
        <v>36</v>
      </c>
      <c r="D2938" s="37" t="s">
        <v>38</v>
      </c>
      <c r="E2938" s="37" t="s">
        <v>46</v>
      </c>
      <c r="F2938" s="37" t="s">
        <v>120</v>
      </c>
      <c r="G2938" s="36">
        <v>3683.25</v>
      </c>
      <c r="H2938" s="61">
        <v>443980986</v>
      </c>
      <c r="I2938" s="36">
        <v>0</v>
      </c>
      <c r="J2938" s="36">
        <v>0</v>
      </c>
      <c r="K2938" s="36">
        <v>0</v>
      </c>
      <c r="L2938" s="36">
        <v>1.1299999999999999</v>
      </c>
      <c r="M2938" s="36">
        <v>9956.94</v>
      </c>
      <c r="N2938" s="37" t="s">
        <v>1953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8">
        <v>45919.926226851851</v>
      </c>
      <c r="B2939" s="59">
        <v>444754096</v>
      </c>
      <c r="C2939" s="38" t="s">
        <v>36</v>
      </c>
      <c r="D2939" s="38" t="s">
        <v>37</v>
      </c>
      <c r="E2939" s="38" t="s">
        <v>45</v>
      </c>
      <c r="F2939" s="38" t="s">
        <v>120</v>
      </c>
      <c r="G2939" s="35">
        <v>3684.19</v>
      </c>
      <c r="H2939" s="59">
        <v>443982249</v>
      </c>
      <c r="I2939" s="35">
        <v>0</v>
      </c>
      <c r="J2939" s="35">
        <v>0</v>
      </c>
      <c r="K2939" s="35">
        <v>0</v>
      </c>
      <c r="L2939" s="35">
        <v>0</v>
      </c>
      <c r="M2939" s="35">
        <v>9956.94</v>
      </c>
      <c r="N2939" s="38" t="s">
        <v>1945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60">
        <v>45919.940775462965</v>
      </c>
      <c r="B2940" s="61">
        <v>444757800</v>
      </c>
      <c r="C2940" s="37" t="s">
        <v>36</v>
      </c>
      <c r="D2940" s="37" t="s">
        <v>38</v>
      </c>
      <c r="E2940" s="37" t="s">
        <v>46</v>
      </c>
      <c r="F2940" s="37" t="s">
        <v>120</v>
      </c>
      <c r="G2940" s="36">
        <v>3681.74</v>
      </c>
      <c r="H2940" s="61">
        <v>443985855</v>
      </c>
      <c r="I2940" s="36">
        <v>0</v>
      </c>
      <c r="J2940" s="36">
        <v>0</v>
      </c>
      <c r="K2940" s="36">
        <v>0</v>
      </c>
      <c r="L2940" s="36">
        <v>-1.53</v>
      </c>
      <c r="M2940" s="36">
        <v>9955.41</v>
      </c>
      <c r="N2940" s="37" t="s">
        <v>1954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8">
        <v>45919.943009259259</v>
      </c>
      <c r="B2941" s="59">
        <v>444758298</v>
      </c>
      <c r="C2941" s="38" t="s">
        <v>36</v>
      </c>
      <c r="D2941" s="38" t="s">
        <v>38</v>
      </c>
      <c r="E2941" s="38" t="s">
        <v>45</v>
      </c>
      <c r="F2941" s="38" t="s">
        <v>120</v>
      </c>
      <c r="G2941" s="35">
        <v>3682.18</v>
      </c>
      <c r="H2941" s="59">
        <v>443986338</v>
      </c>
      <c r="I2941" s="35">
        <v>0</v>
      </c>
      <c r="J2941" s="35">
        <v>0</v>
      </c>
      <c r="K2941" s="35">
        <v>0</v>
      </c>
      <c r="L2941" s="35">
        <v>0</v>
      </c>
      <c r="M2941" s="35">
        <v>9955.41</v>
      </c>
      <c r="N2941" s="38" t="s">
        <v>109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60">
        <v>45919.947638888887</v>
      </c>
      <c r="B2942" s="61">
        <v>444759118</v>
      </c>
      <c r="C2942" s="37" t="s">
        <v>36</v>
      </c>
      <c r="D2942" s="37" t="s">
        <v>37</v>
      </c>
      <c r="E2942" s="37" t="s">
        <v>46</v>
      </c>
      <c r="F2942" s="37" t="s">
        <v>120</v>
      </c>
      <c r="G2942" s="36">
        <v>3683.7</v>
      </c>
      <c r="H2942" s="61">
        <v>443987126</v>
      </c>
      <c r="I2942" s="36">
        <v>0</v>
      </c>
      <c r="J2942" s="36">
        <v>0</v>
      </c>
      <c r="K2942" s="36">
        <v>0</v>
      </c>
      <c r="L2942" s="36">
        <v>-1.52</v>
      </c>
      <c r="M2942" s="36">
        <v>9953.89</v>
      </c>
      <c r="N2942" s="37" t="s">
        <v>1955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8">
        <v>45919.952152777776</v>
      </c>
      <c r="B2943" s="59">
        <v>444760123</v>
      </c>
      <c r="C2943" s="38" t="s">
        <v>36</v>
      </c>
      <c r="D2943" s="38" t="s">
        <v>37</v>
      </c>
      <c r="E2943" s="38" t="s">
        <v>45</v>
      </c>
      <c r="F2943" s="38" t="s">
        <v>120</v>
      </c>
      <c r="G2943" s="35">
        <v>3684.08</v>
      </c>
      <c r="H2943" s="59">
        <v>443988125</v>
      </c>
      <c r="I2943" s="35">
        <v>0</v>
      </c>
      <c r="J2943" s="35">
        <v>0</v>
      </c>
      <c r="K2943" s="35">
        <v>0</v>
      </c>
      <c r="L2943" s="35">
        <v>0</v>
      </c>
      <c r="M2943" s="35">
        <v>9953.89</v>
      </c>
      <c r="N2943" s="38" t="s">
        <v>109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60">
        <v>45919.956006944441</v>
      </c>
      <c r="B2944" s="61">
        <v>444760749</v>
      </c>
      <c r="C2944" s="37" t="s">
        <v>36</v>
      </c>
      <c r="D2944" s="37" t="s">
        <v>38</v>
      </c>
      <c r="E2944" s="37" t="s">
        <v>46</v>
      </c>
      <c r="F2944" s="37" t="s">
        <v>120</v>
      </c>
      <c r="G2944" s="36">
        <v>3684.38</v>
      </c>
      <c r="H2944" s="61">
        <v>443988775</v>
      </c>
      <c r="I2944" s="36">
        <v>0</v>
      </c>
      <c r="J2944" s="36">
        <v>0</v>
      </c>
      <c r="K2944" s="36">
        <v>0</v>
      </c>
      <c r="L2944" s="36">
        <v>0.78</v>
      </c>
      <c r="M2944" s="36">
        <v>9954.67</v>
      </c>
      <c r="N2944" s="37" t="s">
        <v>1956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8">
        <v>45919.956006944441</v>
      </c>
      <c r="B2945" s="59">
        <v>444760750</v>
      </c>
      <c r="C2945" s="38" t="s">
        <v>36</v>
      </c>
      <c r="D2945" s="38" t="s">
        <v>38</v>
      </c>
      <c r="E2945" s="38" t="s">
        <v>46</v>
      </c>
      <c r="F2945" s="38" t="s">
        <v>120</v>
      </c>
      <c r="G2945" s="35">
        <v>3684.38</v>
      </c>
      <c r="H2945" s="59">
        <v>443988776</v>
      </c>
      <c r="I2945" s="35">
        <v>0</v>
      </c>
      <c r="J2945" s="35">
        <v>0</v>
      </c>
      <c r="K2945" s="35">
        <v>0</v>
      </c>
      <c r="L2945" s="35">
        <v>0.75</v>
      </c>
      <c r="M2945" s="35">
        <v>9955.42</v>
      </c>
      <c r="N2945" s="38" t="s">
        <v>1956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60">
        <v>45919.956087962964</v>
      </c>
      <c r="B2946" s="61">
        <v>444760789</v>
      </c>
      <c r="C2946" s="37" t="s">
        <v>36</v>
      </c>
      <c r="D2946" s="37" t="s">
        <v>37</v>
      </c>
      <c r="E2946" s="37" t="s">
        <v>45</v>
      </c>
      <c r="F2946" s="37" t="s">
        <v>120</v>
      </c>
      <c r="G2946" s="36">
        <v>3684.83</v>
      </c>
      <c r="H2946" s="61">
        <v>443988812</v>
      </c>
      <c r="I2946" s="36">
        <v>0</v>
      </c>
      <c r="J2946" s="36">
        <v>0</v>
      </c>
      <c r="K2946" s="36">
        <v>0</v>
      </c>
      <c r="L2946" s="36">
        <v>0</v>
      </c>
      <c r="M2946" s="36">
        <v>9955.42</v>
      </c>
      <c r="N2946" s="37" t="s">
        <v>116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8">
        <v>45919.956087962964</v>
      </c>
      <c r="B2947" s="59">
        <v>444760790</v>
      </c>
      <c r="C2947" s="38" t="s">
        <v>36</v>
      </c>
      <c r="D2947" s="38" t="s">
        <v>37</v>
      </c>
      <c r="E2947" s="38" t="s">
        <v>45</v>
      </c>
      <c r="F2947" s="38" t="s">
        <v>120</v>
      </c>
      <c r="G2947" s="35">
        <v>3684.83</v>
      </c>
      <c r="H2947" s="59">
        <v>443988813</v>
      </c>
      <c r="I2947" s="35">
        <v>0</v>
      </c>
      <c r="J2947" s="35">
        <v>0</v>
      </c>
      <c r="K2947" s="35">
        <v>0</v>
      </c>
      <c r="L2947" s="35">
        <v>0</v>
      </c>
      <c r="M2947" s="35">
        <v>9955.42</v>
      </c>
      <c r="N2947" s="38" t="s">
        <v>1385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60">
        <v>45919.958009259259</v>
      </c>
      <c r="B2948" s="61">
        <v>444761159</v>
      </c>
      <c r="C2948" s="37" t="s">
        <v>36</v>
      </c>
      <c r="D2948" s="37" t="s">
        <v>38</v>
      </c>
      <c r="E2948" s="37" t="s">
        <v>46</v>
      </c>
      <c r="F2948" s="37" t="s">
        <v>120</v>
      </c>
      <c r="G2948" s="36">
        <v>3684.3</v>
      </c>
      <c r="H2948" s="61">
        <v>443989164</v>
      </c>
      <c r="I2948" s="36">
        <v>0</v>
      </c>
      <c r="J2948" s="36">
        <v>0</v>
      </c>
      <c r="K2948" s="36">
        <v>0</v>
      </c>
      <c r="L2948" s="36">
        <v>2.37</v>
      </c>
      <c r="M2948" s="36">
        <v>9957.7900000000009</v>
      </c>
      <c r="N2948" s="37" t="s">
        <v>1957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8">
        <v>45919.958009259259</v>
      </c>
      <c r="B2949" s="59">
        <v>444761160</v>
      </c>
      <c r="C2949" s="38" t="s">
        <v>36</v>
      </c>
      <c r="D2949" s="38" t="s">
        <v>38</v>
      </c>
      <c r="E2949" s="38" t="s">
        <v>46</v>
      </c>
      <c r="F2949" s="38" t="s">
        <v>120</v>
      </c>
      <c r="G2949" s="35">
        <v>3684.3</v>
      </c>
      <c r="H2949" s="59">
        <v>443989165</v>
      </c>
      <c r="I2949" s="35">
        <v>0</v>
      </c>
      <c r="J2949" s="35">
        <v>0</v>
      </c>
      <c r="K2949" s="35">
        <v>0</v>
      </c>
      <c r="L2949" s="35">
        <v>0.59</v>
      </c>
      <c r="M2949" s="35">
        <v>9958.3799999999992</v>
      </c>
      <c r="N2949" s="38" t="s">
        <v>1958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60">
        <v>45919.958009259259</v>
      </c>
      <c r="B2950" s="61">
        <v>444761161</v>
      </c>
      <c r="C2950" s="37" t="s">
        <v>36</v>
      </c>
      <c r="D2950" s="37" t="s">
        <v>38</v>
      </c>
      <c r="E2950" s="37" t="s">
        <v>46</v>
      </c>
      <c r="F2950" s="37" t="s">
        <v>120</v>
      </c>
      <c r="G2950" s="36">
        <v>3684.3</v>
      </c>
      <c r="H2950" s="61">
        <v>443989166</v>
      </c>
      <c r="I2950" s="36">
        <v>0</v>
      </c>
      <c r="J2950" s="36">
        <v>0</v>
      </c>
      <c r="K2950" s="36">
        <v>0</v>
      </c>
      <c r="L2950" s="36">
        <v>0.59</v>
      </c>
      <c r="M2950" s="36">
        <v>9958.9699999999993</v>
      </c>
      <c r="N2950" s="37" t="s">
        <v>1959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8">
        <v>45919.958009259259</v>
      </c>
      <c r="B2951" s="59">
        <v>444761162</v>
      </c>
      <c r="C2951" s="38" t="s">
        <v>36</v>
      </c>
      <c r="D2951" s="38" t="s">
        <v>38</v>
      </c>
      <c r="E2951" s="38" t="s">
        <v>46</v>
      </c>
      <c r="F2951" s="38" t="s">
        <v>120</v>
      </c>
      <c r="G2951" s="35">
        <v>3684.3</v>
      </c>
      <c r="H2951" s="59">
        <v>443989167</v>
      </c>
      <c r="I2951" s="35">
        <v>0</v>
      </c>
      <c r="J2951" s="35">
        <v>0</v>
      </c>
      <c r="K2951" s="35">
        <v>0</v>
      </c>
      <c r="L2951" s="35">
        <v>0.97</v>
      </c>
      <c r="M2951" s="35">
        <v>9959.94</v>
      </c>
      <c r="N2951" s="38" t="s">
        <v>1960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60">
        <v>45919.958009259259</v>
      </c>
      <c r="B2952" s="61">
        <v>444761163</v>
      </c>
      <c r="C2952" s="37" t="s">
        <v>36</v>
      </c>
      <c r="D2952" s="37" t="s">
        <v>38</v>
      </c>
      <c r="E2952" s="37" t="s">
        <v>46</v>
      </c>
      <c r="F2952" s="37" t="s">
        <v>120</v>
      </c>
      <c r="G2952" s="36">
        <v>3684.3</v>
      </c>
      <c r="H2952" s="61">
        <v>443989168</v>
      </c>
      <c r="I2952" s="36">
        <v>0</v>
      </c>
      <c r="J2952" s="36">
        <v>0</v>
      </c>
      <c r="K2952" s="36">
        <v>0</v>
      </c>
      <c r="L2952" s="36">
        <v>0.97</v>
      </c>
      <c r="M2952" s="36">
        <v>9960.91</v>
      </c>
      <c r="N2952" s="37" t="s">
        <v>1957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8">
        <v>45919.958009259259</v>
      </c>
      <c r="B2953" s="59">
        <v>444761164</v>
      </c>
      <c r="C2953" s="38" t="s">
        <v>36</v>
      </c>
      <c r="D2953" s="38" t="s">
        <v>38</v>
      </c>
      <c r="E2953" s="38" t="s">
        <v>46</v>
      </c>
      <c r="F2953" s="38" t="s">
        <v>120</v>
      </c>
      <c r="G2953" s="35">
        <v>3684.3</v>
      </c>
      <c r="H2953" s="59">
        <v>443989169</v>
      </c>
      <c r="I2953" s="35">
        <v>0</v>
      </c>
      <c r="J2953" s="35">
        <v>0</v>
      </c>
      <c r="K2953" s="35">
        <v>0</v>
      </c>
      <c r="L2953" s="35">
        <v>0.97</v>
      </c>
      <c r="M2953" s="35">
        <v>9961.8799999999992</v>
      </c>
      <c r="N2953" s="38" t="s">
        <v>1960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60">
        <v>45919.958240740743</v>
      </c>
      <c r="B2954" s="61">
        <v>444761263</v>
      </c>
      <c r="C2954" s="37" t="s">
        <v>36</v>
      </c>
      <c r="D2954" s="37" t="s">
        <v>38</v>
      </c>
      <c r="E2954" s="37" t="s">
        <v>46</v>
      </c>
      <c r="F2954" s="37" t="s">
        <v>120</v>
      </c>
      <c r="G2954" s="36">
        <v>3684.02</v>
      </c>
      <c r="H2954" s="61">
        <v>443989282</v>
      </c>
      <c r="I2954" s="36">
        <v>0</v>
      </c>
      <c r="J2954" s="36">
        <v>0</v>
      </c>
      <c r="K2954" s="36">
        <v>0</v>
      </c>
      <c r="L2954" s="36">
        <v>2.0699999999999998</v>
      </c>
      <c r="M2954" s="36">
        <v>9963.9500000000007</v>
      </c>
      <c r="N2954" s="37" t="s">
        <v>1961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8">
        <v>45919.958240740743</v>
      </c>
      <c r="B2955" s="59">
        <v>444761264</v>
      </c>
      <c r="C2955" s="38" t="s">
        <v>36</v>
      </c>
      <c r="D2955" s="38" t="s">
        <v>38</v>
      </c>
      <c r="E2955" s="38" t="s">
        <v>46</v>
      </c>
      <c r="F2955" s="38" t="s">
        <v>120</v>
      </c>
      <c r="G2955" s="35">
        <v>3684.02</v>
      </c>
      <c r="H2955" s="59">
        <v>443989283</v>
      </c>
      <c r="I2955" s="35">
        <v>0</v>
      </c>
      <c r="J2955" s="35">
        <v>0</v>
      </c>
      <c r="K2955" s="35">
        <v>0</v>
      </c>
      <c r="L2955" s="35">
        <v>2.09</v>
      </c>
      <c r="M2955" s="35">
        <v>9966.0400000000009</v>
      </c>
      <c r="N2955" s="38" t="s">
        <v>1962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60">
        <v>45919.958287037036</v>
      </c>
      <c r="B2956" s="61">
        <v>444761319</v>
      </c>
      <c r="C2956" s="37" t="s">
        <v>36</v>
      </c>
      <c r="D2956" s="37" t="s">
        <v>37</v>
      </c>
      <c r="E2956" s="37" t="s">
        <v>45</v>
      </c>
      <c r="F2956" s="37" t="s">
        <v>120</v>
      </c>
      <c r="G2956" s="36">
        <v>3684.53</v>
      </c>
      <c r="H2956" s="61">
        <v>443989320</v>
      </c>
      <c r="I2956" s="36">
        <v>0</v>
      </c>
      <c r="J2956" s="36">
        <v>0</v>
      </c>
      <c r="K2956" s="36">
        <v>0</v>
      </c>
      <c r="L2956" s="36">
        <v>0</v>
      </c>
      <c r="M2956" s="36">
        <v>9966.0400000000009</v>
      </c>
      <c r="N2956" s="37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8">
        <v>45919.958287037036</v>
      </c>
      <c r="B2957" s="59">
        <v>444761320</v>
      </c>
      <c r="C2957" s="38" t="s">
        <v>36</v>
      </c>
      <c r="D2957" s="38" t="s">
        <v>37</v>
      </c>
      <c r="E2957" s="38" t="s">
        <v>45</v>
      </c>
      <c r="F2957" s="38" t="s">
        <v>120</v>
      </c>
      <c r="G2957" s="35">
        <v>3684.53</v>
      </c>
      <c r="H2957" s="59">
        <v>443989321</v>
      </c>
      <c r="I2957" s="35">
        <v>0</v>
      </c>
      <c r="J2957" s="35">
        <v>0</v>
      </c>
      <c r="K2957" s="35">
        <v>0</v>
      </c>
      <c r="L2957" s="35">
        <v>0</v>
      </c>
      <c r="M2957" s="35">
        <v>9966.0400000000009</v>
      </c>
      <c r="N2957" s="38" t="s">
        <v>93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60">
        <v>45919.958553240744</v>
      </c>
      <c r="B2958" s="61">
        <v>444761623</v>
      </c>
      <c r="C2958" s="37" t="s">
        <v>36</v>
      </c>
      <c r="D2958" s="37" t="s">
        <v>38</v>
      </c>
      <c r="E2958" s="37" t="s">
        <v>46</v>
      </c>
      <c r="F2958" s="37" t="s">
        <v>120</v>
      </c>
      <c r="G2958" s="36">
        <v>3683.75</v>
      </c>
      <c r="H2958" s="61">
        <v>443989624</v>
      </c>
      <c r="I2958" s="36">
        <v>0</v>
      </c>
      <c r="J2958" s="36">
        <v>0</v>
      </c>
      <c r="K2958" s="36">
        <v>0</v>
      </c>
      <c r="L2958" s="36">
        <v>2.2599999999999998</v>
      </c>
      <c r="M2958" s="36">
        <v>9968.2999999999993</v>
      </c>
      <c r="N2958" s="37" t="s">
        <v>1963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8">
        <v>45919.958993055552</v>
      </c>
      <c r="B2959" s="59">
        <v>444761755</v>
      </c>
      <c r="C2959" s="38" t="s">
        <v>36</v>
      </c>
      <c r="D2959" s="38" t="s">
        <v>37</v>
      </c>
      <c r="E2959" s="38" t="s">
        <v>45</v>
      </c>
      <c r="F2959" s="38" t="s">
        <v>120</v>
      </c>
      <c r="G2959" s="35">
        <v>3683.72</v>
      </c>
      <c r="H2959" s="59">
        <v>443989758</v>
      </c>
      <c r="I2959" s="35">
        <v>0</v>
      </c>
      <c r="J2959" s="35">
        <v>0</v>
      </c>
      <c r="K2959" s="35">
        <v>0</v>
      </c>
      <c r="L2959" s="35">
        <v>0</v>
      </c>
      <c r="M2959" s="35">
        <v>9968.2999999999993</v>
      </c>
      <c r="N2959" s="3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60">
        <v>45919.96020833333</v>
      </c>
      <c r="B2960" s="61">
        <v>444762018</v>
      </c>
      <c r="C2960" s="37" t="s">
        <v>36</v>
      </c>
      <c r="D2960" s="37" t="s">
        <v>38</v>
      </c>
      <c r="E2960" s="37" t="s">
        <v>46</v>
      </c>
      <c r="F2960" s="37" t="s">
        <v>120</v>
      </c>
      <c r="G2960" s="36">
        <v>3682.57</v>
      </c>
      <c r="H2960" s="61">
        <v>443990017</v>
      </c>
      <c r="I2960" s="36">
        <v>0</v>
      </c>
      <c r="J2960" s="36">
        <v>0</v>
      </c>
      <c r="K2960" s="36">
        <v>0</v>
      </c>
      <c r="L2960" s="36">
        <v>-1.51</v>
      </c>
      <c r="M2960" s="36">
        <v>9966.7900000000009</v>
      </c>
      <c r="N2960" s="37" t="s">
        <v>1964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8">
        <v>45919.962106481478</v>
      </c>
      <c r="B2961" s="59">
        <v>444762405</v>
      </c>
      <c r="C2961" s="38" t="s">
        <v>36</v>
      </c>
      <c r="D2961" s="38" t="s">
        <v>38</v>
      </c>
      <c r="E2961" s="38" t="s">
        <v>45</v>
      </c>
      <c r="F2961" s="38" t="s">
        <v>120</v>
      </c>
      <c r="G2961" s="35">
        <v>3683.2</v>
      </c>
      <c r="H2961" s="59">
        <v>443990395</v>
      </c>
      <c r="I2961" s="35">
        <v>0</v>
      </c>
      <c r="J2961" s="35">
        <v>0</v>
      </c>
      <c r="K2961" s="35">
        <v>0</v>
      </c>
      <c r="L2961" s="35">
        <v>0</v>
      </c>
      <c r="M2961" s="35">
        <v>9966.7900000000009</v>
      </c>
      <c r="N2961" s="38" t="s">
        <v>109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60">
        <v>45919.962106481478</v>
      </c>
      <c r="B2962" s="61">
        <v>444762406</v>
      </c>
      <c r="C2962" s="37" t="s">
        <v>36</v>
      </c>
      <c r="D2962" s="37" t="s">
        <v>38</v>
      </c>
      <c r="E2962" s="37" t="s">
        <v>45</v>
      </c>
      <c r="F2962" s="37" t="s">
        <v>120</v>
      </c>
      <c r="G2962" s="36">
        <v>3683.2</v>
      </c>
      <c r="H2962" s="61">
        <v>443990396</v>
      </c>
      <c r="I2962" s="36">
        <v>0</v>
      </c>
      <c r="J2962" s="36">
        <v>0</v>
      </c>
      <c r="K2962" s="36">
        <v>0</v>
      </c>
      <c r="L2962" s="36">
        <v>0</v>
      </c>
      <c r="M2962" s="36">
        <v>9966.7900000000009</v>
      </c>
      <c r="N2962" s="37" t="s">
        <v>108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8">
        <v>45919.962685185186</v>
      </c>
      <c r="B2963" s="59">
        <v>444762523</v>
      </c>
      <c r="C2963" s="38" t="s">
        <v>36</v>
      </c>
      <c r="D2963" s="38" t="s">
        <v>38</v>
      </c>
      <c r="E2963" s="38" t="s">
        <v>45</v>
      </c>
      <c r="F2963" s="38" t="s">
        <v>120</v>
      </c>
      <c r="G2963" s="35">
        <v>3682.96</v>
      </c>
      <c r="H2963" s="59">
        <v>443990511</v>
      </c>
      <c r="I2963" s="35">
        <v>0</v>
      </c>
      <c r="J2963" s="35">
        <v>0</v>
      </c>
      <c r="K2963" s="35">
        <v>0</v>
      </c>
      <c r="L2963" s="35">
        <v>0</v>
      </c>
      <c r="M2963" s="35">
        <v>9966.7900000000009</v>
      </c>
      <c r="N2963" s="3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60">
        <v>45919.962685185186</v>
      </c>
      <c r="B2964" s="61">
        <v>444762529</v>
      </c>
      <c r="C2964" s="37" t="s">
        <v>36</v>
      </c>
      <c r="D2964" s="37" t="s">
        <v>38</v>
      </c>
      <c r="E2964" s="37" t="s">
        <v>45</v>
      </c>
      <c r="F2964" s="37" t="s">
        <v>120</v>
      </c>
      <c r="G2964" s="36">
        <v>3682.95</v>
      </c>
      <c r="H2964" s="61">
        <v>443990517</v>
      </c>
      <c r="I2964" s="36">
        <v>0</v>
      </c>
      <c r="J2964" s="36">
        <v>0</v>
      </c>
      <c r="K2964" s="36">
        <v>0</v>
      </c>
      <c r="L2964" s="36">
        <v>0</v>
      </c>
      <c r="M2964" s="36">
        <v>9966.7900000000009</v>
      </c>
      <c r="N2964" s="37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8">
        <v>45919.962685185186</v>
      </c>
      <c r="B2965" s="59">
        <v>444762530</v>
      </c>
      <c r="C2965" s="38" t="s">
        <v>36</v>
      </c>
      <c r="D2965" s="38" t="s">
        <v>38</v>
      </c>
      <c r="E2965" s="38" t="s">
        <v>45</v>
      </c>
      <c r="F2965" s="38" t="s">
        <v>120</v>
      </c>
      <c r="G2965" s="35">
        <v>3682.97</v>
      </c>
      <c r="H2965" s="59">
        <v>443990518</v>
      </c>
      <c r="I2965" s="35">
        <v>0</v>
      </c>
      <c r="J2965" s="35">
        <v>0</v>
      </c>
      <c r="K2965" s="35">
        <v>0</v>
      </c>
      <c r="L2965" s="35">
        <v>0</v>
      </c>
      <c r="M2965" s="35">
        <v>9966.7900000000009</v>
      </c>
      <c r="N2965" s="3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60">
        <v>45919.962685185186</v>
      </c>
      <c r="B2966" s="61">
        <v>444762533</v>
      </c>
      <c r="C2966" s="37" t="s">
        <v>36</v>
      </c>
      <c r="D2966" s="37" t="s">
        <v>38</v>
      </c>
      <c r="E2966" s="37" t="s">
        <v>45</v>
      </c>
      <c r="F2966" s="37" t="s">
        <v>120</v>
      </c>
      <c r="G2966" s="36">
        <v>3682.97</v>
      </c>
      <c r="H2966" s="61">
        <v>443990521</v>
      </c>
      <c r="I2966" s="36">
        <v>0</v>
      </c>
      <c r="J2966" s="36">
        <v>0</v>
      </c>
      <c r="K2966" s="36">
        <v>0</v>
      </c>
      <c r="L2966" s="36">
        <v>0</v>
      </c>
      <c r="M2966" s="36">
        <v>9966.7900000000009</v>
      </c>
      <c r="N2966" s="37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8">
        <v>45919.968078703707</v>
      </c>
      <c r="B2967" s="59">
        <v>444763687</v>
      </c>
      <c r="C2967" s="38" t="s">
        <v>36</v>
      </c>
      <c r="D2967" s="38" t="s">
        <v>38</v>
      </c>
      <c r="E2967" s="38" t="s">
        <v>46</v>
      </c>
      <c r="F2967" s="38" t="s">
        <v>120</v>
      </c>
      <c r="G2967" s="35">
        <v>3681.69</v>
      </c>
      <c r="H2967" s="59">
        <v>443991652</v>
      </c>
      <c r="I2967" s="35">
        <v>0</v>
      </c>
      <c r="J2967" s="35">
        <v>0</v>
      </c>
      <c r="K2967" s="35">
        <v>0</v>
      </c>
      <c r="L2967" s="35">
        <v>-3.14</v>
      </c>
      <c r="M2967" s="35">
        <v>9963.65</v>
      </c>
      <c r="N2967" s="38" t="s">
        <v>1965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60">
        <v>45919.968078703707</v>
      </c>
      <c r="B2968" s="61">
        <v>444763688</v>
      </c>
      <c r="C2968" s="37" t="s">
        <v>36</v>
      </c>
      <c r="D2968" s="37" t="s">
        <v>38</v>
      </c>
      <c r="E2968" s="37" t="s">
        <v>46</v>
      </c>
      <c r="F2968" s="37" t="s">
        <v>120</v>
      </c>
      <c r="G2968" s="36">
        <v>3681.69</v>
      </c>
      <c r="H2968" s="61">
        <v>443991653</v>
      </c>
      <c r="I2968" s="36">
        <v>0</v>
      </c>
      <c r="J2968" s="36">
        <v>0</v>
      </c>
      <c r="K2968" s="36">
        <v>0</v>
      </c>
      <c r="L2968" s="36">
        <v>-3.14</v>
      </c>
      <c r="M2968" s="36">
        <v>9960.51</v>
      </c>
      <c r="N2968" s="37" t="s">
        <v>1965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8">
        <v>45919.968124999999</v>
      </c>
      <c r="B2969" s="59">
        <v>444763803</v>
      </c>
      <c r="C2969" s="38" t="s">
        <v>36</v>
      </c>
      <c r="D2969" s="38" t="s">
        <v>38</v>
      </c>
      <c r="E2969" s="38" t="s">
        <v>45</v>
      </c>
      <c r="F2969" s="38" t="s">
        <v>120</v>
      </c>
      <c r="G2969" s="35">
        <v>3681.77</v>
      </c>
      <c r="H2969" s="59">
        <v>443991768</v>
      </c>
      <c r="I2969" s="35">
        <v>0</v>
      </c>
      <c r="J2969" s="35">
        <v>0</v>
      </c>
      <c r="K2969" s="35">
        <v>0</v>
      </c>
      <c r="L2969" s="35">
        <v>0</v>
      </c>
      <c r="M2969" s="35">
        <v>9960.51</v>
      </c>
      <c r="N2969" s="38" t="s">
        <v>116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60">
        <v>45919.968124999999</v>
      </c>
      <c r="B2970" s="61">
        <v>444763805</v>
      </c>
      <c r="C2970" s="37" t="s">
        <v>36</v>
      </c>
      <c r="D2970" s="37" t="s">
        <v>38</v>
      </c>
      <c r="E2970" s="37" t="s">
        <v>45</v>
      </c>
      <c r="F2970" s="37" t="s">
        <v>120</v>
      </c>
      <c r="G2970" s="36">
        <v>3681.77</v>
      </c>
      <c r="H2970" s="61">
        <v>443991770</v>
      </c>
      <c r="I2970" s="36">
        <v>0</v>
      </c>
      <c r="J2970" s="36">
        <v>0</v>
      </c>
      <c r="K2970" s="36">
        <v>0</v>
      </c>
      <c r="L2970" s="36">
        <v>0</v>
      </c>
      <c r="M2970" s="36">
        <v>9960.51</v>
      </c>
      <c r="N2970" s="37" t="s">
        <v>1385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8">
        <v>45919.968460648146</v>
      </c>
      <c r="B2971" s="59">
        <v>444764004</v>
      </c>
      <c r="C2971" s="38" t="s">
        <v>36</v>
      </c>
      <c r="D2971" s="38" t="s">
        <v>38</v>
      </c>
      <c r="E2971" s="38" t="s">
        <v>46</v>
      </c>
      <c r="F2971" s="38" t="s">
        <v>120</v>
      </c>
      <c r="G2971" s="35">
        <v>3681.51</v>
      </c>
      <c r="H2971" s="59">
        <v>443991968</v>
      </c>
      <c r="I2971" s="35">
        <v>0</v>
      </c>
      <c r="J2971" s="35">
        <v>0</v>
      </c>
      <c r="K2971" s="35">
        <v>0</v>
      </c>
      <c r="L2971" s="35">
        <v>-3.02</v>
      </c>
      <c r="M2971" s="35">
        <v>9957.49</v>
      </c>
      <c r="N2971" s="38" t="s">
        <v>1966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60">
        <v>45919.968460648146</v>
      </c>
      <c r="B2972" s="61">
        <v>444764005</v>
      </c>
      <c r="C2972" s="37" t="s">
        <v>36</v>
      </c>
      <c r="D2972" s="37" t="s">
        <v>38</v>
      </c>
      <c r="E2972" s="37" t="s">
        <v>46</v>
      </c>
      <c r="F2972" s="37" t="s">
        <v>120</v>
      </c>
      <c r="G2972" s="36">
        <v>3681.51</v>
      </c>
      <c r="H2972" s="61">
        <v>443991970</v>
      </c>
      <c r="I2972" s="36">
        <v>0</v>
      </c>
      <c r="J2972" s="36">
        <v>0</v>
      </c>
      <c r="K2972" s="36">
        <v>0</v>
      </c>
      <c r="L2972" s="36">
        <v>-3.02</v>
      </c>
      <c r="M2972" s="36">
        <v>9954.4699999999993</v>
      </c>
      <c r="N2972" s="37" t="s">
        <v>1966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8">
        <v>45919.968472222223</v>
      </c>
      <c r="B2973" s="59">
        <v>444764043</v>
      </c>
      <c r="C2973" s="38" t="s">
        <v>36</v>
      </c>
      <c r="D2973" s="38" t="s">
        <v>37</v>
      </c>
      <c r="E2973" s="38" t="s">
        <v>46</v>
      </c>
      <c r="F2973" s="38" t="s">
        <v>120</v>
      </c>
      <c r="G2973" s="35">
        <v>3681.69</v>
      </c>
      <c r="H2973" s="59">
        <v>443992007</v>
      </c>
      <c r="I2973" s="35">
        <v>0</v>
      </c>
      <c r="J2973" s="35">
        <v>0</v>
      </c>
      <c r="K2973" s="35">
        <v>0</v>
      </c>
      <c r="L2973" s="35">
        <v>1.51</v>
      </c>
      <c r="M2973" s="35">
        <v>9955.98</v>
      </c>
      <c r="N2973" s="38" t="s">
        <v>1967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60">
        <v>45919.968472222223</v>
      </c>
      <c r="B2974" s="61">
        <v>444764044</v>
      </c>
      <c r="C2974" s="37" t="s">
        <v>36</v>
      </c>
      <c r="D2974" s="37" t="s">
        <v>37</v>
      </c>
      <c r="E2974" s="37" t="s">
        <v>46</v>
      </c>
      <c r="F2974" s="37" t="s">
        <v>120</v>
      </c>
      <c r="G2974" s="36">
        <v>3681.69</v>
      </c>
      <c r="H2974" s="61">
        <v>443992008</v>
      </c>
      <c r="I2974" s="36">
        <v>0</v>
      </c>
      <c r="J2974" s="36">
        <v>0</v>
      </c>
      <c r="K2974" s="36">
        <v>0</v>
      </c>
      <c r="L2974" s="36">
        <v>1.51</v>
      </c>
      <c r="M2974" s="36">
        <v>9957.49</v>
      </c>
      <c r="N2974" s="37" t="s">
        <v>1967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8">
        <v>45919.969282407408</v>
      </c>
      <c r="B2975" s="59">
        <v>444764316</v>
      </c>
      <c r="C2975" s="38" t="s">
        <v>36</v>
      </c>
      <c r="D2975" s="38" t="s">
        <v>38</v>
      </c>
      <c r="E2975" s="38" t="s">
        <v>45</v>
      </c>
      <c r="F2975" s="38" t="s">
        <v>120</v>
      </c>
      <c r="G2975" s="35">
        <v>3681.83</v>
      </c>
      <c r="H2975" s="59">
        <v>443992276</v>
      </c>
      <c r="I2975" s="35">
        <v>0</v>
      </c>
      <c r="J2975" s="35">
        <v>0</v>
      </c>
      <c r="K2975" s="35">
        <v>0</v>
      </c>
      <c r="L2975" s="35">
        <v>0</v>
      </c>
      <c r="M2975" s="35">
        <v>9957.49</v>
      </c>
      <c r="N2975" s="38" t="s">
        <v>108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60">
        <v>45919.969282407408</v>
      </c>
      <c r="B2976" s="61">
        <v>444764317</v>
      </c>
      <c r="C2976" s="37" t="s">
        <v>36</v>
      </c>
      <c r="D2976" s="37" t="s">
        <v>38</v>
      </c>
      <c r="E2976" s="37" t="s">
        <v>45</v>
      </c>
      <c r="F2976" s="37" t="s">
        <v>120</v>
      </c>
      <c r="G2976" s="36">
        <v>3681.83</v>
      </c>
      <c r="H2976" s="61">
        <v>443992277</v>
      </c>
      <c r="I2976" s="36">
        <v>0</v>
      </c>
      <c r="J2976" s="36">
        <v>0</v>
      </c>
      <c r="K2976" s="36">
        <v>0</v>
      </c>
      <c r="L2976" s="36">
        <v>0</v>
      </c>
      <c r="M2976" s="36">
        <v>9957.49</v>
      </c>
      <c r="N2976" s="37" t="s">
        <v>109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8">
        <v>45919.969456018516</v>
      </c>
      <c r="B2977" s="59">
        <v>444764400</v>
      </c>
      <c r="C2977" s="38" t="s">
        <v>36</v>
      </c>
      <c r="D2977" s="38" t="s">
        <v>37</v>
      </c>
      <c r="E2977" s="38" t="s">
        <v>46</v>
      </c>
      <c r="F2977" s="38" t="s">
        <v>120</v>
      </c>
      <c r="G2977" s="35">
        <v>3681.45</v>
      </c>
      <c r="H2977" s="59">
        <v>443992357</v>
      </c>
      <c r="I2977" s="35">
        <v>0</v>
      </c>
      <c r="J2977" s="35">
        <v>0</v>
      </c>
      <c r="K2977" s="35">
        <v>0</v>
      </c>
      <c r="L2977" s="35">
        <v>1.51</v>
      </c>
      <c r="M2977" s="35">
        <v>9959</v>
      </c>
      <c r="N2977" s="38" t="s">
        <v>1968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60">
        <v>45919.969456018516</v>
      </c>
      <c r="B2978" s="61">
        <v>444764422</v>
      </c>
      <c r="C2978" s="37" t="s">
        <v>36</v>
      </c>
      <c r="D2978" s="37" t="s">
        <v>38</v>
      </c>
      <c r="E2978" s="37" t="s">
        <v>46</v>
      </c>
      <c r="F2978" s="37" t="s">
        <v>120</v>
      </c>
      <c r="G2978" s="36">
        <v>3681.08</v>
      </c>
      <c r="H2978" s="61">
        <v>443992379</v>
      </c>
      <c r="I2978" s="36">
        <v>0</v>
      </c>
      <c r="J2978" s="36">
        <v>0</v>
      </c>
      <c r="K2978" s="36">
        <v>0</v>
      </c>
      <c r="L2978" s="36">
        <v>-3.11</v>
      </c>
      <c r="M2978" s="36">
        <v>9955.89</v>
      </c>
      <c r="N2978" s="37" t="s">
        <v>1969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8">
        <v>45919.970902777779</v>
      </c>
      <c r="B2979" s="59">
        <v>444764895</v>
      </c>
      <c r="C2979" s="38" t="s">
        <v>36</v>
      </c>
      <c r="D2979" s="38" t="s">
        <v>38</v>
      </c>
      <c r="E2979" s="38" t="s">
        <v>45</v>
      </c>
      <c r="F2979" s="38" t="s">
        <v>120</v>
      </c>
      <c r="G2979" s="35">
        <v>3681.39</v>
      </c>
      <c r="H2979" s="59">
        <v>443992838</v>
      </c>
      <c r="I2979" s="35">
        <v>0</v>
      </c>
      <c r="J2979" s="35">
        <v>0</v>
      </c>
      <c r="K2979" s="35">
        <v>0</v>
      </c>
      <c r="L2979" s="35">
        <v>0</v>
      </c>
      <c r="M2979" s="35">
        <v>9955.89</v>
      </c>
      <c r="N2979" s="38" t="s">
        <v>1945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60">
        <v>45919.970902777779</v>
      </c>
      <c r="B2980" s="61">
        <v>444764896</v>
      </c>
      <c r="C2980" s="37" t="s">
        <v>36</v>
      </c>
      <c r="D2980" s="37" t="s">
        <v>38</v>
      </c>
      <c r="E2980" s="37" t="s">
        <v>45</v>
      </c>
      <c r="F2980" s="37" t="s">
        <v>120</v>
      </c>
      <c r="G2980" s="36">
        <v>3681.39</v>
      </c>
      <c r="H2980" s="61">
        <v>443992839</v>
      </c>
      <c r="I2980" s="36">
        <v>0</v>
      </c>
      <c r="J2980" s="36">
        <v>0</v>
      </c>
      <c r="K2980" s="36">
        <v>0</v>
      </c>
      <c r="L2980" s="36">
        <v>0</v>
      </c>
      <c r="M2980" s="36">
        <v>9955.89</v>
      </c>
      <c r="N2980" s="37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8">
        <v>45919.972002314818</v>
      </c>
      <c r="B2981" s="59">
        <v>444765076</v>
      </c>
      <c r="C2981" s="38" t="s">
        <v>36</v>
      </c>
      <c r="D2981" s="38" t="s">
        <v>37</v>
      </c>
      <c r="E2981" s="38" t="s">
        <v>46</v>
      </c>
      <c r="F2981" s="38" t="s">
        <v>120</v>
      </c>
      <c r="G2981" s="35">
        <v>3681.82</v>
      </c>
      <c r="H2981" s="59">
        <v>443993008</v>
      </c>
      <c r="I2981" s="35">
        <v>0</v>
      </c>
      <c r="J2981" s="35">
        <v>0</v>
      </c>
      <c r="K2981" s="35">
        <v>0</v>
      </c>
      <c r="L2981" s="35">
        <v>1.1299999999999999</v>
      </c>
      <c r="M2981" s="35">
        <v>9957.02</v>
      </c>
      <c r="N2981" s="38" t="s">
        <v>1970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60">
        <v>45919.972002314818</v>
      </c>
      <c r="B2982" s="61">
        <v>444765077</v>
      </c>
      <c r="C2982" s="37" t="s">
        <v>36</v>
      </c>
      <c r="D2982" s="37" t="s">
        <v>37</v>
      </c>
      <c r="E2982" s="37" t="s">
        <v>46</v>
      </c>
      <c r="F2982" s="37" t="s">
        <v>120</v>
      </c>
      <c r="G2982" s="36">
        <v>3681.82</v>
      </c>
      <c r="H2982" s="61">
        <v>443993010</v>
      </c>
      <c r="I2982" s="36">
        <v>0</v>
      </c>
      <c r="J2982" s="36">
        <v>0</v>
      </c>
      <c r="K2982" s="36">
        <v>0</v>
      </c>
      <c r="L2982" s="36">
        <v>1.1499999999999999</v>
      </c>
      <c r="M2982" s="36">
        <v>9958.17</v>
      </c>
      <c r="N2982" s="37" t="s">
        <v>1970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8">
        <v>45919.972002314818</v>
      </c>
      <c r="B2983" s="59">
        <v>444765078</v>
      </c>
      <c r="C2983" s="38" t="s">
        <v>36</v>
      </c>
      <c r="D2983" s="38" t="s">
        <v>37</v>
      </c>
      <c r="E2983" s="38" t="s">
        <v>46</v>
      </c>
      <c r="F2983" s="38" t="s">
        <v>120</v>
      </c>
      <c r="G2983" s="35">
        <v>3681.82</v>
      </c>
      <c r="H2983" s="59">
        <v>443993011</v>
      </c>
      <c r="I2983" s="35">
        <v>0</v>
      </c>
      <c r="J2983" s="35">
        <v>0</v>
      </c>
      <c r="K2983" s="35">
        <v>0</v>
      </c>
      <c r="L2983" s="35">
        <v>1.1499999999999999</v>
      </c>
      <c r="M2983" s="35">
        <v>9959.32</v>
      </c>
      <c r="N2983" s="38" t="s">
        <v>1970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60">
        <v>45919.972060185188</v>
      </c>
      <c r="B2984" s="61">
        <v>444765232</v>
      </c>
      <c r="C2984" s="37" t="s">
        <v>36</v>
      </c>
      <c r="D2984" s="37" t="s">
        <v>38</v>
      </c>
      <c r="E2984" s="37" t="s">
        <v>45</v>
      </c>
      <c r="F2984" s="37" t="s">
        <v>120</v>
      </c>
      <c r="G2984" s="36">
        <v>3681.52</v>
      </c>
      <c r="H2984" s="61">
        <v>443993165</v>
      </c>
      <c r="I2984" s="36">
        <v>0</v>
      </c>
      <c r="J2984" s="36">
        <v>0</v>
      </c>
      <c r="K2984" s="36">
        <v>0</v>
      </c>
      <c r="L2984" s="36">
        <v>0</v>
      </c>
      <c r="M2984" s="36">
        <v>9959.32</v>
      </c>
      <c r="N2984" s="37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8">
        <v>45919.972060185188</v>
      </c>
      <c r="B2985" s="59">
        <v>444765233</v>
      </c>
      <c r="C2985" s="38" t="s">
        <v>36</v>
      </c>
      <c r="D2985" s="38" t="s">
        <v>38</v>
      </c>
      <c r="E2985" s="38" t="s">
        <v>45</v>
      </c>
      <c r="F2985" s="38" t="s">
        <v>120</v>
      </c>
      <c r="G2985" s="35">
        <v>3681.52</v>
      </c>
      <c r="H2985" s="59">
        <v>443993166</v>
      </c>
      <c r="I2985" s="35">
        <v>0</v>
      </c>
      <c r="J2985" s="35">
        <v>0</v>
      </c>
      <c r="K2985" s="35">
        <v>0</v>
      </c>
      <c r="L2985" s="35">
        <v>0</v>
      </c>
      <c r="M2985" s="35">
        <v>9959.32</v>
      </c>
      <c r="N2985" s="3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60">
        <v>45919.972060185188</v>
      </c>
      <c r="B2986" s="61">
        <v>444765234</v>
      </c>
      <c r="C2986" s="37" t="s">
        <v>36</v>
      </c>
      <c r="D2986" s="37" t="s">
        <v>38</v>
      </c>
      <c r="E2986" s="37" t="s">
        <v>45</v>
      </c>
      <c r="F2986" s="37" t="s">
        <v>120</v>
      </c>
      <c r="G2986" s="36">
        <v>3681.52</v>
      </c>
      <c r="H2986" s="61">
        <v>443993167</v>
      </c>
      <c r="I2986" s="36">
        <v>0</v>
      </c>
      <c r="J2986" s="36">
        <v>0</v>
      </c>
      <c r="K2986" s="36">
        <v>0</v>
      </c>
      <c r="L2986" s="36">
        <v>0</v>
      </c>
      <c r="M2986" s="36">
        <v>9959.32</v>
      </c>
      <c r="N2986" s="37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8">
        <v>45919.976053240738</v>
      </c>
      <c r="B2987" s="59">
        <v>444766155</v>
      </c>
      <c r="C2987" s="38" t="s">
        <v>36</v>
      </c>
      <c r="D2987" s="38" t="s">
        <v>37</v>
      </c>
      <c r="E2987" s="38" t="s">
        <v>46</v>
      </c>
      <c r="F2987" s="38" t="s">
        <v>120</v>
      </c>
      <c r="G2987" s="35">
        <v>3683.35</v>
      </c>
      <c r="H2987" s="59">
        <v>443994018</v>
      </c>
      <c r="I2987" s="35">
        <v>0</v>
      </c>
      <c r="J2987" s="35">
        <v>0</v>
      </c>
      <c r="K2987" s="35">
        <v>0</v>
      </c>
      <c r="L2987" s="35">
        <v>-1.52</v>
      </c>
      <c r="M2987" s="35">
        <v>9957.7999999999993</v>
      </c>
      <c r="N2987" s="38" t="s">
        <v>1971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60">
        <v>45919.97923611111</v>
      </c>
      <c r="B2988" s="61">
        <v>444766661</v>
      </c>
      <c r="C2988" s="37" t="s">
        <v>36</v>
      </c>
      <c r="D2988" s="37" t="s">
        <v>37</v>
      </c>
      <c r="E2988" s="37" t="s">
        <v>45</v>
      </c>
      <c r="F2988" s="37" t="s">
        <v>120</v>
      </c>
      <c r="G2988" s="36">
        <v>3683.06</v>
      </c>
      <c r="H2988" s="61">
        <v>443994507</v>
      </c>
      <c r="I2988" s="36">
        <v>0</v>
      </c>
      <c r="J2988" s="36">
        <v>0</v>
      </c>
      <c r="K2988" s="36">
        <v>0</v>
      </c>
      <c r="L2988" s="36">
        <v>0</v>
      </c>
      <c r="M2988" s="36">
        <v>9957.7999999999993</v>
      </c>
      <c r="N2988" s="37" t="s">
        <v>1972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8">
        <v>45919.97923611111</v>
      </c>
      <c r="B2989" s="59">
        <v>444766662</v>
      </c>
      <c r="C2989" s="38" t="s">
        <v>36</v>
      </c>
      <c r="D2989" s="38" t="s">
        <v>37</v>
      </c>
      <c r="E2989" s="38" t="s">
        <v>45</v>
      </c>
      <c r="F2989" s="38" t="s">
        <v>120</v>
      </c>
      <c r="G2989" s="35">
        <v>3683.06</v>
      </c>
      <c r="H2989" s="59">
        <v>443994508</v>
      </c>
      <c r="I2989" s="35">
        <v>0</v>
      </c>
      <c r="J2989" s="35">
        <v>0</v>
      </c>
      <c r="K2989" s="35">
        <v>0</v>
      </c>
      <c r="L2989" s="35">
        <v>0</v>
      </c>
      <c r="M2989" s="35">
        <v>9957.7999999999993</v>
      </c>
      <c r="N2989" s="38" t="s">
        <v>109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60">
        <v>45919.980775462966</v>
      </c>
      <c r="B2990" s="61">
        <v>444767166</v>
      </c>
      <c r="C2990" s="37" t="s">
        <v>36</v>
      </c>
      <c r="D2990" s="37" t="s">
        <v>37</v>
      </c>
      <c r="E2990" s="37" t="s">
        <v>46</v>
      </c>
      <c r="F2990" s="37" t="s">
        <v>120</v>
      </c>
      <c r="G2990" s="36">
        <v>3684.06</v>
      </c>
      <c r="H2990" s="61">
        <v>443995011</v>
      </c>
      <c r="I2990" s="36">
        <v>0</v>
      </c>
      <c r="J2990" s="36">
        <v>0</v>
      </c>
      <c r="K2990" s="36">
        <v>0</v>
      </c>
      <c r="L2990" s="36">
        <v>-2.54</v>
      </c>
      <c r="M2990" s="36">
        <v>9955.26</v>
      </c>
      <c r="N2990" s="37" t="s">
        <v>782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8">
        <v>45919.981678240743</v>
      </c>
      <c r="B2991" s="59">
        <v>444767460</v>
      </c>
      <c r="C2991" s="38" t="s">
        <v>36</v>
      </c>
      <c r="D2991" s="38" t="s">
        <v>37</v>
      </c>
      <c r="E2991" s="38" t="s">
        <v>46</v>
      </c>
      <c r="F2991" s="38" t="s">
        <v>120</v>
      </c>
      <c r="G2991" s="35">
        <v>3684.39</v>
      </c>
      <c r="H2991" s="59">
        <v>443995298</v>
      </c>
      <c r="I2991" s="35">
        <v>0</v>
      </c>
      <c r="J2991" s="35">
        <v>0</v>
      </c>
      <c r="K2991" s="35">
        <v>0</v>
      </c>
      <c r="L2991" s="35">
        <v>-3</v>
      </c>
      <c r="M2991" s="35">
        <v>9952.26</v>
      </c>
      <c r="N2991" s="38" t="s">
        <v>1960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60">
        <v>45919.981678240743</v>
      </c>
      <c r="B2992" s="61">
        <v>444767462</v>
      </c>
      <c r="C2992" s="37" t="s">
        <v>36</v>
      </c>
      <c r="D2992" s="37" t="s">
        <v>37</v>
      </c>
      <c r="E2992" s="37" t="s">
        <v>46</v>
      </c>
      <c r="F2992" s="37" t="s">
        <v>120</v>
      </c>
      <c r="G2992" s="36">
        <v>3684.39</v>
      </c>
      <c r="H2992" s="61">
        <v>443995299</v>
      </c>
      <c r="I2992" s="36">
        <v>0</v>
      </c>
      <c r="J2992" s="36">
        <v>0</v>
      </c>
      <c r="K2992" s="36">
        <v>0</v>
      </c>
      <c r="L2992" s="36">
        <v>-3</v>
      </c>
      <c r="M2992" s="36">
        <v>9949.26</v>
      </c>
      <c r="N2992" s="37" t="s">
        <v>1960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8">
        <v>45919.981886574074</v>
      </c>
      <c r="B2993" s="59">
        <v>444767499</v>
      </c>
      <c r="C2993" s="38" t="s">
        <v>36</v>
      </c>
      <c r="D2993" s="38" t="s">
        <v>37</v>
      </c>
      <c r="E2993" s="38" t="s">
        <v>46</v>
      </c>
      <c r="F2993" s="38" t="s">
        <v>120</v>
      </c>
      <c r="G2993" s="35">
        <v>3684.52</v>
      </c>
      <c r="H2993" s="59">
        <v>443995335</v>
      </c>
      <c r="I2993" s="35">
        <v>0</v>
      </c>
      <c r="J2993" s="35">
        <v>0</v>
      </c>
      <c r="K2993" s="35">
        <v>0</v>
      </c>
      <c r="L2993" s="35">
        <v>-3</v>
      </c>
      <c r="M2993" s="35">
        <v>9946.26</v>
      </c>
      <c r="N2993" s="38" t="s">
        <v>1973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60">
        <v>45919.981886574074</v>
      </c>
      <c r="B2994" s="61">
        <v>444767500</v>
      </c>
      <c r="C2994" s="37" t="s">
        <v>36</v>
      </c>
      <c r="D2994" s="37" t="s">
        <v>37</v>
      </c>
      <c r="E2994" s="37" t="s">
        <v>46</v>
      </c>
      <c r="F2994" s="37" t="s">
        <v>120</v>
      </c>
      <c r="G2994" s="36">
        <v>3684.52</v>
      </c>
      <c r="H2994" s="61">
        <v>443995336</v>
      </c>
      <c r="I2994" s="36">
        <v>0</v>
      </c>
      <c r="J2994" s="36">
        <v>0</v>
      </c>
      <c r="K2994" s="36">
        <v>0</v>
      </c>
      <c r="L2994" s="36">
        <v>-3</v>
      </c>
      <c r="M2994" s="36">
        <v>9943.26</v>
      </c>
      <c r="N2994" s="37" t="s">
        <v>1974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8">
        <v>45919.981932870367</v>
      </c>
      <c r="B2995" s="59">
        <v>444767525</v>
      </c>
      <c r="C2995" s="38" t="s">
        <v>36</v>
      </c>
      <c r="D2995" s="38" t="s">
        <v>38</v>
      </c>
      <c r="E2995" s="38" t="s">
        <v>46</v>
      </c>
      <c r="F2995" s="38" t="s">
        <v>120</v>
      </c>
      <c r="G2995" s="35">
        <v>3684.47</v>
      </c>
      <c r="H2995" s="59">
        <v>443995360</v>
      </c>
      <c r="I2995" s="35">
        <v>0</v>
      </c>
      <c r="J2995" s="35">
        <v>0</v>
      </c>
      <c r="K2995" s="35">
        <v>0</v>
      </c>
      <c r="L2995" s="35">
        <v>1.41</v>
      </c>
      <c r="M2995" s="35">
        <v>9944.67</v>
      </c>
      <c r="N2995" s="38" t="s">
        <v>1975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60">
        <v>45919.981944444444</v>
      </c>
      <c r="B2996" s="61">
        <v>444767569</v>
      </c>
      <c r="C2996" s="37" t="s">
        <v>36</v>
      </c>
      <c r="D2996" s="37" t="s">
        <v>37</v>
      </c>
      <c r="E2996" s="37" t="s">
        <v>46</v>
      </c>
      <c r="F2996" s="37" t="s">
        <v>120</v>
      </c>
      <c r="G2996" s="36">
        <v>3684.79</v>
      </c>
      <c r="H2996" s="61">
        <v>443995404</v>
      </c>
      <c r="I2996" s="36">
        <v>0</v>
      </c>
      <c r="J2996" s="36">
        <v>0</v>
      </c>
      <c r="K2996" s="36">
        <v>0</v>
      </c>
      <c r="L2996" s="36">
        <v>-3.02</v>
      </c>
      <c r="M2996" s="36">
        <v>9941.65</v>
      </c>
      <c r="N2996" s="37" t="s">
        <v>753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8">
        <v>45919.981944444444</v>
      </c>
      <c r="B2997" s="59">
        <v>444767570</v>
      </c>
      <c r="C2997" s="38" t="s">
        <v>36</v>
      </c>
      <c r="D2997" s="38" t="s">
        <v>37</v>
      </c>
      <c r="E2997" s="38" t="s">
        <v>46</v>
      </c>
      <c r="F2997" s="38" t="s">
        <v>120</v>
      </c>
      <c r="G2997" s="35">
        <v>3684.79</v>
      </c>
      <c r="H2997" s="59">
        <v>443995405</v>
      </c>
      <c r="I2997" s="35">
        <v>0</v>
      </c>
      <c r="J2997" s="35">
        <v>0</v>
      </c>
      <c r="K2997" s="35">
        <v>0</v>
      </c>
      <c r="L2997" s="35">
        <v>-3.02</v>
      </c>
      <c r="M2997" s="35">
        <v>9938.6299999999992</v>
      </c>
      <c r="N2997" s="38" t="s">
        <v>753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60">
        <v>45919.981944444444</v>
      </c>
      <c r="B2998" s="61">
        <v>444767571</v>
      </c>
      <c r="C2998" s="37" t="s">
        <v>36</v>
      </c>
      <c r="D2998" s="37" t="s">
        <v>38</v>
      </c>
      <c r="E2998" s="37" t="s">
        <v>46</v>
      </c>
      <c r="F2998" s="37" t="s">
        <v>120</v>
      </c>
      <c r="G2998" s="36">
        <v>3684.58</v>
      </c>
      <c r="H2998" s="61">
        <v>443995406</v>
      </c>
      <c r="I2998" s="36">
        <v>0</v>
      </c>
      <c r="J2998" s="36">
        <v>0</v>
      </c>
      <c r="K2998" s="36">
        <v>0</v>
      </c>
      <c r="L2998" s="36">
        <v>1.52</v>
      </c>
      <c r="M2998" s="36">
        <v>9940.15</v>
      </c>
      <c r="N2998" s="37" t="s">
        <v>1976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8">
        <v>45919.982361111113</v>
      </c>
      <c r="B2999" s="59">
        <v>444767880</v>
      </c>
      <c r="C2999" s="38" t="s">
        <v>36</v>
      </c>
      <c r="D2999" s="38" t="s">
        <v>37</v>
      </c>
      <c r="E2999" s="38" t="s">
        <v>45</v>
      </c>
      <c r="F2999" s="38" t="s">
        <v>120</v>
      </c>
      <c r="G2999" s="35">
        <v>3684.58</v>
      </c>
      <c r="H2999" s="59">
        <v>443995715</v>
      </c>
      <c r="I2999" s="35">
        <v>0</v>
      </c>
      <c r="J2999" s="35">
        <v>0</v>
      </c>
      <c r="K2999" s="35">
        <v>0</v>
      </c>
      <c r="L2999" s="35">
        <v>0</v>
      </c>
      <c r="M2999" s="35">
        <v>9940.15</v>
      </c>
      <c r="N2999" s="38" t="s">
        <v>116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60">
        <v>45919.982361111113</v>
      </c>
      <c r="B3000" s="61">
        <v>444767881</v>
      </c>
      <c r="C3000" s="37" t="s">
        <v>36</v>
      </c>
      <c r="D3000" s="37" t="s">
        <v>37</v>
      </c>
      <c r="E3000" s="37" t="s">
        <v>45</v>
      </c>
      <c r="F3000" s="37" t="s">
        <v>120</v>
      </c>
      <c r="G3000" s="36">
        <v>3684.58</v>
      </c>
      <c r="H3000" s="61">
        <v>443995716</v>
      </c>
      <c r="I3000" s="36">
        <v>0</v>
      </c>
      <c r="J3000" s="36">
        <v>0</v>
      </c>
      <c r="K3000" s="36">
        <v>0</v>
      </c>
      <c r="L3000" s="36">
        <v>0</v>
      </c>
      <c r="M3000" s="36">
        <v>9940.15</v>
      </c>
      <c r="N3000" s="37" t="s">
        <v>1385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8">
        <v>45919.983518518522</v>
      </c>
      <c r="B3001" s="59">
        <v>444768093</v>
      </c>
      <c r="C3001" s="38" t="s">
        <v>36</v>
      </c>
      <c r="D3001" s="38" t="s">
        <v>37</v>
      </c>
      <c r="E3001" s="38" t="s">
        <v>45</v>
      </c>
      <c r="F3001" s="38" t="s">
        <v>120</v>
      </c>
      <c r="G3001" s="35">
        <v>3684.27</v>
      </c>
      <c r="H3001" s="59">
        <v>443995919</v>
      </c>
      <c r="I3001" s="35">
        <v>0</v>
      </c>
      <c r="J3001" s="35">
        <v>0</v>
      </c>
      <c r="K3001" s="35">
        <v>0</v>
      </c>
      <c r="L3001" s="35">
        <v>0</v>
      </c>
      <c r="M3001" s="35">
        <v>9940.15</v>
      </c>
      <c r="N3001" s="3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60">
        <v>45919.983518518522</v>
      </c>
      <c r="B3002" s="61">
        <v>444768094</v>
      </c>
      <c r="C3002" s="37" t="s">
        <v>36</v>
      </c>
      <c r="D3002" s="37" t="s">
        <v>37</v>
      </c>
      <c r="E3002" s="37" t="s">
        <v>45</v>
      </c>
      <c r="F3002" s="37" t="s">
        <v>120</v>
      </c>
      <c r="G3002" s="36">
        <v>3684.27</v>
      </c>
      <c r="H3002" s="61">
        <v>443995920</v>
      </c>
      <c r="I3002" s="36">
        <v>0</v>
      </c>
      <c r="J3002" s="36">
        <v>0</v>
      </c>
      <c r="K3002" s="36">
        <v>0</v>
      </c>
      <c r="L3002" s="36">
        <v>0</v>
      </c>
      <c r="M3002" s="36">
        <v>9940.15</v>
      </c>
      <c r="N3002" s="37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8">
        <v>45919.983518518522</v>
      </c>
      <c r="B3003" s="59">
        <v>444768095</v>
      </c>
      <c r="C3003" s="38" t="s">
        <v>36</v>
      </c>
      <c r="D3003" s="38" t="s">
        <v>37</v>
      </c>
      <c r="E3003" s="38" t="s">
        <v>45</v>
      </c>
      <c r="F3003" s="38" t="s">
        <v>120</v>
      </c>
      <c r="G3003" s="35">
        <v>3684.27</v>
      </c>
      <c r="H3003" s="59">
        <v>443995921</v>
      </c>
      <c r="I3003" s="35">
        <v>0</v>
      </c>
      <c r="J3003" s="35">
        <v>0</v>
      </c>
      <c r="K3003" s="35">
        <v>0</v>
      </c>
      <c r="L3003" s="35">
        <v>0</v>
      </c>
      <c r="M3003" s="35">
        <v>9940.15</v>
      </c>
      <c r="N3003" s="38" t="s">
        <v>1945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60">
        <v>45919.983518518522</v>
      </c>
      <c r="B3004" s="61">
        <v>444768098</v>
      </c>
      <c r="C3004" s="37" t="s">
        <v>36</v>
      </c>
      <c r="D3004" s="37" t="s">
        <v>37</v>
      </c>
      <c r="E3004" s="37" t="s">
        <v>45</v>
      </c>
      <c r="F3004" s="37" t="s">
        <v>120</v>
      </c>
      <c r="G3004" s="36">
        <v>3684.21</v>
      </c>
      <c r="H3004" s="61">
        <v>443995925</v>
      </c>
      <c r="I3004" s="36">
        <v>0</v>
      </c>
      <c r="J3004" s="36">
        <v>0</v>
      </c>
      <c r="K3004" s="36">
        <v>0</v>
      </c>
      <c r="L3004" s="36">
        <v>0</v>
      </c>
      <c r="M3004" s="36">
        <v>9940.15</v>
      </c>
      <c r="N3004" s="37" t="s">
        <v>1972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8">
        <v>45919.983530092592</v>
      </c>
      <c r="B3005" s="59">
        <v>444768099</v>
      </c>
      <c r="C3005" s="38" t="s">
        <v>36</v>
      </c>
      <c r="D3005" s="38" t="s">
        <v>37</v>
      </c>
      <c r="E3005" s="38" t="s">
        <v>45</v>
      </c>
      <c r="F3005" s="38" t="s">
        <v>120</v>
      </c>
      <c r="G3005" s="35">
        <v>3684.2</v>
      </c>
      <c r="H3005" s="59">
        <v>443995926</v>
      </c>
      <c r="I3005" s="35">
        <v>0</v>
      </c>
      <c r="J3005" s="35">
        <v>0</v>
      </c>
      <c r="K3005" s="35">
        <v>0</v>
      </c>
      <c r="L3005" s="35">
        <v>0</v>
      </c>
      <c r="M3005" s="35">
        <v>9940.15</v>
      </c>
      <c r="N3005" s="3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60">
        <v>45919.983530092592</v>
      </c>
      <c r="B3006" s="61">
        <v>444768100</v>
      </c>
      <c r="C3006" s="37" t="s">
        <v>36</v>
      </c>
      <c r="D3006" s="37" t="s">
        <v>37</v>
      </c>
      <c r="E3006" s="37" t="s">
        <v>45</v>
      </c>
      <c r="F3006" s="37" t="s">
        <v>120</v>
      </c>
      <c r="G3006" s="36">
        <v>3684.2</v>
      </c>
      <c r="H3006" s="61">
        <v>443995927</v>
      </c>
      <c r="I3006" s="36">
        <v>0</v>
      </c>
      <c r="J3006" s="36">
        <v>0</v>
      </c>
      <c r="K3006" s="36">
        <v>0</v>
      </c>
      <c r="L3006" s="36">
        <v>0</v>
      </c>
      <c r="M3006" s="36">
        <v>9940.15</v>
      </c>
      <c r="N3006" s="37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8">
        <v>45919.983530092592</v>
      </c>
      <c r="B3007" s="59">
        <v>444768106</v>
      </c>
      <c r="C3007" s="38" t="s">
        <v>36</v>
      </c>
      <c r="D3007" s="38" t="s">
        <v>37</v>
      </c>
      <c r="E3007" s="38" t="s">
        <v>45</v>
      </c>
      <c r="F3007" s="38" t="s">
        <v>120</v>
      </c>
      <c r="G3007" s="35">
        <v>3684.12</v>
      </c>
      <c r="H3007" s="59">
        <v>443995932</v>
      </c>
      <c r="I3007" s="35">
        <v>0</v>
      </c>
      <c r="J3007" s="35">
        <v>0</v>
      </c>
      <c r="K3007" s="35">
        <v>0</v>
      </c>
      <c r="L3007" s="35">
        <v>0</v>
      </c>
      <c r="M3007" s="35">
        <v>9940.15</v>
      </c>
      <c r="N3007" s="38" t="s">
        <v>109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60">
        <v>45919.984270833331</v>
      </c>
      <c r="B3008" s="61">
        <v>444768229</v>
      </c>
      <c r="C3008" s="37" t="s">
        <v>36</v>
      </c>
      <c r="D3008" s="37" t="s">
        <v>37</v>
      </c>
      <c r="E3008" s="37" t="s">
        <v>46</v>
      </c>
      <c r="F3008" s="37" t="s">
        <v>120</v>
      </c>
      <c r="G3008" s="36">
        <v>3684.88</v>
      </c>
      <c r="H3008" s="61">
        <v>443996054</v>
      </c>
      <c r="I3008" s="36">
        <v>0</v>
      </c>
      <c r="J3008" s="36">
        <v>0</v>
      </c>
      <c r="K3008" s="36">
        <v>0</v>
      </c>
      <c r="L3008" s="36">
        <v>-3.05</v>
      </c>
      <c r="M3008" s="36">
        <v>9937.1</v>
      </c>
      <c r="N3008" s="37" t="s">
        <v>1977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8">
        <v>45919.985254629632</v>
      </c>
      <c r="B3009" s="59">
        <v>444768424</v>
      </c>
      <c r="C3009" s="38" t="s">
        <v>36</v>
      </c>
      <c r="D3009" s="38" t="s">
        <v>37</v>
      </c>
      <c r="E3009" s="38" t="s">
        <v>45</v>
      </c>
      <c r="F3009" s="38" t="s">
        <v>120</v>
      </c>
      <c r="G3009" s="35">
        <v>3684.59</v>
      </c>
      <c r="H3009" s="59">
        <v>443996244</v>
      </c>
      <c r="I3009" s="35">
        <v>0</v>
      </c>
      <c r="J3009" s="35">
        <v>0</v>
      </c>
      <c r="K3009" s="35">
        <v>0</v>
      </c>
      <c r="L3009" s="35">
        <v>0</v>
      </c>
      <c r="M3009" s="35">
        <v>9937.1</v>
      </c>
      <c r="N3009" s="38" t="s">
        <v>108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60">
        <v>45919.990682870368</v>
      </c>
      <c r="B3010" s="61">
        <v>444769268</v>
      </c>
      <c r="C3010" s="37" t="s">
        <v>36</v>
      </c>
      <c r="D3010" s="37" t="s">
        <v>37</v>
      </c>
      <c r="E3010" s="37" t="s">
        <v>45</v>
      </c>
      <c r="F3010" s="37" t="s">
        <v>120</v>
      </c>
      <c r="G3010" s="36">
        <v>3684.82</v>
      </c>
      <c r="H3010" s="61">
        <v>443997064</v>
      </c>
      <c r="I3010" s="36">
        <v>0</v>
      </c>
      <c r="J3010" s="36">
        <v>0</v>
      </c>
      <c r="K3010" s="36">
        <v>0</v>
      </c>
      <c r="L3010" s="36">
        <v>0</v>
      </c>
      <c r="M3010" s="36">
        <v>9937.1</v>
      </c>
      <c r="N3010" s="37" t="s">
        <v>107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8">
        <v>45919.991724537038</v>
      </c>
      <c r="B3011" s="59">
        <v>444769360</v>
      </c>
      <c r="C3011" s="38" t="s">
        <v>36</v>
      </c>
      <c r="D3011" s="38" t="s">
        <v>37</v>
      </c>
      <c r="E3011" s="38" t="s">
        <v>45</v>
      </c>
      <c r="F3011" s="38" t="s">
        <v>120</v>
      </c>
      <c r="G3011" s="35">
        <v>3684.86</v>
      </c>
      <c r="H3011" s="59">
        <v>443997154</v>
      </c>
      <c r="I3011" s="35">
        <v>0</v>
      </c>
      <c r="J3011" s="35">
        <v>0</v>
      </c>
      <c r="K3011" s="35">
        <v>0</v>
      </c>
      <c r="L3011" s="35">
        <v>0</v>
      </c>
      <c r="M3011" s="35">
        <v>9937.1</v>
      </c>
      <c r="N3011" s="38" t="s">
        <v>93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  <row r="3012" spans="1:19" x14ac:dyDescent="0.25">
      <c r="A3012" s="60">
        <v>45922.045138888891</v>
      </c>
      <c r="B3012" s="61">
        <v>444861486</v>
      </c>
      <c r="C3012" s="37" t="s">
        <v>36</v>
      </c>
      <c r="D3012" s="37" t="s">
        <v>38</v>
      </c>
      <c r="E3012" s="37" t="s">
        <v>46</v>
      </c>
      <c r="F3012" s="37" t="s">
        <v>120</v>
      </c>
      <c r="G3012" s="36">
        <v>3687.88</v>
      </c>
      <c r="H3012" s="61">
        <v>444072640</v>
      </c>
      <c r="I3012" s="36">
        <v>0</v>
      </c>
      <c r="J3012" s="36">
        <v>0</v>
      </c>
      <c r="K3012" s="36">
        <v>0</v>
      </c>
      <c r="L3012" s="36">
        <v>5.68</v>
      </c>
      <c r="M3012" s="36">
        <v>9942.7800000000007</v>
      </c>
      <c r="N3012" s="37" t="s">
        <v>2029</v>
      </c>
      <c r="O3012" s="14">
        <f t="shared" ref="O3012:O3075" si="275">A3012</f>
        <v>45922.045138888891</v>
      </c>
      <c r="P3012" s="19">
        <f t="shared" ref="P3012:P3075" si="276">O3012+(5/24)</f>
        <v>45922.253472222226</v>
      </c>
      <c r="Q3012" s="20" t="str">
        <f t="shared" ref="Q3012:Q3075" si="277">TEXT(P3012,"dd/mm/yyyy")</f>
        <v>22/09/2025</v>
      </c>
      <c r="R3012" s="13" t="str">
        <f t="shared" ref="R3012:R3075" si="278">TEXT(P3012,"hh")</f>
        <v>06</v>
      </c>
      <c r="S3012" s="13" t="str">
        <f t="shared" ref="S3012:S3075" si="279">TEXT(P3012,"ddd")</f>
        <v>Mon</v>
      </c>
    </row>
    <row r="3013" spans="1:19" x14ac:dyDescent="0.25">
      <c r="A3013" s="58">
        <v>45922.045138888891</v>
      </c>
      <c r="B3013" s="59">
        <v>444861493</v>
      </c>
      <c r="C3013" s="38" t="s">
        <v>36</v>
      </c>
      <c r="D3013" s="38" t="s">
        <v>38</v>
      </c>
      <c r="E3013" s="38" t="s">
        <v>46</v>
      </c>
      <c r="F3013" s="38" t="s">
        <v>120</v>
      </c>
      <c r="G3013" s="35">
        <v>3687.88</v>
      </c>
      <c r="H3013" s="59">
        <v>444072641</v>
      </c>
      <c r="I3013" s="35">
        <v>0</v>
      </c>
      <c r="J3013" s="35">
        <v>0</v>
      </c>
      <c r="K3013" s="35">
        <v>0</v>
      </c>
      <c r="L3013" s="35">
        <v>4.54</v>
      </c>
      <c r="M3013" s="35">
        <v>9947.32</v>
      </c>
      <c r="N3013" s="38" t="s">
        <v>2030</v>
      </c>
      <c r="O3013" s="14">
        <f t="shared" si="275"/>
        <v>45922.045138888891</v>
      </c>
      <c r="P3013" s="19">
        <f t="shared" si="276"/>
        <v>45922.253472222226</v>
      </c>
      <c r="Q3013" s="20" t="str">
        <f t="shared" si="277"/>
        <v>22/09/2025</v>
      </c>
      <c r="R3013" s="13" t="str">
        <f t="shared" si="278"/>
        <v>06</v>
      </c>
      <c r="S3013" s="13" t="str">
        <f t="shared" si="279"/>
        <v>Mon</v>
      </c>
    </row>
    <row r="3014" spans="1:19" x14ac:dyDescent="0.25">
      <c r="A3014" s="60">
        <v>45922.045138888891</v>
      </c>
      <c r="B3014" s="61">
        <v>444861498</v>
      </c>
      <c r="C3014" s="37" t="s">
        <v>36</v>
      </c>
      <c r="D3014" s="37" t="s">
        <v>38</v>
      </c>
      <c r="E3014" s="37" t="s">
        <v>46</v>
      </c>
      <c r="F3014" s="37" t="s">
        <v>120</v>
      </c>
      <c r="G3014" s="36">
        <v>3687.88</v>
      </c>
      <c r="H3014" s="61">
        <v>444072642</v>
      </c>
      <c r="I3014" s="36">
        <v>0</v>
      </c>
      <c r="J3014" s="36">
        <v>0</v>
      </c>
      <c r="K3014" s="36">
        <v>0</v>
      </c>
      <c r="L3014" s="36">
        <v>3.61</v>
      </c>
      <c r="M3014" s="36">
        <v>9950.93</v>
      </c>
      <c r="N3014" s="37" t="s">
        <v>2031</v>
      </c>
      <c r="O3014" s="14">
        <f t="shared" si="275"/>
        <v>45922.045138888891</v>
      </c>
      <c r="P3014" s="19">
        <f t="shared" si="276"/>
        <v>45922.253472222226</v>
      </c>
      <c r="Q3014" s="20" t="str">
        <f t="shared" si="277"/>
        <v>22/09/2025</v>
      </c>
      <c r="R3014" s="13" t="str">
        <f t="shared" si="278"/>
        <v>06</v>
      </c>
      <c r="S3014" s="13" t="str">
        <f t="shared" si="279"/>
        <v>Mon</v>
      </c>
    </row>
    <row r="3015" spans="1:19" x14ac:dyDescent="0.25">
      <c r="A3015" s="58">
        <v>45922.045138888891</v>
      </c>
      <c r="B3015" s="59">
        <v>444861501</v>
      </c>
      <c r="C3015" s="38" t="s">
        <v>36</v>
      </c>
      <c r="D3015" s="38" t="s">
        <v>38</v>
      </c>
      <c r="E3015" s="38" t="s">
        <v>46</v>
      </c>
      <c r="F3015" s="38" t="s">
        <v>120</v>
      </c>
      <c r="G3015" s="35">
        <v>3687.88</v>
      </c>
      <c r="H3015" s="59">
        <v>444072645</v>
      </c>
      <c r="I3015" s="35">
        <v>0</v>
      </c>
      <c r="J3015" s="35">
        <v>0</v>
      </c>
      <c r="K3015" s="35">
        <v>0</v>
      </c>
      <c r="L3015" s="35">
        <v>3.61</v>
      </c>
      <c r="M3015" s="35">
        <v>9954.5400000000009</v>
      </c>
      <c r="N3015" s="38" t="s">
        <v>2031</v>
      </c>
      <c r="O3015" s="14">
        <f t="shared" si="275"/>
        <v>45922.045138888891</v>
      </c>
      <c r="P3015" s="19">
        <f t="shared" si="276"/>
        <v>45922.253472222226</v>
      </c>
      <c r="Q3015" s="20" t="str">
        <f t="shared" si="277"/>
        <v>22/09/2025</v>
      </c>
      <c r="R3015" s="13" t="str">
        <f t="shared" si="278"/>
        <v>06</v>
      </c>
      <c r="S3015" s="13" t="str">
        <f t="shared" si="279"/>
        <v>Mon</v>
      </c>
    </row>
    <row r="3016" spans="1:19" x14ac:dyDescent="0.25">
      <c r="A3016" s="60">
        <v>45922.045138888891</v>
      </c>
      <c r="B3016" s="61">
        <v>444861504</v>
      </c>
      <c r="C3016" s="37" t="s">
        <v>36</v>
      </c>
      <c r="D3016" s="37" t="s">
        <v>38</v>
      </c>
      <c r="E3016" s="37" t="s">
        <v>46</v>
      </c>
      <c r="F3016" s="37" t="s">
        <v>120</v>
      </c>
      <c r="G3016" s="36">
        <v>3687.88</v>
      </c>
      <c r="H3016" s="61">
        <v>444072649</v>
      </c>
      <c r="I3016" s="36">
        <v>0</v>
      </c>
      <c r="J3016" s="36">
        <v>0</v>
      </c>
      <c r="K3016" s="36">
        <v>0</v>
      </c>
      <c r="L3016" s="36">
        <v>3.61</v>
      </c>
      <c r="M3016" s="36">
        <v>9958.15</v>
      </c>
      <c r="N3016" s="37" t="s">
        <v>2032</v>
      </c>
      <c r="O3016" s="14">
        <f t="shared" si="275"/>
        <v>45922.045138888891</v>
      </c>
      <c r="P3016" s="19">
        <f t="shared" si="276"/>
        <v>45922.253472222226</v>
      </c>
      <c r="Q3016" s="20" t="str">
        <f t="shared" si="277"/>
        <v>22/09/2025</v>
      </c>
      <c r="R3016" s="13" t="str">
        <f t="shared" si="278"/>
        <v>06</v>
      </c>
      <c r="S3016" s="13" t="str">
        <f t="shared" si="279"/>
        <v>Mon</v>
      </c>
    </row>
    <row r="3017" spans="1:19" x14ac:dyDescent="0.25">
      <c r="A3017" s="58">
        <v>45922.045138888891</v>
      </c>
      <c r="B3017" s="59">
        <v>444861506</v>
      </c>
      <c r="C3017" s="38" t="s">
        <v>36</v>
      </c>
      <c r="D3017" s="38" t="s">
        <v>38</v>
      </c>
      <c r="E3017" s="38" t="s">
        <v>46</v>
      </c>
      <c r="F3017" s="38" t="s">
        <v>120</v>
      </c>
      <c r="G3017" s="35">
        <v>3687.88</v>
      </c>
      <c r="H3017" s="59">
        <v>444072652</v>
      </c>
      <c r="I3017" s="35">
        <v>0</v>
      </c>
      <c r="J3017" s="35">
        <v>0</v>
      </c>
      <c r="K3017" s="35">
        <v>0</v>
      </c>
      <c r="L3017" s="35">
        <v>3.67</v>
      </c>
      <c r="M3017" s="35">
        <v>9961.82</v>
      </c>
      <c r="N3017" s="38" t="s">
        <v>2033</v>
      </c>
      <c r="O3017" s="14">
        <f t="shared" si="275"/>
        <v>45922.045138888891</v>
      </c>
      <c r="P3017" s="19">
        <f t="shared" si="276"/>
        <v>45922.253472222226</v>
      </c>
      <c r="Q3017" s="20" t="str">
        <f t="shared" si="277"/>
        <v>22/09/2025</v>
      </c>
      <c r="R3017" s="13" t="str">
        <f t="shared" si="278"/>
        <v>06</v>
      </c>
      <c r="S3017" s="13" t="str">
        <f t="shared" si="279"/>
        <v>Mon</v>
      </c>
    </row>
    <row r="3018" spans="1:19" x14ac:dyDescent="0.25">
      <c r="A3018" s="60">
        <v>45922.045138888891</v>
      </c>
      <c r="B3018" s="61">
        <v>444861508</v>
      </c>
      <c r="C3018" s="37" t="s">
        <v>36</v>
      </c>
      <c r="D3018" s="37" t="s">
        <v>38</v>
      </c>
      <c r="E3018" s="37" t="s">
        <v>46</v>
      </c>
      <c r="F3018" s="37" t="s">
        <v>120</v>
      </c>
      <c r="G3018" s="36">
        <v>3687.88</v>
      </c>
      <c r="H3018" s="61">
        <v>444072655</v>
      </c>
      <c r="I3018" s="36">
        <v>0</v>
      </c>
      <c r="J3018" s="36">
        <v>0</v>
      </c>
      <c r="K3018" s="36">
        <v>0</v>
      </c>
      <c r="L3018" s="36">
        <v>3.68</v>
      </c>
      <c r="M3018" s="36">
        <v>9965.5</v>
      </c>
      <c r="N3018" s="37" t="s">
        <v>2034</v>
      </c>
      <c r="O3018" s="14">
        <f t="shared" si="275"/>
        <v>45922.045138888891</v>
      </c>
      <c r="P3018" s="19">
        <f t="shared" si="276"/>
        <v>45922.253472222226</v>
      </c>
      <c r="Q3018" s="20" t="str">
        <f t="shared" si="277"/>
        <v>22/09/2025</v>
      </c>
      <c r="R3018" s="13" t="str">
        <f t="shared" si="278"/>
        <v>06</v>
      </c>
      <c r="S3018" s="13" t="str">
        <f t="shared" si="279"/>
        <v>Mon</v>
      </c>
    </row>
    <row r="3019" spans="1:19" x14ac:dyDescent="0.25">
      <c r="A3019" s="58">
        <v>45922.045138888891</v>
      </c>
      <c r="B3019" s="59">
        <v>444861509</v>
      </c>
      <c r="C3019" s="38" t="s">
        <v>36</v>
      </c>
      <c r="D3019" s="38" t="s">
        <v>38</v>
      </c>
      <c r="E3019" s="38" t="s">
        <v>46</v>
      </c>
      <c r="F3019" s="38" t="s">
        <v>120</v>
      </c>
      <c r="G3019" s="35">
        <v>3687.88</v>
      </c>
      <c r="H3019" s="59">
        <v>444072657</v>
      </c>
      <c r="I3019" s="35">
        <v>0</v>
      </c>
      <c r="J3019" s="35">
        <v>0</v>
      </c>
      <c r="K3019" s="35">
        <v>0</v>
      </c>
      <c r="L3019" s="35">
        <v>3.68</v>
      </c>
      <c r="M3019" s="35">
        <v>9969.18</v>
      </c>
      <c r="N3019" s="38" t="s">
        <v>2033</v>
      </c>
      <c r="O3019" s="14">
        <f t="shared" si="275"/>
        <v>45922.045138888891</v>
      </c>
      <c r="P3019" s="19">
        <f t="shared" si="276"/>
        <v>45922.253472222226</v>
      </c>
      <c r="Q3019" s="20" t="str">
        <f t="shared" si="277"/>
        <v>22/09/2025</v>
      </c>
      <c r="R3019" s="13" t="str">
        <f t="shared" si="278"/>
        <v>06</v>
      </c>
      <c r="S3019" s="13" t="str">
        <f t="shared" si="279"/>
        <v>Mon</v>
      </c>
    </row>
    <row r="3020" spans="1:19" x14ac:dyDescent="0.25">
      <c r="A3020" s="60">
        <v>45922.045138888891</v>
      </c>
      <c r="B3020" s="61">
        <v>444861511</v>
      </c>
      <c r="C3020" s="37" t="s">
        <v>36</v>
      </c>
      <c r="D3020" s="37" t="s">
        <v>38</v>
      </c>
      <c r="E3020" s="37" t="s">
        <v>46</v>
      </c>
      <c r="F3020" s="37" t="s">
        <v>120</v>
      </c>
      <c r="G3020" s="36">
        <v>3687.88</v>
      </c>
      <c r="H3020" s="61">
        <v>444072660</v>
      </c>
      <c r="I3020" s="36">
        <v>0</v>
      </c>
      <c r="J3020" s="36">
        <v>0</v>
      </c>
      <c r="K3020" s="36">
        <v>0</v>
      </c>
      <c r="L3020" s="36">
        <v>3.76</v>
      </c>
      <c r="M3020" s="36">
        <v>9972.94</v>
      </c>
      <c r="N3020" s="37" t="s">
        <v>2033</v>
      </c>
      <c r="O3020" s="14">
        <f t="shared" si="275"/>
        <v>45922.045138888891</v>
      </c>
      <c r="P3020" s="19">
        <f t="shared" si="276"/>
        <v>45922.253472222226</v>
      </c>
      <c r="Q3020" s="20" t="str">
        <f t="shared" si="277"/>
        <v>22/09/2025</v>
      </c>
      <c r="R3020" s="13" t="str">
        <f t="shared" si="278"/>
        <v>06</v>
      </c>
      <c r="S3020" s="13" t="str">
        <f t="shared" si="279"/>
        <v>Mon</v>
      </c>
    </row>
    <row r="3021" spans="1:19" x14ac:dyDescent="0.25">
      <c r="A3021" s="58">
        <v>45922.045138888891</v>
      </c>
      <c r="B3021" s="59">
        <v>444861512</v>
      </c>
      <c r="C3021" s="38" t="s">
        <v>36</v>
      </c>
      <c r="D3021" s="38" t="s">
        <v>38</v>
      </c>
      <c r="E3021" s="38" t="s">
        <v>46</v>
      </c>
      <c r="F3021" s="38" t="s">
        <v>120</v>
      </c>
      <c r="G3021" s="35">
        <v>3687.88</v>
      </c>
      <c r="H3021" s="59">
        <v>444072663</v>
      </c>
      <c r="I3021" s="35">
        <v>0</v>
      </c>
      <c r="J3021" s="35">
        <v>0</v>
      </c>
      <c r="K3021" s="35">
        <v>0</v>
      </c>
      <c r="L3021" s="35">
        <v>3.29</v>
      </c>
      <c r="M3021" s="35">
        <v>9976.23</v>
      </c>
      <c r="N3021" s="38" t="s">
        <v>2035</v>
      </c>
      <c r="O3021" s="14">
        <f t="shared" si="275"/>
        <v>45922.045138888891</v>
      </c>
      <c r="P3021" s="19">
        <f t="shared" si="276"/>
        <v>45922.253472222226</v>
      </c>
      <c r="Q3021" s="20" t="str">
        <f t="shared" si="277"/>
        <v>22/09/2025</v>
      </c>
      <c r="R3021" s="13" t="str">
        <f t="shared" si="278"/>
        <v>06</v>
      </c>
      <c r="S3021" s="13" t="str">
        <f t="shared" si="279"/>
        <v>Mon</v>
      </c>
    </row>
    <row r="3022" spans="1:19" x14ac:dyDescent="0.25">
      <c r="A3022" s="60">
        <v>45922.045266203706</v>
      </c>
      <c r="B3022" s="61">
        <v>444863029</v>
      </c>
      <c r="C3022" s="37" t="s">
        <v>36</v>
      </c>
      <c r="D3022" s="37" t="s">
        <v>38</v>
      </c>
      <c r="E3022" s="37" t="s">
        <v>46</v>
      </c>
      <c r="F3022" s="37" t="s">
        <v>120</v>
      </c>
      <c r="G3022" s="36">
        <v>3687.22</v>
      </c>
      <c r="H3022" s="61">
        <v>444074132</v>
      </c>
      <c r="I3022" s="36">
        <v>0</v>
      </c>
      <c r="J3022" s="36">
        <v>0</v>
      </c>
      <c r="K3022" s="36">
        <v>0</v>
      </c>
      <c r="L3022" s="36">
        <v>2.64</v>
      </c>
      <c r="M3022" s="36">
        <v>9978.8700000000008</v>
      </c>
      <c r="N3022" s="37" t="s">
        <v>2036</v>
      </c>
      <c r="O3022" s="14">
        <f t="shared" si="275"/>
        <v>45922.045266203706</v>
      </c>
      <c r="P3022" s="19">
        <f t="shared" si="276"/>
        <v>45922.253599537042</v>
      </c>
      <c r="Q3022" s="20" t="str">
        <f t="shared" si="277"/>
        <v>22/09/2025</v>
      </c>
      <c r="R3022" s="13" t="str">
        <f t="shared" si="278"/>
        <v>06</v>
      </c>
      <c r="S3022" s="13" t="str">
        <f t="shared" si="279"/>
        <v>Mon</v>
      </c>
    </row>
    <row r="3023" spans="1:19" x14ac:dyDescent="0.25">
      <c r="A3023" s="58">
        <v>45922.045266203706</v>
      </c>
      <c r="B3023" s="59">
        <v>444863030</v>
      </c>
      <c r="C3023" s="38" t="s">
        <v>36</v>
      </c>
      <c r="D3023" s="38" t="s">
        <v>38</v>
      </c>
      <c r="E3023" s="38" t="s">
        <v>46</v>
      </c>
      <c r="F3023" s="38" t="s">
        <v>120</v>
      </c>
      <c r="G3023" s="35">
        <v>3687.22</v>
      </c>
      <c r="H3023" s="59">
        <v>444074133</v>
      </c>
      <c r="I3023" s="35">
        <v>0</v>
      </c>
      <c r="J3023" s="35">
        <v>0</v>
      </c>
      <c r="K3023" s="35">
        <v>0</v>
      </c>
      <c r="L3023" s="35">
        <v>2.64</v>
      </c>
      <c r="M3023" s="35">
        <v>9981.51</v>
      </c>
      <c r="N3023" s="38" t="s">
        <v>2037</v>
      </c>
      <c r="O3023" s="14">
        <f t="shared" si="275"/>
        <v>45922.045266203706</v>
      </c>
      <c r="P3023" s="19">
        <f t="shared" si="276"/>
        <v>45922.253599537042</v>
      </c>
      <c r="Q3023" s="20" t="str">
        <f t="shared" si="277"/>
        <v>22/09/2025</v>
      </c>
      <c r="R3023" s="13" t="str">
        <f t="shared" si="278"/>
        <v>06</v>
      </c>
      <c r="S3023" s="13" t="str">
        <f t="shared" si="279"/>
        <v>Mon</v>
      </c>
    </row>
    <row r="3024" spans="1:19" x14ac:dyDescent="0.25">
      <c r="A3024" s="60">
        <v>45922.045277777775</v>
      </c>
      <c r="B3024" s="61">
        <v>444863034</v>
      </c>
      <c r="C3024" s="37" t="s">
        <v>36</v>
      </c>
      <c r="D3024" s="37" t="s">
        <v>38</v>
      </c>
      <c r="E3024" s="37" t="s">
        <v>46</v>
      </c>
      <c r="F3024" s="37" t="s">
        <v>120</v>
      </c>
      <c r="G3024" s="36">
        <v>3687.16</v>
      </c>
      <c r="H3024" s="61">
        <v>444074137</v>
      </c>
      <c r="I3024" s="36">
        <v>0</v>
      </c>
      <c r="J3024" s="36">
        <v>0</v>
      </c>
      <c r="K3024" s="36">
        <v>0</v>
      </c>
      <c r="L3024" s="36">
        <v>5.05</v>
      </c>
      <c r="M3024" s="36">
        <v>9986.56</v>
      </c>
      <c r="N3024" s="37" t="s">
        <v>2038</v>
      </c>
      <c r="O3024" s="14">
        <f t="shared" si="275"/>
        <v>45922.045277777775</v>
      </c>
      <c r="P3024" s="19">
        <f t="shared" si="276"/>
        <v>45922.253611111111</v>
      </c>
      <c r="Q3024" s="20" t="str">
        <f t="shared" si="277"/>
        <v>22/09/2025</v>
      </c>
      <c r="R3024" s="13" t="str">
        <f t="shared" si="278"/>
        <v>06</v>
      </c>
      <c r="S3024" s="13" t="str">
        <f t="shared" si="279"/>
        <v>Mon</v>
      </c>
    </row>
    <row r="3025" spans="1:19" x14ac:dyDescent="0.25">
      <c r="A3025" s="58">
        <v>45922.045474537037</v>
      </c>
      <c r="B3025" s="59">
        <v>444863103</v>
      </c>
      <c r="C3025" s="38" t="s">
        <v>36</v>
      </c>
      <c r="D3025" s="38" t="s">
        <v>37</v>
      </c>
      <c r="E3025" s="38" t="s">
        <v>45</v>
      </c>
      <c r="F3025" s="38" t="s">
        <v>120</v>
      </c>
      <c r="G3025" s="35">
        <v>3687.51</v>
      </c>
      <c r="H3025" s="59">
        <v>444074204</v>
      </c>
      <c r="I3025" s="35">
        <v>0</v>
      </c>
      <c r="J3025" s="35">
        <v>0</v>
      </c>
      <c r="K3025" s="35">
        <v>0</v>
      </c>
      <c r="L3025" s="35">
        <v>0</v>
      </c>
      <c r="M3025" s="35">
        <v>9986.56</v>
      </c>
      <c r="N3025" s="38" t="s">
        <v>1385</v>
      </c>
      <c r="O3025" s="14">
        <f t="shared" si="275"/>
        <v>45922.045474537037</v>
      </c>
      <c r="P3025" s="19">
        <f t="shared" si="276"/>
        <v>45922.253807870373</v>
      </c>
      <c r="Q3025" s="20" t="str">
        <f t="shared" si="277"/>
        <v>22/09/2025</v>
      </c>
      <c r="R3025" s="13" t="str">
        <f t="shared" si="278"/>
        <v>06</v>
      </c>
      <c r="S3025" s="13" t="str">
        <f t="shared" si="279"/>
        <v>Mon</v>
      </c>
    </row>
    <row r="3026" spans="1:19" x14ac:dyDescent="0.25">
      <c r="A3026" s="60">
        <v>45922.045474537037</v>
      </c>
      <c r="B3026" s="61">
        <v>444863105</v>
      </c>
      <c r="C3026" s="37" t="s">
        <v>36</v>
      </c>
      <c r="D3026" s="37" t="s">
        <v>37</v>
      </c>
      <c r="E3026" s="37" t="s">
        <v>45</v>
      </c>
      <c r="F3026" s="37" t="s">
        <v>120</v>
      </c>
      <c r="G3026" s="36">
        <v>3687.51</v>
      </c>
      <c r="H3026" s="61">
        <v>444074206</v>
      </c>
      <c r="I3026" s="36">
        <v>0</v>
      </c>
      <c r="J3026" s="36">
        <v>0</v>
      </c>
      <c r="K3026" s="36">
        <v>0</v>
      </c>
      <c r="L3026" s="36">
        <v>0</v>
      </c>
      <c r="M3026" s="36">
        <v>9986.56</v>
      </c>
      <c r="N3026" s="37" t="s">
        <v>119</v>
      </c>
      <c r="O3026" s="14">
        <f t="shared" si="275"/>
        <v>45922.045474537037</v>
      </c>
      <c r="P3026" s="19">
        <f t="shared" si="276"/>
        <v>45922.253807870373</v>
      </c>
      <c r="Q3026" s="20" t="str">
        <f t="shared" si="277"/>
        <v>22/09/2025</v>
      </c>
      <c r="R3026" s="13" t="str">
        <f t="shared" si="278"/>
        <v>06</v>
      </c>
      <c r="S3026" s="13" t="str">
        <f t="shared" si="279"/>
        <v>Mon</v>
      </c>
    </row>
    <row r="3027" spans="1:19" x14ac:dyDescent="0.25">
      <c r="A3027" s="58">
        <v>45922.045486111114</v>
      </c>
      <c r="B3027" s="59">
        <v>444863106</v>
      </c>
      <c r="C3027" s="38" t="s">
        <v>36</v>
      </c>
      <c r="D3027" s="38" t="s">
        <v>37</v>
      </c>
      <c r="E3027" s="38" t="s">
        <v>45</v>
      </c>
      <c r="F3027" s="38" t="s">
        <v>120</v>
      </c>
      <c r="G3027" s="35">
        <v>3687.51</v>
      </c>
      <c r="H3027" s="59">
        <v>444074207</v>
      </c>
      <c r="I3027" s="35">
        <v>0</v>
      </c>
      <c r="J3027" s="35">
        <v>0</v>
      </c>
      <c r="K3027" s="35">
        <v>0</v>
      </c>
      <c r="L3027" s="35">
        <v>0</v>
      </c>
      <c r="M3027" s="35">
        <v>9986.56</v>
      </c>
      <c r="N3027" s="38" t="s">
        <v>116</v>
      </c>
      <c r="O3027" s="14">
        <f t="shared" si="275"/>
        <v>45922.045486111114</v>
      </c>
      <c r="P3027" s="19">
        <f t="shared" si="276"/>
        <v>45922.25381944445</v>
      </c>
      <c r="Q3027" s="20" t="str">
        <f t="shared" si="277"/>
        <v>22/09/2025</v>
      </c>
      <c r="R3027" s="13" t="str">
        <f t="shared" si="278"/>
        <v>06</v>
      </c>
      <c r="S3027" s="13" t="str">
        <f t="shared" si="279"/>
        <v>Mon</v>
      </c>
    </row>
    <row r="3028" spans="1:19" x14ac:dyDescent="0.25">
      <c r="A3028" s="60">
        <v>45922.045555555553</v>
      </c>
      <c r="B3028" s="61">
        <v>444863122</v>
      </c>
      <c r="C3028" s="37" t="s">
        <v>36</v>
      </c>
      <c r="D3028" s="37" t="s">
        <v>38</v>
      </c>
      <c r="E3028" s="37" t="s">
        <v>46</v>
      </c>
      <c r="F3028" s="37" t="s">
        <v>120</v>
      </c>
      <c r="G3028" s="36">
        <v>3686.52</v>
      </c>
      <c r="H3028" s="61">
        <v>444074223</v>
      </c>
      <c r="I3028" s="36">
        <v>0</v>
      </c>
      <c r="J3028" s="36">
        <v>0</v>
      </c>
      <c r="K3028" s="36">
        <v>0</v>
      </c>
      <c r="L3028" s="36">
        <v>1.7</v>
      </c>
      <c r="M3028" s="36">
        <v>9988.26</v>
      </c>
      <c r="N3028" s="37" t="s">
        <v>2039</v>
      </c>
      <c r="O3028" s="14">
        <f t="shared" si="275"/>
        <v>45922.045555555553</v>
      </c>
      <c r="P3028" s="19">
        <f t="shared" si="276"/>
        <v>45922.253888888888</v>
      </c>
      <c r="Q3028" s="20" t="str">
        <f t="shared" si="277"/>
        <v>22/09/2025</v>
      </c>
      <c r="R3028" s="13" t="str">
        <f t="shared" si="278"/>
        <v>06</v>
      </c>
      <c r="S3028" s="13" t="str">
        <f t="shared" si="279"/>
        <v>Mon</v>
      </c>
    </row>
    <row r="3029" spans="1:19" x14ac:dyDescent="0.25">
      <c r="A3029" s="58">
        <v>45922.045590277776</v>
      </c>
      <c r="B3029" s="59">
        <v>444863143</v>
      </c>
      <c r="C3029" s="38" t="s">
        <v>36</v>
      </c>
      <c r="D3029" s="38" t="s">
        <v>37</v>
      </c>
      <c r="E3029" s="38" t="s">
        <v>45</v>
      </c>
      <c r="F3029" s="38" t="s">
        <v>120</v>
      </c>
      <c r="G3029" s="35">
        <v>3686.76</v>
      </c>
      <c r="H3029" s="59">
        <v>444074242</v>
      </c>
      <c r="I3029" s="35">
        <v>0</v>
      </c>
      <c r="J3029" s="35">
        <v>0</v>
      </c>
      <c r="K3029" s="35">
        <v>0</v>
      </c>
      <c r="L3029" s="35">
        <v>0</v>
      </c>
      <c r="M3029" s="35">
        <v>9988.26</v>
      </c>
      <c r="N3029" s="38" t="s">
        <v>77</v>
      </c>
      <c r="O3029" s="14">
        <f t="shared" si="275"/>
        <v>45922.045590277776</v>
      </c>
      <c r="P3029" s="19">
        <f t="shared" si="276"/>
        <v>45922.253923611112</v>
      </c>
      <c r="Q3029" s="20" t="str">
        <f t="shared" si="277"/>
        <v>22/09/2025</v>
      </c>
      <c r="R3029" s="13" t="str">
        <f t="shared" si="278"/>
        <v>06</v>
      </c>
      <c r="S3029" s="13" t="str">
        <f t="shared" si="279"/>
        <v>Mon</v>
      </c>
    </row>
    <row r="3030" spans="1:19" x14ac:dyDescent="0.25">
      <c r="A3030" s="60">
        <v>45922.045590277776</v>
      </c>
      <c r="B3030" s="61">
        <v>444863144</v>
      </c>
      <c r="C3030" s="37" t="s">
        <v>36</v>
      </c>
      <c r="D3030" s="37" t="s">
        <v>37</v>
      </c>
      <c r="E3030" s="37" t="s">
        <v>45</v>
      </c>
      <c r="F3030" s="37" t="s">
        <v>120</v>
      </c>
      <c r="G3030" s="36">
        <v>3686.76</v>
      </c>
      <c r="H3030" s="61">
        <v>444074243</v>
      </c>
      <c r="I3030" s="36">
        <v>0</v>
      </c>
      <c r="J3030" s="36">
        <v>0</v>
      </c>
      <c r="K3030" s="36">
        <v>0</v>
      </c>
      <c r="L3030" s="36">
        <v>0</v>
      </c>
      <c r="M3030" s="36">
        <v>9988.26</v>
      </c>
      <c r="N3030" s="37" t="s">
        <v>47</v>
      </c>
      <c r="O3030" s="14">
        <f t="shared" si="275"/>
        <v>45922.045590277776</v>
      </c>
      <c r="P3030" s="19">
        <f t="shared" si="276"/>
        <v>45922.253923611112</v>
      </c>
      <c r="Q3030" s="20" t="str">
        <f t="shared" si="277"/>
        <v>22/09/2025</v>
      </c>
      <c r="R3030" s="13" t="str">
        <f t="shared" si="278"/>
        <v>06</v>
      </c>
      <c r="S3030" s="13" t="str">
        <f t="shared" si="279"/>
        <v>Mon</v>
      </c>
    </row>
    <row r="3031" spans="1:19" x14ac:dyDescent="0.25">
      <c r="A3031" s="58">
        <v>45922.045601851853</v>
      </c>
      <c r="B3031" s="59">
        <v>444863145</v>
      </c>
      <c r="C3031" s="38" t="s">
        <v>36</v>
      </c>
      <c r="D3031" s="38" t="s">
        <v>37</v>
      </c>
      <c r="E3031" s="38" t="s">
        <v>45</v>
      </c>
      <c r="F3031" s="38" t="s">
        <v>120</v>
      </c>
      <c r="G3031" s="35">
        <v>3686.76</v>
      </c>
      <c r="H3031" s="59">
        <v>444074244</v>
      </c>
      <c r="I3031" s="35">
        <v>0</v>
      </c>
      <c r="J3031" s="35">
        <v>0</v>
      </c>
      <c r="K3031" s="35">
        <v>0</v>
      </c>
      <c r="L3031" s="35">
        <v>0</v>
      </c>
      <c r="M3031" s="35">
        <v>9988.26</v>
      </c>
      <c r="N3031" s="38" t="s">
        <v>52</v>
      </c>
      <c r="O3031" s="14">
        <f t="shared" si="275"/>
        <v>45922.045601851853</v>
      </c>
      <c r="P3031" s="19">
        <f t="shared" si="276"/>
        <v>45922.253935185188</v>
      </c>
      <c r="Q3031" s="20" t="str">
        <f t="shared" si="277"/>
        <v>22/09/2025</v>
      </c>
      <c r="R3031" s="13" t="str">
        <f t="shared" si="278"/>
        <v>06</v>
      </c>
      <c r="S3031" s="13" t="str">
        <f t="shared" si="279"/>
        <v>Mon</v>
      </c>
    </row>
    <row r="3032" spans="1:19" x14ac:dyDescent="0.25">
      <c r="A3032" s="60">
        <v>45922.045601851853</v>
      </c>
      <c r="B3032" s="61">
        <v>444863147</v>
      </c>
      <c r="C3032" s="37" t="s">
        <v>36</v>
      </c>
      <c r="D3032" s="37" t="s">
        <v>37</v>
      </c>
      <c r="E3032" s="37" t="s">
        <v>45</v>
      </c>
      <c r="F3032" s="37" t="s">
        <v>120</v>
      </c>
      <c r="G3032" s="36">
        <v>3686.79</v>
      </c>
      <c r="H3032" s="61">
        <v>444074247</v>
      </c>
      <c r="I3032" s="36">
        <v>0</v>
      </c>
      <c r="J3032" s="36">
        <v>0</v>
      </c>
      <c r="K3032" s="36">
        <v>0</v>
      </c>
      <c r="L3032" s="36">
        <v>0</v>
      </c>
      <c r="M3032" s="36">
        <v>9988.26</v>
      </c>
      <c r="N3032" s="37" t="s">
        <v>108</v>
      </c>
      <c r="O3032" s="14">
        <f t="shared" si="275"/>
        <v>45922.045601851853</v>
      </c>
      <c r="P3032" s="19">
        <f t="shared" si="276"/>
        <v>45922.253935185188</v>
      </c>
      <c r="Q3032" s="20" t="str">
        <f t="shared" si="277"/>
        <v>22/09/2025</v>
      </c>
      <c r="R3032" s="13" t="str">
        <f t="shared" si="278"/>
        <v>06</v>
      </c>
      <c r="S3032" s="13" t="str">
        <f t="shared" si="279"/>
        <v>Mon</v>
      </c>
    </row>
    <row r="3033" spans="1:19" x14ac:dyDescent="0.25">
      <c r="A3033" s="58">
        <v>45922.045601851853</v>
      </c>
      <c r="B3033" s="59">
        <v>444863148</v>
      </c>
      <c r="C3033" s="38" t="s">
        <v>36</v>
      </c>
      <c r="D3033" s="38" t="s">
        <v>37</v>
      </c>
      <c r="E3033" s="38" t="s">
        <v>45</v>
      </c>
      <c r="F3033" s="38" t="s">
        <v>120</v>
      </c>
      <c r="G3033" s="35">
        <v>3686.79</v>
      </c>
      <c r="H3033" s="59">
        <v>444074248</v>
      </c>
      <c r="I3033" s="35">
        <v>0</v>
      </c>
      <c r="J3033" s="35">
        <v>0</v>
      </c>
      <c r="K3033" s="35">
        <v>0</v>
      </c>
      <c r="L3033" s="35">
        <v>0</v>
      </c>
      <c r="M3033" s="35">
        <v>9988.26</v>
      </c>
      <c r="N3033" s="38" t="s">
        <v>1945</v>
      </c>
      <c r="O3033" s="14">
        <f t="shared" si="275"/>
        <v>45922.045601851853</v>
      </c>
      <c r="P3033" s="19">
        <f t="shared" si="276"/>
        <v>45922.253935185188</v>
      </c>
      <c r="Q3033" s="20" t="str">
        <f t="shared" si="277"/>
        <v>22/09/2025</v>
      </c>
      <c r="R3033" s="13" t="str">
        <f t="shared" si="278"/>
        <v>06</v>
      </c>
      <c r="S3033" s="13" t="str">
        <f t="shared" si="279"/>
        <v>Mon</v>
      </c>
    </row>
    <row r="3034" spans="1:19" x14ac:dyDescent="0.25">
      <c r="A3034" s="60">
        <v>45922.045601851853</v>
      </c>
      <c r="B3034" s="61">
        <v>444863149</v>
      </c>
      <c r="C3034" s="37" t="s">
        <v>36</v>
      </c>
      <c r="D3034" s="37" t="s">
        <v>37</v>
      </c>
      <c r="E3034" s="37" t="s">
        <v>45</v>
      </c>
      <c r="F3034" s="37" t="s">
        <v>120</v>
      </c>
      <c r="G3034" s="36">
        <v>3686.88</v>
      </c>
      <c r="H3034" s="61">
        <v>444074249</v>
      </c>
      <c r="I3034" s="36">
        <v>0</v>
      </c>
      <c r="J3034" s="36">
        <v>0</v>
      </c>
      <c r="K3034" s="36">
        <v>0</v>
      </c>
      <c r="L3034" s="36">
        <v>0</v>
      </c>
      <c r="M3034" s="36">
        <v>9988.26</v>
      </c>
      <c r="N3034" s="37" t="s">
        <v>48</v>
      </c>
      <c r="O3034" s="14">
        <f t="shared" si="275"/>
        <v>45922.045601851853</v>
      </c>
      <c r="P3034" s="19">
        <f t="shared" si="276"/>
        <v>45922.253935185188</v>
      </c>
      <c r="Q3034" s="20" t="str">
        <f t="shared" si="277"/>
        <v>22/09/2025</v>
      </c>
      <c r="R3034" s="13" t="str">
        <f t="shared" si="278"/>
        <v>06</v>
      </c>
      <c r="S3034" s="13" t="str">
        <f t="shared" si="279"/>
        <v>Mon</v>
      </c>
    </row>
    <row r="3035" spans="1:19" x14ac:dyDescent="0.25">
      <c r="A3035" s="58">
        <v>45922.045613425929</v>
      </c>
      <c r="B3035" s="59">
        <v>444863150</v>
      </c>
      <c r="C3035" s="38" t="s">
        <v>36</v>
      </c>
      <c r="D3035" s="38" t="s">
        <v>37</v>
      </c>
      <c r="E3035" s="38" t="s">
        <v>45</v>
      </c>
      <c r="F3035" s="38" t="s">
        <v>120</v>
      </c>
      <c r="G3035" s="35">
        <v>3686.88</v>
      </c>
      <c r="H3035" s="59">
        <v>444074251</v>
      </c>
      <c r="I3035" s="35">
        <v>0</v>
      </c>
      <c r="J3035" s="35">
        <v>0</v>
      </c>
      <c r="K3035" s="35">
        <v>0</v>
      </c>
      <c r="L3035" s="35">
        <v>0</v>
      </c>
      <c r="M3035" s="35">
        <v>9988.26</v>
      </c>
      <c r="N3035" s="38" t="s">
        <v>114</v>
      </c>
      <c r="O3035" s="14">
        <f t="shared" si="275"/>
        <v>45922.045613425929</v>
      </c>
      <c r="P3035" s="19">
        <f t="shared" si="276"/>
        <v>45922.253946759265</v>
      </c>
      <c r="Q3035" s="20" t="str">
        <f t="shared" si="277"/>
        <v>22/09/2025</v>
      </c>
      <c r="R3035" s="13" t="str">
        <f t="shared" si="278"/>
        <v>06</v>
      </c>
      <c r="S3035" s="13" t="str">
        <f t="shared" si="279"/>
        <v>Mon</v>
      </c>
    </row>
    <row r="3036" spans="1:19" x14ac:dyDescent="0.25">
      <c r="A3036" s="60">
        <v>45922.045613425929</v>
      </c>
      <c r="B3036" s="61">
        <v>444863151</v>
      </c>
      <c r="C3036" s="37" t="s">
        <v>36</v>
      </c>
      <c r="D3036" s="37" t="s">
        <v>37</v>
      </c>
      <c r="E3036" s="37" t="s">
        <v>45</v>
      </c>
      <c r="F3036" s="37" t="s">
        <v>120</v>
      </c>
      <c r="G3036" s="36">
        <v>3687.09</v>
      </c>
      <c r="H3036" s="61">
        <v>444074252</v>
      </c>
      <c r="I3036" s="36">
        <v>0</v>
      </c>
      <c r="J3036" s="36">
        <v>0</v>
      </c>
      <c r="K3036" s="36">
        <v>0</v>
      </c>
      <c r="L3036" s="36">
        <v>0</v>
      </c>
      <c r="M3036" s="36">
        <v>9988.26</v>
      </c>
      <c r="N3036" s="37" t="s">
        <v>109</v>
      </c>
      <c r="O3036" s="14">
        <f t="shared" si="275"/>
        <v>45922.045613425929</v>
      </c>
      <c r="P3036" s="19">
        <f t="shared" si="276"/>
        <v>45922.253946759265</v>
      </c>
      <c r="Q3036" s="20" t="str">
        <f t="shared" si="277"/>
        <v>22/09/2025</v>
      </c>
      <c r="R3036" s="13" t="str">
        <f t="shared" si="278"/>
        <v>06</v>
      </c>
      <c r="S3036" s="13" t="str">
        <f t="shared" si="279"/>
        <v>Mon</v>
      </c>
    </row>
    <row r="3037" spans="1:19" x14ac:dyDescent="0.25">
      <c r="A3037" s="58">
        <v>45922.046064814815</v>
      </c>
      <c r="B3037" s="59">
        <v>444863248</v>
      </c>
      <c r="C3037" s="38" t="s">
        <v>36</v>
      </c>
      <c r="D3037" s="38" t="s">
        <v>38</v>
      </c>
      <c r="E3037" s="38" t="s">
        <v>46</v>
      </c>
      <c r="F3037" s="38" t="s">
        <v>120</v>
      </c>
      <c r="G3037" s="35">
        <v>3686.04</v>
      </c>
      <c r="H3037" s="59">
        <v>444074354</v>
      </c>
      <c r="I3037" s="35">
        <v>0</v>
      </c>
      <c r="J3037" s="35">
        <v>0</v>
      </c>
      <c r="K3037" s="35">
        <v>0</v>
      </c>
      <c r="L3037" s="35">
        <v>1.18</v>
      </c>
      <c r="M3037" s="35">
        <v>9989.44</v>
      </c>
      <c r="N3037" s="38" t="s">
        <v>2040</v>
      </c>
      <c r="O3037" s="14">
        <f t="shared" si="275"/>
        <v>45922.046064814815</v>
      </c>
      <c r="P3037" s="19">
        <f t="shared" si="276"/>
        <v>45922.25439814815</v>
      </c>
      <c r="Q3037" s="20" t="str">
        <f t="shared" si="277"/>
        <v>22/09/2025</v>
      </c>
      <c r="R3037" s="13" t="str">
        <f t="shared" si="278"/>
        <v>06</v>
      </c>
      <c r="S3037" s="13" t="str">
        <f t="shared" si="279"/>
        <v>Mon</v>
      </c>
    </row>
    <row r="3038" spans="1:19" x14ac:dyDescent="0.25">
      <c r="A3038" s="60">
        <v>45922.046076388891</v>
      </c>
      <c r="B3038" s="61">
        <v>444863269</v>
      </c>
      <c r="C3038" s="37" t="s">
        <v>36</v>
      </c>
      <c r="D3038" s="37" t="s">
        <v>38</v>
      </c>
      <c r="E3038" s="37" t="s">
        <v>46</v>
      </c>
      <c r="F3038" s="37" t="s">
        <v>120</v>
      </c>
      <c r="G3038" s="36">
        <v>3685.79</v>
      </c>
      <c r="H3038" s="61">
        <v>444074370</v>
      </c>
      <c r="I3038" s="36">
        <v>0</v>
      </c>
      <c r="J3038" s="36">
        <v>0</v>
      </c>
      <c r="K3038" s="36">
        <v>0</v>
      </c>
      <c r="L3038" s="36">
        <v>3.61</v>
      </c>
      <c r="M3038" s="36">
        <v>9993.0499999999993</v>
      </c>
      <c r="N3038" s="37" t="s">
        <v>2041</v>
      </c>
      <c r="O3038" s="14">
        <f t="shared" si="275"/>
        <v>45922.046076388891</v>
      </c>
      <c r="P3038" s="19">
        <f t="shared" si="276"/>
        <v>45922.254409722227</v>
      </c>
      <c r="Q3038" s="20" t="str">
        <f t="shared" si="277"/>
        <v>22/09/2025</v>
      </c>
      <c r="R3038" s="13" t="str">
        <f t="shared" si="278"/>
        <v>06</v>
      </c>
      <c r="S3038" s="13" t="str">
        <f t="shared" si="279"/>
        <v>Mon</v>
      </c>
    </row>
    <row r="3039" spans="1:19" x14ac:dyDescent="0.25">
      <c r="A3039" s="58">
        <v>45922.046076388891</v>
      </c>
      <c r="B3039" s="59">
        <v>444863270</v>
      </c>
      <c r="C3039" s="38" t="s">
        <v>36</v>
      </c>
      <c r="D3039" s="38" t="s">
        <v>38</v>
      </c>
      <c r="E3039" s="38" t="s">
        <v>46</v>
      </c>
      <c r="F3039" s="38" t="s">
        <v>120</v>
      </c>
      <c r="G3039" s="35">
        <v>3685.79</v>
      </c>
      <c r="H3039" s="59">
        <v>444074371</v>
      </c>
      <c r="I3039" s="35">
        <v>0</v>
      </c>
      <c r="J3039" s="35">
        <v>0</v>
      </c>
      <c r="K3039" s="35">
        <v>0</v>
      </c>
      <c r="L3039" s="35">
        <v>3.61</v>
      </c>
      <c r="M3039" s="35">
        <v>9996.66</v>
      </c>
      <c r="N3039" s="38" t="s">
        <v>2041</v>
      </c>
      <c r="O3039" s="14">
        <f t="shared" si="275"/>
        <v>45922.046076388891</v>
      </c>
      <c r="P3039" s="19">
        <f t="shared" si="276"/>
        <v>45922.254409722227</v>
      </c>
      <c r="Q3039" s="20" t="str">
        <f t="shared" si="277"/>
        <v>22/09/2025</v>
      </c>
      <c r="R3039" s="13" t="str">
        <f t="shared" si="278"/>
        <v>06</v>
      </c>
      <c r="S3039" s="13" t="str">
        <f t="shared" si="279"/>
        <v>Mon</v>
      </c>
    </row>
    <row r="3040" spans="1:19" x14ac:dyDescent="0.25">
      <c r="A3040" s="60">
        <v>45922.046099537038</v>
      </c>
      <c r="B3040" s="61">
        <v>444863284</v>
      </c>
      <c r="C3040" s="37" t="s">
        <v>36</v>
      </c>
      <c r="D3040" s="37" t="s">
        <v>38</v>
      </c>
      <c r="E3040" s="37" t="s">
        <v>46</v>
      </c>
      <c r="F3040" s="37" t="s">
        <v>120</v>
      </c>
      <c r="G3040" s="36">
        <v>3685.34</v>
      </c>
      <c r="H3040" s="61">
        <v>444074385</v>
      </c>
      <c r="I3040" s="36">
        <v>0</v>
      </c>
      <c r="J3040" s="36">
        <v>0</v>
      </c>
      <c r="K3040" s="36">
        <v>0</v>
      </c>
      <c r="L3040" s="36">
        <v>1.62</v>
      </c>
      <c r="M3040" s="36">
        <v>9998.2800000000007</v>
      </c>
      <c r="N3040" s="37" t="s">
        <v>2042</v>
      </c>
      <c r="O3040" s="14">
        <f t="shared" si="275"/>
        <v>45922.046099537038</v>
      </c>
      <c r="P3040" s="19">
        <f t="shared" si="276"/>
        <v>45922.254432870373</v>
      </c>
      <c r="Q3040" s="20" t="str">
        <f t="shared" si="277"/>
        <v>22/09/2025</v>
      </c>
      <c r="R3040" s="13" t="str">
        <f t="shared" si="278"/>
        <v>06</v>
      </c>
      <c r="S3040" s="13" t="str">
        <f t="shared" si="279"/>
        <v>Mon</v>
      </c>
    </row>
    <row r="3041" spans="1:19" x14ac:dyDescent="0.25">
      <c r="A3041" s="58">
        <v>45922.046099537038</v>
      </c>
      <c r="B3041" s="59">
        <v>444863290</v>
      </c>
      <c r="C3041" s="38" t="s">
        <v>36</v>
      </c>
      <c r="D3041" s="38" t="s">
        <v>38</v>
      </c>
      <c r="E3041" s="38" t="s">
        <v>46</v>
      </c>
      <c r="F3041" s="38" t="s">
        <v>120</v>
      </c>
      <c r="G3041" s="35">
        <v>3685.12</v>
      </c>
      <c r="H3041" s="59">
        <v>444074392</v>
      </c>
      <c r="I3041" s="35">
        <v>0</v>
      </c>
      <c r="J3041" s="35">
        <v>0</v>
      </c>
      <c r="K3041" s="35">
        <v>0</v>
      </c>
      <c r="L3041" s="35">
        <v>-1.97</v>
      </c>
      <c r="M3041" s="35">
        <v>9996.31</v>
      </c>
      <c r="N3041" s="38" t="s">
        <v>752</v>
      </c>
      <c r="O3041" s="14">
        <f t="shared" si="275"/>
        <v>45922.046099537038</v>
      </c>
      <c r="P3041" s="19">
        <f t="shared" si="276"/>
        <v>45922.254432870373</v>
      </c>
      <c r="Q3041" s="20" t="str">
        <f t="shared" si="277"/>
        <v>22/09/2025</v>
      </c>
      <c r="R3041" s="13" t="str">
        <f t="shared" si="278"/>
        <v>06</v>
      </c>
      <c r="S3041" s="13" t="str">
        <f t="shared" si="279"/>
        <v>Mon</v>
      </c>
    </row>
    <row r="3042" spans="1:19" x14ac:dyDescent="0.25">
      <c r="A3042" s="60">
        <v>45922.04619212963</v>
      </c>
      <c r="B3042" s="61">
        <v>444863331</v>
      </c>
      <c r="C3042" s="37" t="s">
        <v>36</v>
      </c>
      <c r="D3042" s="37" t="s">
        <v>38</v>
      </c>
      <c r="E3042" s="37" t="s">
        <v>46</v>
      </c>
      <c r="F3042" s="37" t="s">
        <v>120</v>
      </c>
      <c r="G3042" s="36">
        <v>3684.47</v>
      </c>
      <c r="H3042" s="61">
        <v>444074432</v>
      </c>
      <c r="I3042" s="36">
        <v>0</v>
      </c>
      <c r="J3042" s="36">
        <v>0</v>
      </c>
      <c r="K3042" s="36">
        <v>0</v>
      </c>
      <c r="L3042" s="36">
        <v>-3.04</v>
      </c>
      <c r="M3042" s="36">
        <v>9993.27</v>
      </c>
      <c r="N3042" s="37" t="s">
        <v>2043</v>
      </c>
      <c r="O3042" s="14">
        <f t="shared" si="275"/>
        <v>45922.04619212963</v>
      </c>
      <c r="P3042" s="19">
        <f t="shared" si="276"/>
        <v>45922.254525462966</v>
      </c>
      <c r="Q3042" s="20" t="str">
        <f t="shared" si="277"/>
        <v>22/09/2025</v>
      </c>
      <c r="R3042" s="13" t="str">
        <f t="shared" si="278"/>
        <v>06</v>
      </c>
      <c r="S3042" s="13" t="str">
        <f t="shared" si="279"/>
        <v>Mon</v>
      </c>
    </row>
    <row r="3043" spans="1:19" x14ac:dyDescent="0.25">
      <c r="A3043" s="58">
        <v>45922.04619212963</v>
      </c>
      <c r="B3043" s="59">
        <v>444863333</v>
      </c>
      <c r="C3043" s="38" t="s">
        <v>36</v>
      </c>
      <c r="D3043" s="38" t="s">
        <v>38</v>
      </c>
      <c r="E3043" s="38" t="s">
        <v>46</v>
      </c>
      <c r="F3043" s="38" t="s">
        <v>120</v>
      </c>
      <c r="G3043" s="35">
        <v>3684.47</v>
      </c>
      <c r="H3043" s="59">
        <v>444074433</v>
      </c>
      <c r="I3043" s="35">
        <v>0</v>
      </c>
      <c r="J3043" s="35">
        <v>0</v>
      </c>
      <c r="K3043" s="35">
        <v>0</v>
      </c>
      <c r="L3043" s="35">
        <v>-3.04</v>
      </c>
      <c r="M3043" s="35">
        <v>9990.23</v>
      </c>
      <c r="N3043" s="38" t="s">
        <v>2044</v>
      </c>
      <c r="O3043" s="14">
        <f t="shared" si="275"/>
        <v>45922.04619212963</v>
      </c>
      <c r="P3043" s="19">
        <f t="shared" si="276"/>
        <v>45922.254525462966</v>
      </c>
      <c r="Q3043" s="20" t="str">
        <f t="shared" si="277"/>
        <v>22/09/2025</v>
      </c>
      <c r="R3043" s="13" t="str">
        <f t="shared" si="278"/>
        <v>06</v>
      </c>
      <c r="S3043" s="13" t="str">
        <f t="shared" si="279"/>
        <v>Mon</v>
      </c>
    </row>
    <row r="3044" spans="1:19" x14ac:dyDescent="0.25">
      <c r="A3044" s="60">
        <v>45922.04619212963</v>
      </c>
      <c r="B3044" s="61">
        <v>444863335</v>
      </c>
      <c r="C3044" s="37" t="s">
        <v>36</v>
      </c>
      <c r="D3044" s="37" t="s">
        <v>38</v>
      </c>
      <c r="E3044" s="37" t="s">
        <v>46</v>
      </c>
      <c r="F3044" s="37" t="s">
        <v>120</v>
      </c>
      <c r="G3044" s="36">
        <v>3684.47</v>
      </c>
      <c r="H3044" s="61">
        <v>444074434</v>
      </c>
      <c r="I3044" s="36">
        <v>0</v>
      </c>
      <c r="J3044" s="36">
        <v>0</v>
      </c>
      <c r="K3044" s="36">
        <v>0</v>
      </c>
      <c r="L3044" s="36">
        <v>-3.04</v>
      </c>
      <c r="M3044" s="36">
        <v>9987.19</v>
      </c>
      <c r="N3044" s="37" t="s">
        <v>2044</v>
      </c>
      <c r="O3044" s="14">
        <f t="shared" si="275"/>
        <v>45922.04619212963</v>
      </c>
      <c r="P3044" s="19">
        <f t="shared" si="276"/>
        <v>45922.254525462966</v>
      </c>
      <c r="Q3044" s="20" t="str">
        <f t="shared" si="277"/>
        <v>22/09/2025</v>
      </c>
      <c r="R3044" s="13" t="str">
        <f t="shared" si="278"/>
        <v>06</v>
      </c>
      <c r="S3044" s="13" t="str">
        <f t="shared" si="279"/>
        <v>Mon</v>
      </c>
    </row>
    <row r="3045" spans="1:19" x14ac:dyDescent="0.25">
      <c r="A3045" s="58">
        <v>45922.046203703707</v>
      </c>
      <c r="B3045" s="59">
        <v>444863352</v>
      </c>
      <c r="C3045" s="38" t="s">
        <v>36</v>
      </c>
      <c r="D3045" s="38" t="s">
        <v>38</v>
      </c>
      <c r="E3045" s="38" t="s">
        <v>46</v>
      </c>
      <c r="F3045" s="38" t="s">
        <v>120</v>
      </c>
      <c r="G3045" s="35">
        <v>3684.22</v>
      </c>
      <c r="H3045" s="59">
        <v>444074452</v>
      </c>
      <c r="I3045" s="35">
        <v>0</v>
      </c>
      <c r="J3045" s="35">
        <v>0</v>
      </c>
      <c r="K3045" s="35">
        <v>0</v>
      </c>
      <c r="L3045" s="35">
        <v>-2.66</v>
      </c>
      <c r="M3045" s="35">
        <v>9984.5300000000007</v>
      </c>
      <c r="N3045" s="38" t="s">
        <v>2045</v>
      </c>
      <c r="O3045" s="14">
        <f t="shared" si="275"/>
        <v>45922.046203703707</v>
      </c>
      <c r="P3045" s="19">
        <f t="shared" si="276"/>
        <v>45922.254537037043</v>
      </c>
      <c r="Q3045" s="20" t="str">
        <f t="shared" si="277"/>
        <v>22/09/2025</v>
      </c>
      <c r="R3045" s="13" t="str">
        <f t="shared" si="278"/>
        <v>06</v>
      </c>
      <c r="S3045" s="13" t="str">
        <f t="shared" si="279"/>
        <v>Mon</v>
      </c>
    </row>
    <row r="3046" spans="1:19" x14ac:dyDescent="0.25">
      <c r="A3046" s="60">
        <v>45922.046342592592</v>
      </c>
      <c r="B3046" s="61">
        <v>444863405</v>
      </c>
      <c r="C3046" s="37" t="s">
        <v>36</v>
      </c>
      <c r="D3046" s="37" t="s">
        <v>38</v>
      </c>
      <c r="E3046" s="37" t="s">
        <v>46</v>
      </c>
      <c r="F3046" s="37" t="s">
        <v>120</v>
      </c>
      <c r="G3046" s="36">
        <v>3683.64</v>
      </c>
      <c r="H3046" s="61">
        <v>444074507</v>
      </c>
      <c r="I3046" s="36">
        <v>0</v>
      </c>
      <c r="J3046" s="36">
        <v>0</v>
      </c>
      <c r="K3046" s="36">
        <v>0</v>
      </c>
      <c r="L3046" s="36">
        <v>-3.12</v>
      </c>
      <c r="M3046" s="36">
        <v>9981.41</v>
      </c>
      <c r="N3046" s="37" t="s">
        <v>2046</v>
      </c>
      <c r="O3046" s="14">
        <f t="shared" si="275"/>
        <v>45922.046342592592</v>
      </c>
      <c r="P3046" s="19">
        <f t="shared" si="276"/>
        <v>45922.254675925928</v>
      </c>
      <c r="Q3046" s="20" t="str">
        <f t="shared" si="277"/>
        <v>22/09/2025</v>
      </c>
      <c r="R3046" s="13" t="str">
        <f t="shared" si="278"/>
        <v>06</v>
      </c>
      <c r="S3046" s="13" t="str">
        <f t="shared" si="279"/>
        <v>Mon</v>
      </c>
    </row>
    <row r="3047" spans="1:19" x14ac:dyDescent="0.25">
      <c r="A3047" s="58">
        <v>45922.046342592592</v>
      </c>
      <c r="B3047" s="59">
        <v>444863406</v>
      </c>
      <c r="C3047" s="38" t="s">
        <v>36</v>
      </c>
      <c r="D3047" s="38" t="s">
        <v>38</v>
      </c>
      <c r="E3047" s="38" t="s">
        <v>46</v>
      </c>
      <c r="F3047" s="38" t="s">
        <v>120</v>
      </c>
      <c r="G3047" s="35">
        <v>3683.64</v>
      </c>
      <c r="H3047" s="59">
        <v>444074508</v>
      </c>
      <c r="I3047" s="35">
        <v>0</v>
      </c>
      <c r="J3047" s="35">
        <v>0</v>
      </c>
      <c r="K3047" s="35">
        <v>0</v>
      </c>
      <c r="L3047" s="35">
        <v>-3.12</v>
      </c>
      <c r="M3047" s="35">
        <v>9978.2900000000009</v>
      </c>
      <c r="N3047" s="38" t="s">
        <v>2046</v>
      </c>
      <c r="O3047" s="14">
        <f t="shared" si="275"/>
        <v>45922.046342592592</v>
      </c>
      <c r="P3047" s="19">
        <f t="shared" si="276"/>
        <v>45922.254675925928</v>
      </c>
      <c r="Q3047" s="20" t="str">
        <f t="shared" si="277"/>
        <v>22/09/2025</v>
      </c>
      <c r="R3047" s="13" t="str">
        <f t="shared" si="278"/>
        <v>06</v>
      </c>
      <c r="S3047" s="13" t="str">
        <f t="shared" si="279"/>
        <v>Mon</v>
      </c>
    </row>
    <row r="3048" spans="1:19" x14ac:dyDescent="0.25">
      <c r="A3048" s="60">
        <v>45922.046342592592</v>
      </c>
      <c r="B3048" s="61">
        <v>444863407</v>
      </c>
      <c r="C3048" s="37" t="s">
        <v>36</v>
      </c>
      <c r="D3048" s="37" t="s">
        <v>38</v>
      </c>
      <c r="E3048" s="37" t="s">
        <v>46</v>
      </c>
      <c r="F3048" s="37" t="s">
        <v>120</v>
      </c>
      <c r="G3048" s="36">
        <v>3683.64</v>
      </c>
      <c r="H3048" s="61">
        <v>444074509</v>
      </c>
      <c r="I3048" s="36">
        <v>0</v>
      </c>
      <c r="J3048" s="36">
        <v>0</v>
      </c>
      <c r="K3048" s="36">
        <v>0</v>
      </c>
      <c r="L3048" s="36">
        <v>-3.12</v>
      </c>
      <c r="M3048" s="36">
        <v>9975.17</v>
      </c>
      <c r="N3048" s="37" t="s">
        <v>2046</v>
      </c>
      <c r="O3048" s="14">
        <f t="shared" si="275"/>
        <v>45922.046342592592</v>
      </c>
      <c r="P3048" s="19">
        <f t="shared" si="276"/>
        <v>45922.254675925928</v>
      </c>
      <c r="Q3048" s="20" t="str">
        <f t="shared" si="277"/>
        <v>22/09/2025</v>
      </c>
      <c r="R3048" s="13" t="str">
        <f t="shared" si="278"/>
        <v>06</v>
      </c>
      <c r="S3048" s="13" t="str">
        <f t="shared" si="279"/>
        <v>Mon</v>
      </c>
    </row>
    <row r="3049" spans="1:19" x14ac:dyDescent="0.25">
      <c r="A3049" s="58">
        <v>45922.046342592592</v>
      </c>
      <c r="B3049" s="59">
        <v>444863408</v>
      </c>
      <c r="C3049" s="38" t="s">
        <v>36</v>
      </c>
      <c r="D3049" s="38" t="s">
        <v>38</v>
      </c>
      <c r="E3049" s="38" t="s">
        <v>46</v>
      </c>
      <c r="F3049" s="38" t="s">
        <v>120</v>
      </c>
      <c r="G3049" s="35">
        <v>3683.64</v>
      </c>
      <c r="H3049" s="59">
        <v>444074510</v>
      </c>
      <c r="I3049" s="35">
        <v>0</v>
      </c>
      <c r="J3049" s="35">
        <v>0</v>
      </c>
      <c r="K3049" s="35">
        <v>0</v>
      </c>
      <c r="L3049" s="35">
        <v>-3.15</v>
      </c>
      <c r="M3049" s="35">
        <v>9972.02</v>
      </c>
      <c r="N3049" s="38" t="s">
        <v>2046</v>
      </c>
      <c r="O3049" s="14">
        <f t="shared" si="275"/>
        <v>45922.046342592592</v>
      </c>
      <c r="P3049" s="19">
        <f t="shared" si="276"/>
        <v>45922.254675925928</v>
      </c>
      <c r="Q3049" s="20" t="str">
        <f t="shared" si="277"/>
        <v>22/09/2025</v>
      </c>
      <c r="R3049" s="13" t="str">
        <f t="shared" si="278"/>
        <v>06</v>
      </c>
      <c r="S3049" s="13" t="str">
        <f t="shared" si="279"/>
        <v>Mon</v>
      </c>
    </row>
    <row r="3050" spans="1:19" x14ac:dyDescent="0.25">
      <c r="A3050" s="60">
        <v>45922.046342592592</v>
      </c>
      <c r="B3050" s="61">
        <v>444863409</v>
      </c>
      <c r="C3050" s="37" t="s">
        <v>36</v>
      </c>
      <c r="D3050" s="37" t="s">
        <v>38</v>
      </c>
      <c r="E3050" s="37" t="s">
        <v>46</v>
      </c>
      <c r="F3050" s="37" t="s">
        <v>120</v>
      </c>
      <c r="G3050" s="36">
        <v>3683.64</v>
      </c>
      <c r="H3050" s="61">
        <v>444074511</v>
      </c>
      <c r="I3050" s="36">
        <v>0</v>
      </c>
      <c r="J3050" s="36">
        <v>0</v>
      </c>
      <c r="K3050" s="36">
        <v>0</v>
      </c>
      <c r="L3050" s="36">
        <v>-3.15</v>
      </c>
      <c r="M3050" s="36">
        <v>9968.8700000000008</v>
      </c>
      <c r="N3050" s="37" t="s">
        <v>2046</v>
      </c>
      <c r="O3050" s="14">
        <f t="shared" si="275"/>
        <v>45922.046342592592</v>
      </c>
      <c r="P3050" s="19">
        <f t="shared" si="276"/>
        <v>45922.254675925928</v>
      </c>
      <c r="Q3050" s="20" t="str">
        <f t="shared" si="277"/>
        <v>22/09/2025</v>
      </c>
      <c r="R3050" s="13" t="str">
        <f t="shared" si="278"/>
        <v>06</v>
      </c>
      <c r="S3050" s="13" t="str">
        <f t="shared" si="279"/>
        <v>Mon</v>
      </c>
    </row>
    <row r="3051" spans="1:19" x14ac:dyDescent="0.25">
      <c r="A3051" s="58">
        <v>45922.046342592592</v>
      </c>
      <c r="B3051" s="59">
        <v>444863410</v>
      </c>
      <c r="C3051" s="38" t="s">
        <v>36</v>
      </c>
      <c r="D3051" s="38" t="s">
        <v>38</v>
      </c>
      <c r="E3051" s="38" t="s">
        <v>46</v>
      </c>
      <c r="F3051" s="38" t="s">
        <v>120</v>
      </c>
      <c r="G3051" s="35">
        <v>3683.64</v>
      </c>
      <c r="H3051" s="59">
        <v>444074512</v>
      </c>
      <c r="I3051" s="35">
        <v>0</v>
      </c>
      <c r="J3051" s="35">
        <v>0</v>
      </c>
      <c r="K3051" s="35">
        <v>0</v>
      </c>
      <c r="L3051" s="35">
        <v>-3.24</v>
      </c>
      <c r="M3051" s="35">
        <v>9965.6299999999992</v>
      </c>
      <c r="N3051" s="38" t="s">
        <v>2046</v>
      </c>
      <c r="O3051" s="14">
        <f t="shared" si="275"/>
        <v>45922.046342592592</v>
      </c>
      <c r="P3051" s="19">
        <f t="shared" si="276"/>
        <v>45922.254675925928</v>
      </c>
      <c r="Q3051" s="20" t="str">
        <f t="shared" si="277"/>
        <v>22/09/2025</v>
      </c>
      <c r="R3051" s="13" t="str">
        <f t="shared" si="278"/>
        <v>06</v>
      </c>
      <c r="S3051" s="13" t="str">
        <f t="shared" si="279"/>
        <v>Mon</v>
      </c>
    </row>
    <row r="3052" spans="1:19" x14ac:dyDescent="0.25">
      <c r="A3052" s="60">
        <v>45922.048020833332</v>
      </c>
      <c r="B3052" s="61">
        <v>444864069</v>
      </c>
      <c r="C3052" s="37" t="s">
        <v>36</v>
      </c>
      <c r="D3052" s="37" t="s">
        <v>38</v>
      </c>
      <c r="E3052" s="37" t="s">
        <v>45</v>
      </c>
      <c r="F3052" s="37" t="s">
        <v>120</v>
      </c>
      <c r="G3052" s="36">
        <v>3684.66</v>
      </c>
      <c r="H3052" s="61">
        <v>444075181</v>
      </c>
      <c r="I3052" s="36">
        <v>0</v>
      </c>
      <c r="J3052" s="36">
        <v>0</v>
      </c>
      <c r="K3052" s="36">
        <v>0</v>
      </c>
      <c r="L3052" s="36">
        <v>0</v>
      </c>
      <c r="M3052" s="36">
        <v>9965.6299999999992</v>
      </c>
      <c r="N3052" s="37" t="s">
        <v>116</v>
      </c>
      <c r="O3052" s="14">
        <f t="shared" si="275"/>
        <v>45922.048020833332</v>
      </c>
      <c r="P3052" s="19">
        <f t="shared" si="276"/>
        <v>45922.256354166668</v>
      </c>
      <c r="Q3052" s="20" t="str">
        <f t="shared" si="277"/>
        <v>22/09/2025</v>
      </c>
      <c r="R3052" s="13" t="str">
        <f t="shared" si="278"/>
        <v>06</v>
      </c>
      <c r="S3052" s="13" t="str">
        <f t="shared" si="279"/>
        <v>Mon</v>
      </c>
    </row>
    <row r="3053" spans="1:19" x14ac:dyDescent="0.25">
      <c r="A3053" s="58">
        <v>45922.048020833332</v>
      </c>
      <c r="B3053" s="59">
        <v>444864070</v>
      </c>
      <c r="C3053" s="38" t="s">
        <v>36</v>
      </c>
      <c r="D3053" s="38" t="s">
        <v>38</v>
      </c>
      <c r="E3053" s="38" t="s">
        <v>45</v>
      </c>
      <c r="F3053" s="38" t="s">
        <v>120</v>
      </c>
      <c r="G3053" s="35">
        <v>3684.64</v>
      </c>
      <c r="H3053" s="59">
        <v>444075182</v>
      </c>
      <c r="I3053" s="35">
        <v>0</v>
      </c>
      <c r="J3053" s="35">
        <v>0</v>
      </c>
      <c r="K3053" s="35">
        <v>0</v>
      </c>
      <c r="L3053" s="35">
        <v>0</v>
      </c>
      <c r="M3053" s="35">
        <v>9965.6299999999992</v>
      </c>
      <c r="N3053" s="38" t="s">
        <v>119</v>
      </c>
      <c r="O3053" s="14">
        <f t="shared" si="275"/>
        <v>45922.048020833332</v>
      </c>
      <c r="P3053" s="19">
        <f t="shared" si="276"/>
        <v>45922.256354166668</v>
      </c>
      <c r="Q3053" s="20" t="str">
        <f t="shared" si="277"/>
        <v>22/09/2025</v>
      </c>
      <c r="R3053" s="13" t="str">
        <f t="shared" si="278"/>
        <v>06</v>
      </c>
      <c r="S3053" s="13" t="str">
        <f t="shared" si="279"/>
        <v>Mon</v>
      </c>
    </row>
    <row r="3054" spans="1:19" x14ac:dyDescent="0.25">
      <c r="A3054" s="60">
        <v>45922.048831018517</v>
      </c>
      <c r="B3054" s="61">
        <v>444864413</v>
      </c>
      <c r="C3054" s="37" t="s">
        <v>36</v>
      </c>
      <c r="D3054" s="37" t="s">
        <v>37</v>
      </c>
      <c r="E3054" s="37" t="s">
        <v>45</v>
      </c>
      <c r="F3054" s="37" t="s">
        <v>120</v>
      </c>
      <c r="G3054" s="36">
        <v>3686.11</v>
      </c>
      <c r="H3054" s="61">
        <v>444075515</v>
      </c>
      <c r="I3054" s="36">
        <v>0</v>
      </c>
      <c r="J3054" s="36">
        <v>0</v>
      </c>
      <c r="K3054" s="36">
        <v>0</v>
      </c>
      <c r="L3054" s="36">
        <v>0</v>
      </c>
      <c r="M3054" s="36">
        <v>9965.6299999999992</v>
      </c>
      <c r="N3054" s="37" t="s">
        <v>107</v>
      </c>
      <c r="O3054" s="14">
        <f t="shared" si="275"/>
        <v>45922.048831018517</v>
      </c>
      <c r="P3054" s="19">
        <f t="shared" si="276"/>
        <v>45922.257164351853</v>
      </c>
      <c r="Q3054" s="20" t="str">
        <f t="shared" si="277"/>
        <v>22/09/2025</v>
      </c>
      <c r="R3054" s="13" t="str">
        <f t="shared" si="278"/>
        <v>06</v>
      </c>
      <c r="S3054" s="13" t="str">
        <f t="shared" si="279"/>
        <v>Mon</v>
      </c>
    </row>
    <row r="3055" spans="1:19" x14ac:dyDescent="0.25">
      <c r="A3055" s="58">
        <v>45922.049293981479</v>
      </c>
      <c r="B3055" s="59">
        <v>444864520</v>
      </c>
      <c r="C3055" s="38" t="s">
        <v>36</v>
      </c>
      <c r="D3055" s="38" t="s">
        <v>37</v>
      </c>
      <c r="E3055" s="38" t="s">
        <v>45</v>
      </c>
      <c r="F3055" s="38" t="s">
        <v>120</v>
      </c>
      <c r="G3055" s="35">
        <v>3686.28</v>
      </c>
      <c r="H3055" s="59">
        <v>444075614</v>
      </c>
      <c r="I3055" s="35">
        <v>0</v>
      </c>
      <c r="J3055" s="35">
        <v>0</v>
      </c>
      <c r="K3055" s="35">
        <v>0</v>
      </c>
      <c r="L3055" s="35">
        <v>0</v>
      </c>
      <c r="M3055" s="35">
        <v>9965.6299999999992</v>
      </c>
      <c r="N3055" s="38" t="s">
        <v>74</v>
      </c>
      <c r="O3055" s="14">
        <f t="shared" si="275"/>
        <v>45922.049293981479</v>
      </c>
      <c r="P3055" s="19">
        <f t="shared" si="276"/>
        <v>45922.257627314815</v>
      </c>
      <c r="Q3055" s="20" t="str">
        <f t="shared" si="277"/>
        <v>22/09/2025</v>
      </c>
      <c r="R3055" s="13" t="str">
        <f t="shared" si="278"/>
        <v>06</v>
      </c>
      <c r="S3055" s="13" t="str">
        <f t="shared" si="279"/>
        <v>Mon</v>
      </c>
    </row>
    <row r="3056" spans="1:19" x14ac:dyDescent="0.25">
      <c r="A3056" s="60">
        <v>45922.04991898148</v>
      </c>
      <c r="B3056" s="61">
        <v>444864733</v>
      </c>
      <c r="C3056" s="37" t="s">
        <v>36</v>
      </c>
      <c r="D3056" s="37" t="s">
        <v>37</v>
      </c>
      <c r="E3056" s="37" t="s">
        <v>46</v>
      </c>
      <c r="F3056" s="37" t="s">
        <v>120</v>
      </c>
      <c r="G3056" s="36">
        <v>3687.74</v>
      </c>
      <c r="H3056" s="61">
        <v>444075823</v>
      </c>
      <c r="I3056" s="36">
        <v>0</v>
      </c>
      <c r="J3056" s="36">
        <v>0</v>
      </c>
      <c r="K3056" s="36">
        <v>0</v>
      </c>
      <c r="L3056" s="36">
        <v>-3.08</v>
      </c>
      <c r="M3056" s="36">
        <v>9962.5499999999993</v>
      </c>
      <c r="N3056" s="37" t="s">
        <v>2047</v>
      </c>
      <c r="O3056" s="14">
        <f t="shared" si="275"/>
        <v>45922.04991898148</v>
      </c>
      <c r="P3056" s="19">
        <f t="shared" si="276"/>
        <v>45922.258252314816</v>
      </c>
      <c r="Q3056" s="20" t="str">
        <f t="shared" si="277"/>
        <v>22/09/2025</v>
      </c>
      <c r="R3056" s="13" t="str">
        <f t="shared" si="278"/>
        <v>06</v>
      </c>
      <c r="S3056" s="13" t="str">
        <f t="shared" si="279"/>
        <v>Mon</v>
      </c>
    </row>
    <row r="3057" spans="1:19" x14ac:dyDescent="0.25">
      <c r="A3057" s="58">
        <v>45922.04991898148</v>
      </c>
      <c r="B3057" s="59">
        <v>444864734</v>
      </c>
      <c r="C3057" s="38" t="s">
        <v>36</v>
      </c>
      <c r="D3057" s="38" t="s">
        <v>37</v>
      </c>
      <c r="E3057" s="38" t="s">
        <v>46</v>
      </c>
      <c r="F3057" s="38" t="s">
        <v>120</v>
      </c>
      <c r="G3057" s="35">
        <v>3687.74</v>
      </c>
      <c r="H3057" s="59">
        <v>444075824</v>
      </c>
      <c r="I3057" s="35">
        <v>0</v>
      </c>
      <c r="J3057" s="35">
        <v>0</v>
      </c>
      <c r="K3057" s="35">
        <v>0</v>
      </c>
      <c r="L3057" s="35">
        <v>-3.1</v>
      </c>
      <c r="M3057" s="35">
        <v>9959.4500000000007</v>
      </c>
      <c r="N3057" s="38" t="s">
        <v>2047</v>
      </c>
      <c r="O3057" s="14">
        <f t="shared" si="275"/>
        <v>45922.04991898148</v>
      </c>
      <c r="P3057" s="19">
        <f t="shared" si="276"/>
        <v>45922.258252314816</v>
      </c>
      <c r="Q3057" s="20" t="str">
        <f t="shared" si="277"/>
        <v>22/09/2025</v>
      </c>
      <c r="R3057" s="13" t="str">
        <f t="shared" si="278"/>
        <v>06</v>
      </c>
      <c r="S3057" s="13" t="str">
        <f t="shared" si="279"/>
        <v>Mon</v>
      </c>
    </row>
    <row r="3058" spans="1:19" x14ac:dyDescent="0.25">
      <c r="A3058" s="60">
        <v>45922.051030092596</v>
      </c>
      <c r="B3058" s="61">
        <v>444865024</v>
      </c>
      <c r="C3058" s="37" t="s">
        <v>36</v>
      </c>
      <c r="D3058" s="37" t="s">
        <v>37</v>
      </c>
      <c r="E3058" s="37" t="s">
        <v>45</v>
      </c>
      <c r="F3058" s="37" t="s">
        <v>120</v>
      </c>
      <c r="G3058" s="36">
        <v>3687.74</v>
      </c>
      <c r="H3058" s="61">
        <v>444076109</v>
      </c>
      <c r="I3058" s="36">
        <v>0</v>
      </c>
      <c r="J3058" s="36">
        <v>0</v>
      </c>
      <c r="K3058" s="36">
        <v>0</v>
      </c>
      <c r="L3058" s="36">
        <v>0</v>
      </c>
      <c r="M3058" s="36">
        <v>9959.4500000000007</v>
      </c>
      <c r="N3058" s="37" t="s">
        <v>1385</v>
      </c>
      <c r="O3058" s="14">
        <f t="shared" si="275"/>
        <v>45922.051030092596</v>
      </c>
      <c r="P3058" s="19">
        <f t="shared" si="276"/>
        <v>45922.259363425932</v>
      </c>
      <c r="Q3058" s="20" t="str">
        <f t="shared" si="277"/>
        <v>22/09/2025</v>
      </c>
      <c r="R3058" s="13" t="str">
        <f t="shared" si="278"/>
        <v>06</v>
      </c>
      <c r="S3058" s="13" t="str">
        <f t="shared" si="279"/>
        <v>Mon</v>
      </c>
    </row>
    <row r="3059" spans="1:19" x14ac:dyDescent="0.25">
      <c r="A3059" s="58">
        <v>45922.051030092596</v>
      </c>
      <c r="B3059" s="59">
        <v>444865026</v>
      </c>
      <c r="C3059" s="38" t="s">
        <v>36</v>
      </c>
      <c r="D3059" s="38" t="s">
        <v>37</v>
      </c>
      <c r="E3059" s="38" t="s">
        <v>45</v>
      </c>
      <c r="F3059" s="38" t="s">
        <v>120</v>
      </c>
      <c r="G3059" s="35">
        <v>3687.76</v>
      </c>
      <c r="H3059" s="59">
        <v>444076110</v>
      </c>
      <c r="I3059" s="35">
        <v>0</v>
      </c>
      <c r="J3059" s="35">
        <v>0</v>
      </c>
      <c r="K3059" s="35">
        <v>0</v>
      </c>
      <c r="L3059" s="35">
        <v>0</v>
      </c>
      <c r="M3059" s="35">
        <v>9959.4500000000007</v>
      </c>
      <c r="N3059" s="38" t="s">
        <v>119</v>
      </c>
      <c r="O3059" s="14">
        <f t="shared" si="275"/>
        <v>45922.051030092596</v>
      </c>
      <c r="P3059" s="19">
        <f t="shared" si="276"/>
        <v>45922.259363425932</v>
      </c>
      <c r="Q3059" s="20" t="str">
        <f t="shared" si="277"/>
        <v>22/09/2025</v>
      </c>
      <c r="R3059" s="13" t="str">
        <f t="shared" si="278"/>
        <v>06</v>
      </c>
      <c r="S3059" s="13" t="str">
        <f t="shared" si="279"/>
        <v>Mon</v>
      </c>
    </row>
    <row r="3060" spans="1:19" x14ac:dyDescent="0.25">
      <c r="A3060" s="60">
        <v>45922.051041666666</v>
      </c>
      <c r="B3060" s="61">
        <v>444865028</v>
      </c>
      <c r="C3060" s="37" t="s">
        <v>36</v>
      </c>
      <c r="D3060" s="37" t="s">
        <v>37</v>
      </c>
      <c r="E3060" s="37" t="s">
        <v>45</v>
      </c>
      <c r="F3060" s="37" t="s">
        <v>120</v>
      </c>
      <c r="G3060" s="36">
        <v>3687.74</v>
      </c>
      <c r="H3060" s="61">
        <v>444076112</v>
      </c>
      <c r="I3060" s="36">
        <v>0</v>
      </c>
      <c r="J3060" s="36">
        <v>0</v>
      </c>
      <c r="K3060" s="36">
        <v>0</v>
      </c>
      <c r="L3060" s="36">
        <v>0</v>
      </c>
      <c r="M3060" s="36">
        <v>9959.4500000000007</v>
      </c>
      <c r="N3060" s="37" t="s">
        <v>116</v>
      </c>
      <c r="O3060" s="14">
        <f t="shared" si="275"/>
        <v>45922.051041666666</v>
      </c>
      <c r="P3060" s="19">
        <f t="shared" si="276"/>
        <v>45922.259375000001</v>
      </c>
      <c r="Q3060" s="20" t="str">
        <f t="shared" si="277"/>
        <v>22/09/2025</v>
      </c>
      <c r="R3060" s="13" t="str">
        <f t="shared" si="278"/>
        <v>06</v>
      </c>
      <c r="S3060" s="13" t="str">
        <f t="shared" si="279"/>
        <v>Mon</v>
      </c>
    </row>
    <row r="3061" spans="1:19" x14ac:dyDescent="0.25">
      <c r="A3061" s="58">
        <v>45922.053113425929</v>
      </c>
      <c r="B3061" s="59">
        <v>444865663</v>
      </c>
      <c r="C3061" s="38" t="s">
        <v>36</v>
      </c>
      <c r="D3061" s="38" t="s">
        <v>37</v>
      </c>
      <c r="E3061" s="38" t="s">
        <v>45</v>
      </c>
      <c r="F3061" s="38" t="s">
        <v>120</v>
      </c>
      <c r="G3061" s="35">
        <v>3687.36</v>
      </c>
      <c r="H3061" s="59">
        <v>444076738</v>
      </c>
      <c r="I3061" s="35">
        <v>0</v>
      </c>
      <c r="J3061" s="35">
        <v>0</v>
      </c>
      <c r="K3061" s="35">
        <v>0</v>
      </c>
      <c r="L3061" s="35">
        <v>0</v>
      </c>
      <c r="M3061" s="35">
        <v>9959.4500000000007</v>
      </c>
      <c r="N3061" s="38" t="s">
        <v>48</v>
      </c>
      <c r="O3061" s="14">
        <f t="shared" si="275"/>
        <v>45922.053113425929</v>
      </c>
      <c r="P3061" s="19">
        <f t="shared" si="276"/>
        <v>45922.261446759265</v>
      </c>
      <c r="Q3061" s="20" t="str">
        <f t="shared" si="277"/>
        <v>22/09/2025</v>
      </c>
      <c r="R3061" s="13" t="str">
        <f t="shared" si="278"/>
        <v>06</v>
      </c>
      <c r="S3061" s="13" t="str">
        <f t="shared" si="279"/>
        <v>Mon</v>
      </c>
    </row>
    <row r="3062" spans="1:19" x14ac:dyDescent="0.25">
      <c r="A3062" s="60">
        <v>45922.053113425929</v>
      </c>
      <c r="B3062" s="61">
        <v>444865664</v>
      </c>
      <c r="C3062" s="37" t="s">
        <v>36</v>
      </c>
      <c r="D3062" s="37" t="s">
        <v>37</v>
      </c>
      <c r="E3062" s="37" t="s">
        <v>45</v>
      </c>
      <c r="F3062" s="37" t="s">
        <v>120</v>
      </c>
      <c r="G3062" s="36">
        <v>3687.4</v>
      </c>
      <c r="H3062" s="61">
        <v>444076739</v>
      </c>
      <c r="I3062" s="36">
        <v>0</v>
      </c>
      <c r="J3062" s="36">
        <v>0</v>
      </c>
      <c r="K3062" s="36">
        <v>0</v>
      </c>
      <c r="L3062" s="36">
        <v>0</v>
      </c>
      <c r="M3062" s="36">
        <v>9959.4500000000007</v>
      </c>
      <c r="N3062" s="37" t="s">
        <v>1945</v>
      </c>
      <c r="O3062" s="14">
        <f t="shared" si="275"/>
        <v>45922.053113425929</v>
      </c>
      <c r="P3062" s="19">
        <f t="shared" si="276"/>
        <v>45922.261446759265</v>
      </c>
      <c r="Q3062" s="20" t="str">
        <f t="shared" si="277"/>
        <v>22/09/2025</v>
      </c>
      <c r="R3062" s="13" t="str">
        <f t="shared" si="278"/>
        <v>06</v>
      </c>
      <c r="S3062" s="13" t="str">
        <f t="shared" si="279"/>
        <v>Mon</v>
      </c>
    </row>
    <row r="3063" spans="1:19" x14ac:dyDescent="0.25">
      <c r="A3063" s="58">
        <v>45922.053124999999</v>
      </c>
      <c r="B3063" s="59">
        <v>444865665</v>
      </c>
      <c r="C3063" s="38" t="s">
        <v>36</v>
      </c>
      <c r="D3063" s="38" t="s">
        <v>37</v>
      </c>
      <c r="E3063" s="38" t="s">
        <v>45</v>
      </c>
      <c r="F3063" s="38" t="s">
        <v>120</v>
      </c>
      <c r="G3063" s="35">
        <v>3687.6</v>
      </c>
      <c r="H3063" s="59">
        <v>444076740</v>
      </c>
      <c r="I3063" s="35">
        <v>0</v>
      </c>
      <c r="J3063" s="35">
        <v>0</v>
      </c>
      <c r="K3063" s="35">
        <v>0</v>
      </c>
      <c r="L3063" s="35">
        <v>0</v>
      </c>
      <c r="M3063" s="35">
        <v>9959.4500000000007</v>
      </c>
      <c r="N3063" s="38" t="s">
        <v>47</v>
      </c>
      <c r="O3063" s="14">
        <f t="shared" si="275"/>
        <v>45922.053124999999</v>
      </c>
      <c r="P3063" s="19">
        <f t="shared" si="276"/>
        <v>45922.261458333334</v>
      </c>
      <c r="Q3063" s="20" t="str">
        <f t="shared" si="277"/>
        <v>22/09/2025</v>
      </c>
      <c r="R3063" s="13" t="str">
        <f t="shared" si="278"/>
        <v>06</v>
      </c>
      <c r="S3063" s="13" t="str">
        <f t="shared" si="279"/>
        <v>Mon</v>
      </c>
    </row>
    <row r="3064" spans="1:19" x14ac:dyDescent="0.25">
      <c r="A3064" s="60">
        <v>45922.053124999999</v>
      </c>
      <c r="B3064" s="61">
        <v>444865668</v>
      </c>
      <c r="C3064" s="37" t="s">
        <v>36</v>
      </c>
      <c r="D3064" s="37" t="s">
        <v>37</v>
      </c>
      <c r="E3064" s="37" t="s">
        <v>45</v>
      </c>
      <c r="F3064" s="37" t="s">
        <v>120</v>
      </c>
      <c r="G3064" s="36">
        <v>3687.6</v>
      </c>
      <c r="H3064" s="61">
        <v>444076743</v>
      </c>
      <c r="I3064" s="36">
        <v>0</v>
      </c>
      <c r="J3064" s="36">
        <v>0</v>
      </c>
      <c r="K3064" s="36">
        <v>0</v>
      </c>
      <c r="L3064" s="36">
        <v>0</v>
      </c>
      <c r="M3064" s="36">
        <v>9959.4500000000007</v>
      </c>
      <c r="N3064" s="37" t="s">
        <v>52</v>
      </c>
      <c r="O3064" s="14">
        <f t="shared" si="275"/>
        <v>45922.053124999999</v>
      </c>
      <c r="P3064" s="19">
        <f t="shared" si="276"/>
        <v>45922.261458333334</v>
      </c>
      <c r="Q3064" s="20" t="str">
        <f t="shared" si="277"/>
        <v>22/09/2025</v>
      </c>
      <c r="R3064" s="13" t="str">
        <f t="shared" si="278"/>
        <v>06</v>
      </c>
      <c r="S3064" s="13" t="str">
        <f t="shared" si="279"/>
        <v>Mon</v>
      </c>
    </row>
    <row r="3065" spans="1:19" x14ac:dyDescent="0.25">
      <c r="A3065" s="58">
        <v>45922.053124999999</v>
      </c>
      <c r="B3065" s="59">
        <v>444865670</v>
      </c>
      <c r="C3065" s="38" t="s">
        <v>36</v>
      </c>
      <c r="D3065" s="38" t="s">
        <v>37</v>
      </c>
      <c r="E3065" s="38" t="s">
        <v>45</v>
      </c>
      <c r="F3065" s="38" t="s">
        <v>120</v>
      </c>
      <c r="G3065" s="35">
        <v>3687.6</v>
      </c>
      <c r="H3065" s="59">
        <v>444076745</v>
      </c>
      <c r="I3065" s="35">
        <v>0</v>
      </c>
      <c r="J3065" s="35">
        <v>0</v>
      </c>
      <c r="K3065" s="35">
        <v>0</v>
      </c>
      <c r="L3065" s="35">
        <v>0</v>
      </c>
      <c r="M3065" s="35">
        <v>9959.4500000000007</v>
      </c>
      <c r="N3065" s="38" t="s">
        <v>93</v>
      </c>
      <c r="O3065" s="14">
        <f t="shared" si="275"/>
        <v>45922.053124999999</v>
      </c>
      <c r="P3065" s="19">
        <f t="shared" si="276"/>
        <v>45922.261458333334</v>
      </c>
      <c r="Q3065" s="20" t="str">
        <f t="shared" si="277"/>
        <v>22/09/2025</v>
      </c>
      <c r="R3065" s="13" t="str">
        <f t="shared" si="278"/>
        <v>06</v>
      </c>
      <c r="S3065" s="13" t="str">
        <f t="shared" si="279"/>
        <v>Mon</v>
      </c>
    </row>
    <row r="3066" spans="1:19" x14ac:dyDescent="0.25">
      <c r="A3066" s="60">
        <v>45922.053124999999</v>
      </c>
      <c r="B3066" s="61">
        <v>444865674</v>
      </c>
      <c r="C3066" s="37" t="s">
        <v>36</v>
      </c>
      <c r="D3066" s="37" t="s">
        <v>37</v>
      </c>
      <c r="E3066" s="37" t="s">
        <v>45</v>
      </c>
      <c r="F3066" s="37" t="s">
        <v>120</v>
      </c>
      <c r="G3066" s="36">
        <v>3687.91</v>
      </c>
      <c r="H3066" s="61">
        <v>444076749</v>
      </c>
      <c r="I3066" s="36">
        <v>0</v>
      </c>
      <c r="J3066" s="36">
        <v>0</v>
      </c>
      <c r="K3066" s="36">
        <v>0</v>
      </c>
      <c r="L3066" s="36">
        <v>0</v>
      </c>
      <c r="M3066" s="36">
        <v>9959.4500000000007</v>
      </c>
      <c r="N3066" s="37" t="s">
        <v>114</v>
      </c>
      <c r="O3066" s="14">
        <f t="shared" si="275"/>
        <v>45922.053124999999</v>
      </c>
      <c r="P3066" s="19">
        <f t="shared" si="276"/>
        <v>45922.261458333334</v>
      </c>
      <c r="Q3066" s="20" t="str">
        <f t="shared" si="277"/>
        <v>22/09/2025</v>
      </c>
      <c r="R3066" s="13" t="str">
        <f t="shared" si="278"/>
        <v>06</v>
      </c>
      <c r="S3066" s="13" t="str">
        <f t="shared" si="279"/>
        <v>Mon</v>
      </c>
    </row>
    <row r="3067" spans="1:19" x14ac:dyDescent="0.25">
      <c r="A3067" s="58">
        <v>45922.053136574075</v>
      </c>
      <c r="B3067" s="59">
        <v>444865676</v>
      </c>
      <c r="C3067" s="38" t="s">
        <v>36</v>
      </c>
      <c r="D3067" s="38" t="s">
        <v>37</v>
      </c>
      <c r="E3067" s="38" t="s">
        <v>45</v>
      </c>
      <c r="F3067" s="38" t="s">
        <v>120</v>
      </c>
      <c r="G3067" s="35">
        <v>3687.91</v>
      </c>
      <c r="H3067" s="59">
        <v>444076751</v>
      </c>
      <c r="I3067" s="35">
        <v>0</v>
      </c>
      <c r="J3067" s="35">
        <v>0</v>
      </c>
      <c r="K3067" s="35">
        <v>0</v>
      </c>
      <c r="L3067" s="35">
        <v>0</v>
      </c>
      <c r="M3067" s="35">
        <v>9959.4500000000007</v>
      </c>
      <c r="N3067" s="38" t="s">
        <v>77</v>
      </c>
      <c r="O3067" s="14">
        <f t="shared" si="275"/>
        <v>45922.053136574075</v>
      </c>
      <c r="P3067" s="19">
        <f t="shared" si="276"/>
        <v>45922.261469907411</v>
      </c>
      <c r="Q3067" s="20" t="str">
        <f t="shared" si="277"/>
        <v>22/09/2025</v>
      </c>
      <c r="R3067" s="13" t="str">
        <f t="shared" si="278"/>
        <v>06</v>
      </c>
      <c r="S3067" s="13" t="str">
        <f t="shared" si="279"/>
        <v>Mon</v>
      </c>
    </row>
    <row r="3068" spans="1:19" x14ac:dyDescent="0.25">
      <c r="A3068" s="60">
        <v>45922.053136574075</v>
      </c>
      <c r="B3068" s="61">
        <v>444865677</v>
      </c>
      <c r="C3068" s="37" t="s">
        <v>36</v>
      </c>
      <c r="D3068" s="37" t="s">
        <v>37</v>
      </c>
      <c r="E3068" s="37" t="s">
        <v>45</v>
      </c>
      <c r="F3068" s="37" t="s">
        <v>120</v>
      </c>
      <c r="G3068" s="36">
        <v>3687.91</v>
      </c>
      <c r="H3068" s="61">
        <v>444076752</v>
      </c>
      <c r="I3068" s="36">
        <v>0</v>
      </c>
      <c r="J3068" s="36">
        <v>0</v>
      </c>
      <c r="K3068" s="36">
        <v>0</v>
      </c>
      <c r="L3068" s="36">
        <v>0</v>
      </c>
      <c r="M3068" s="36">
        <v>9959.4500000000007</v>
      </c>
      <c r="N3068" s="37" t="s">
        <v>109</v>
      </c>
      <c r="O3068" s="14">
        <f t="shared" si="275"/>
        <v>45922.053136574075</v>
      </c>
      <c r="P3068" s="19">
        <f t="shared" si="276"/>
        <v>45922.261469907411</v>
      </c>
      <c r="Q3068" s="20" t="str">
        <f t="shared" si="277"/>
        <v>22/09/2025</v>
      </c>
      <c r="R3068" s="13" t="str">
        <f t="shared" si="278"/>
        <v>06</v>
      </c>
      <c r="S3068" s="13" t="str">
        <f t="shared" si="279"/>
        <v>Mon</v>
      </c>
    </row>
    <row r="3069" spans="1:19" x14ac:dyDescent="0.25">
      <c r="A3069" s="58">
        <v>45922.053136574075</v>
      </c>
      <c r="B3069" s="59">
        <v>444865678</v>
      </c>
      <c r="C3069" s="38" t="s">
        <v>36</v>
      </c>
      <c r="D3069" s="38" t="s">
        <v>37</v>
      </c>
      <c r="E3069" s="38" t="s">
        <v>45</v>
      </c>
      <c r="F3069" s="38" t="s">
        <v>120</v>
      </c>
      <c r="G3069" s="35">
        <v>3687.91</v>
      </c>
      <c r="H3069" s="59">
        <v>444076753</v>
      </c>
      <c r="I3069" s="35">
        <v>0</v>
      </c>
      <c r="J3069" s="35">
        <v>0</v>
      </c>
      <c r="K3069" s="35">
        <v>0</v>
      </c>
      <c r="L3069" s="35">
        <v>0</v>
      </c>
      <c r="M3069" s="35">
        <v>9959.4500000000007</v>
      </c>
      <c r="N3069" s="38" t="s">
        <v>108</v>
      </c>
      <c r="O3069" s="14">
        <f t="shared" si="275"/>
        <v>45922.053136574075</v>
      </c>
      <c r="P3069" s="19">
        <f t="shared" si="276"/>
        <v>45922.261469907411</v>
      </c>
      <c r="Q3069" s="20" t="str">
        <f t="shared" si="277"/>
        <v>22/09/2025</v>
      </c>
      <c r="R3069" s="13" t="str">
        <f t="shared" si="278"/>
        <v>06</v>
      </c>
      <c r="S3069" s="13" t="str">
        <f t="shared" si="279"/>
        <v>Mon</v>
      </c>
    </row>
    <row r="3070" spans="1:19" x14ac:dyDescent="0.25">
      <c r="A3070" s="60">
        <v>45922.054155092592</v>
      </c>
      <c r="B3070" s="61">
        <v>444865962</v>
      </c>
      <c r="C3070" s="37" t="s">
        <v>36</v>
      </c>
      <c r="D3070" s="37" t="s">
        <v>37</v>
      </c>
      <c r="E3070" s="37" t="s">
        <v>45</v>
      </c>
      <c r="F3070" s="37" t="s">
        <v>120</v>
      </c>
      <c r="G3070" s="36">
        <v>3687.29</v>
      </c>
      <c r="H3070" s="61">
        <v>444077040</v>
      </c>
      <c r="I3070" s="36">
        <v>0</v>
      </c>
      <c r="J3070" s="36">
        <v>0</v>
      </c>
      <c r="K3070" s="36">
        <v>0</v>
      </c>
      <c r="L3070" s="36">
        <v>0</v>
      </c>
      <c r="M3070" s="36">
        <v>9959.4500000000007</v>
      </c>
      <c r="N3070" s="37" t="s">
        <v>75</v>
      </c>
      <c r="O3070" s="14">
        <f t="shared" si="275"/>
        <v>45922.054155092592</v>
      </c>
      <c r="P3070" s="19">
        <f t="shared" si="276"/>
        <v>45922.262488425928</v>
      </c>
      <c r="Q3070" s="20" t="str">
        <f t="shared" si="277"/>
        <v>22/09/2025</v>
      </c>
      <c r="R3070" s="13" t="str">
        <f t="shared" si="278"/>
        <v>06</v>
      </c>
      <c r="S3070" s="13" t="str">
        <f t="shared" si="279"/>
        <v>Mon</v>
      </c>
    </row>
    <row r="3071" spans="1:19" x14ac:dyDescent="0.25">
      <c r="A3071" s="58">
        <v>45922.054166666669</v>
      </c>
      <c r="B3071" s="59">
        <v>444865965</v>
      </c>
      <c r="C3071" s="38" t="s">
        <v>36</v>
      </c>
      <c r="D3071" s="38" t="s">
        <v>37</v>
      </c>
      <c r="E3071" s="38" t="s">
        <v>45</v>
      </c>
      <c r="F3071" s="38" t="s">
        <v>120</v>
      </c>
      <c r="G3071" s="35">
        <v>3687.4</v>
      </c>
      <c r="H3071" s="59">
        <v>444077043</v>
      </c>
      <c r="I3071" s="35">
        <v>0</v>
      </c>
      <c r="J3071" s="35">
        <v>0</v>
      </c>
      <c r="K3071" s="35">
        <v>0</v>
      </c>
      <c r="L3071" s="35">
        <v>0</v>
      </c>
      <c r="M3071" s="35">
        <v>9959.4500000000007</v>
      </c>
      <c r="N3071" s="38" t="s">
        <v>76</v>
      </c>
      <c r="O3071" s="14">
        <f t="shared" si="275"/>
        <v>45922.054166666669</v>
      </c>
      <c r="P3071" s="19">
        <f t="shared" si="276"/>
        <v>45922.262500000004</v>
      </c>
      <c r="Q3071" s="20" t="str">
        <f t="shared" si="277"/>
        <v>22/09/2025</v>
      </c>
      <c r="R3071" s="13" t="str">
        <f t="shared" si="278"/>
        <v>06</v>
      </c>
      <c r="S3071" s="13" t="str">
        <f t="shared" si="279"/>
        <v>Mon</v>
      </c>
    </row>
    <row r="3072" spans="1:19" x14ac:dyDescent="0.25">
      <c r="A3072" s="60">
        <v>45922.057893518519</v>
      </c>
      <c r="B3072" s="61">
        <v>444866817</v>
      </c>
      <c r="C3072" s="37" t="s">
        <v>36</v>
      </c>
      <c r="D3072" s="37" t="s">
        <v>38</v>
      </c>
      <c r="E3072" s="37" t="s">
        <v>46</v>
      </c>
      <c r="F3072" s="37" t="s">
        <v>120</v>
      </c>
      <c r="G3072" s="36">
        <v>3688.97</v>
      </c>
      <c r="H3072" s="61">
        <v>444077887</v>
      </c>
      <c r="I3072" s="36">
        <v>0</v>
      </c>
      <c r="J3072" s="36">
        <v>0</v>
      </c>
      <c r="K3072" s="36">
        <v>0</v>
      </c>
      <c r="L3072" s="36">
        <v>1.06</v>
      </c>
      <c r="M3072" s="36">
        <v>9960.51</v>
      </c>
      <c r="N3072" s="37" t="s">
        <v>2048</v>
      </c>
      <c r="O3072" s="14">
        <f t="shared" si="275"/>
        <v>45922.057893518519</v>
      </c>
      <c r="P3072" s="19">
        <f t="shared" si="276"/>
        <v>45922.266226851854</v>
      </c>
      <c r="Q3072" s="20" t="str">
        <f t="shared" si="277"/>
        <v>22/09/2025</v>
      </c>
      <c r="R3072" s="13" t="str">
        <f t="shared" si="278"/>
        <v>06</v>
      </c>
      <c r="S3072" s="13" t="str">
        <f t="shared" si="279"/>
        <v>Mon</v>
      </c>
    </row>
    <row r="3073" spans="1:19" x14ac:dyDescent="0.25">
      <c r="A3073" s="58">
        <v>45922.057893518519</v>
      </c>
      <c r="B3073" s="59">
        <v>444866818</v>
      </c>
      <c r="C3073" s="38" t="s">
        <v>36</v>
      </c>
      <c r="D3073" s="38" t="s">
        <v>38</v>
      </c>
      <c r="E3073" s="38" t="s">
        <v>46</v>
      </c>
      <c r="F3073" s="38" t="s">
        <v>120</v>
      </c>
      <c r="G3073" s="35">
        <v>3688.97</v>
      </c>
      <c r="H3073" s="59">
        <v>444077888</v>
      </c>
      <c r="I3073" s="35">
        <v>0</v>
      </c>
      <c r="J3073" s="35">
        <v>0</v>
      </c>
      <c r="K3073" s="35">
        <v>0</v>
      </c>
      <c r="L3073" s="35">
        <v>1.06</v>
      </c>
      <c r="M3073" s="35">
        <v>9961.57</v>
      </c>
      <c r="N3073" s="38" t="s">
        <v>2048</v>
      </c>
      <c r="O3073" s="14">
        <f t="shared" si="275"/>
        <v>45922.057893518519</v>
      </c>
      <c r="P3073" s="19">
        <f t="shared" si="276"/>
        <v>45922.266226851854</v>
      </c>
      <c r="Q3073" s="20" t="str">
        <f t="shared" si="277"/>
        <v>22/09/2025</v>
      </c>
      <c r="R3073" s="13" t="str">
        <f t="shared" si="278"/>
        <v>06</v>
      </c>
      <c r="S3073" s="13" t="str">
        <f t="shared" si="279"/>
        <v>Mon</v>
      </c>
    </row>
    <row r="3074" spans="1:19" x14ac:dyDescent="0.25">
      <c r="A3074" s="60">
        <v>45922.057893518519</v>
      </c>
      <c r="B3074" s="61">
        <v>444866819</v>
      </c>
      <c r="C3074" s="37" t="s">
        <v>36</v>
      </c>
      <c r="D3074" s="37" t="s">
        <v>38</v>
      </c>
      <c r="E3074" s="37" t="s">
        <v>46</v>
      </c>
      <c r="F3074" s="37" t="s">
        <v>120</v>
      </c>
      <c r="G3074" s="36">
        <v>3688.97</v>
      </c>
      <c r="H3074" s="61">
        <v>444077889</v>
      </c>
      <c r="I3074" s="36">
        <v>0</v>
      </c>
      <c r="J3074" s="36">
        <v>0</v>
      </c>
      <c r="K3074" s="36">
        <v>0</v>
      </c>
      <c r="L3074" s="36">
        <v>1.06</v>
      </c>
      <c r="M3074" s="36">
        <v>9962.6299999999992</v>
      </c>
      <c r="N3074" s="37" t="s">
        <v>2048</v>
      </c>
      <c r="O3074" s="14">
        <f t="shared" si="275"/>
        <v>45922.057893518519</v>
      </c>
      <c r="P3074" s="19">
        <f t="shared" si="276"/>
        <v>45922.266226851854</v>
      </c>
      <c r="Q3074" s="20" t="str">
        <f t="shared" si="277"/>
        <v>22/09/2025</v>
      </c>
      <c r="R3074" s="13" t="str">
        <f t="shared" si="278"/>
        <v>06</v>
      </c>
      <c r="S3074" s="13" t="str">
        <f t="shared" si="279"/>
        <v>Mon</v>
      </c>
    </row>
    <row r="3075" spans="1:19" x14ac:dyDescent="0.25">
      <c r="A3075" s="58">
        <v>45922.058344907404</v>
      </c>
      <c r="B3075" s="59">
        <v>444867040</v>
      </c>
      <c r="C3075" s="38" t="s">
        <v>36</v>
      </c>
      <c r="D3075" s="38" t="s">
        <v>38</v>
      </c>
      <c r="E3075" s="38" t="s">
        <v>46</v>
      </c>
      <c r="F3075" s="38" t="s">
        <v>120</v>
      </c>
      <c r="G3075" s="35">
        <v>3689.57</v>
      </c>
      <c r="H3075" s="59">
        <v>444078106</v>
      </c>
      <c r="I3075" s="35">
        <v>0</v>
      </c>
      <c r="J3075" s="35">
        <v>0</v>
      </c>
      <c r="K3075" s="35">
        <v>0</v>
      </c>
      <c r="L3075" s="35">
        <v>2.17</v>
      </c>
      <c r="M3075" s="35">
        <v>9964.7999999999993</v>
      </c>
      <c r="N3075" s="38" t="s">
        <v>2049</v>
      </c>
      <c r="O3075" s="14">
        <f t="shared" si="275"/>
        <v>45922.058344907404</v>
      </c>
      <c r="P3075" s="19">
        <f t="shared" si="276"/>
        <v>45922.26667824074</v>
      </c>
      <c r="Q3075" s="20" t="str">
        <f t="shared" si="277"/>
        <v>22/09/2025</v>
      </c>
      <c r="R3075" s="13" t="str">
        <f t="shared" si="278"/>
        <v>06</v>
      </c>
      <c r="S3075" s="13" t="str">
        <f t="shared" si="279"/>
        <v>Mon</v>
      </c>
    </row>
    <row r="3076" spans="1:19" x14ac:dyDescent="0.25">
      <c r="A3076" s="60">
        <v>45922.058379629627</v>
      </c>
      <c r="B3076" s="61">
        <v>444867045</v>
      </c>
      <c r="C3076" s="37" t="s">
        <v>36</v>
      </c>
      <c r="D3076" s="37" t="s">
        <v>38</v>
      </c>
      <c r="E3076" s="37" t="s">
        <v>46</v>
      </c>
      <c r="F3076" s="37" t="s">
        <v>120</v>
      </c>
      <c r="G3076" s="36">
        <v>3689.64</v>
      </c>
      <c r="H3076" s="61">
        <v>444078111</v>
      </c>
      <c r="I3076" s="36">
        <v>0</v>
      </c>
      <c r="J3076" s="36">
        <v>0</v>
      </c>
      <c r="K3076" s="36">
        <v>0</v>
      </c>
      <c r="L3076" s="36">
        <v>3.53</v>
      </c>
      <c r="M3076" s="36">
        <v>9968.33</v>
      </c>
      <c r="N3076" s="37" t="s">
        <v>2050</v>
      </c>
      <c r="O3076" s="14">
        <f t="shared" ref="O3076:O3139" si="280">A3076</f>
        <v>45922.058379629627</v>
      </c>
      <c r="P3076" s="19">
        <f t="shared" ref="P3076:P3139" si="281">O3076+(5/24)</f>
        <v>45922.266712962963</v>
      </c>
      <c r="Q3076" s="20" t="str">
        <f t="shared" ref="Q3076:Q3139" si="282">TEXT(P3076,"dd/mm/yyyy")</f>
        <v>22/09/2025</v>
      </c>
      <c r="R3076" s="13" t="str">
        <f t="shared" ref="R3076:R3139" si="283">TEXT(P3076,"hh")</f>
        <v>06</v>
      </c>
      <c r="S3076" s="13" t="str">
        <f t="shared" ref="S3076:S3139" si="284">TEXT(P3076,"ddd")</f>
        <v>Mon</v>
      </c>
    </row>
    <row r="3077" spans="1:19" x14ac:dyDescent="0.25">
      <c r="A3077" s="58">
        <v>45922.058449074073</v>
      </c>
      <c r="B3077" s="59">
        <v>444867204</v>
      </c>
      <c r="C3077" s="38" t="s">
        <v>36</v>
      </c>
      <c r="D3077" s="38" t="s">
        <v>38</v>
      </c>
      <c r="E3077" s="38" t="s">
        <v>46</v>
      </c>
      <c r="F3077" s="38" t="s">
        <v>120</v>
      </c>
      <c r="G3077" s="35">
        <v>3690.24</v>
      </c>
      <c r="H3077" s="59">
        <v>444078264</v>
      </c>
      <c r="I3077" s="35">
        <v>0</v>
      </c>
      <c r="J3077" s="35">
        <v>0</v>
      </c>
      <c r="K3077" s="35">
        <v>0</v>
      </c>
      <c r="L3077" s="35">
        <v>2.88</v>
      </c>
      <c r="M3077" s="35">
        <v>9971.2099999999991</v>
      </c>
      <c r="N3077" s="38" t="s">
        <v>2051</v>
      </c>
      <c r="O3077" s="14">
        <f t="shared" si="280"/>
        <v>45922.058449074073</v>
      </c>
      <c r="P3077" s="19">
        <f t="shared" si="281"/>
        <v>45922.266782407409</v>
      </c>
      <c r="Q3077" s="20" t="str">
        <f t="shared" si="282"/>
        <v>22/09/2025</v>
      </c>
      <c r="R3077" s="13" t="str">
        <f t="shared" si="283"/>
        <v>06</v>
      </c>
      <c r="S3077" s="13" t="str">
        <f t="shared" si="284"/>
        <v>Mon</v>
      </c>
    </row>
    <row r="3078" spans="1:19" x14ac:dyDescent="0.25">
      <c r="A3078" s="60">
        <v>45922.058472222219</v>
      </c>
      <c r="B3078" s="61">
        <v>444867236</v>
      </c>
      <c r="C3078" s="37" t="s">
        <v>36</v>
      </c>
      <c r="D3078" s="37" t="s">
        <v>38</v>
      </c>
      <c r="E3078" s="37" t="s">
        <v>46</v>
      </c>
      <c r="F3078" s="37" t="s">
        <v>120</v>
      </c>
      <c r="G3078" s="36">
        <v>3690.38</v>
      </c>
      <c r="H3078" s="61">
        <v>444078294</v>
      </c>
      <c r="I3078" s="36">
        <v>0</v>
      </c>
      <c r="J3078" s="36">
        <v>0</v>
      </c>
      <c r="K3078" s="36">
        <v>0</v>
      </c>
      <c r="L3078" s="36">
        <v>2.78</v>
      </c>
      <c r="M3078" s="36">
        <v>9973.99</v>
      </c>
      <c r="N3078" s="37" t="s">
        <v>2052</v>
      </c>
      <c r="O3078" s="14">
        <f t="shared" si="280"/>
        <v>45922.058472222219</v>
      </c>
      <c r="P3078" s="19">
        <f t="shared" si="281"/>
        <v>45922.266805555555</v>
      </c>
      <c r="Q3078" s="20" t="str">
        <f t="shared" si="282"/>
        <v>22/09/2025</v>
      </c>
      <c r="R3078" s="13" t="str">
        <f t="shared" si="283"/>
        <v>06</v>
      </c>
      <c r="S3078" s="13" t="str">
        <f t="shared" si="284"/>
        <v>Mon</v>
      </c>
    </row>
    <row r="3079" spans="1:19" x14ac:dyDescent="0.25">
      <c r="A3079" s="58">
        <v>45922.058518518519</v>
      </c>
      <c r="B3079" s="59">
        <v>444867323</v>
      </c>
      <c r="C3079" s="38" t="s">
        <v>36</v>
      </c>
      <c r="D3079" s="38" t="s">
        <v>38</v>
      </c>
      <c r="E3079" s="38" t="s">
        <v>46</v>
      </c>
      <c r="F3079" s="38" t="s">
        <v>120</v>
      </c>
      <c r="G3079" s="35">
        <v>3690.79</v>
      </c>
      <c r="H3079" s="59">
        <v>444078379</v>
      </c>
      <c r="I3079" s="35">
        <v>0</v>
      </c>
      <c r="J3079" s="35">
        <v>0</v>
      </c>
      <c r="K3079" s="35">
        <v>0</v>
      </c>
      <c r="L3079" s="35">
        <v>4.51</v>
      </c>
      <c r="M3079" s="35">
        <v>9978.5</v>
      </c>
      <c r="N3079" s="38" t="s">
        <v>2053</v>
      </c>
      <c r="O3079" s="14">
        <f t="shared" si="280"/>
        <v>45922.058518518519</v>
      </c>
      <c r="P3079" s="19">
        <f t="shared" si="281"/>
        <v>45922.266851851855</v>
      </c>
      <c r="Q3079" s="20" t="str">
        <f t="shared" si="282"/>
        <v>22/09/2025</v>
      </c>
      <c r="R3079" s="13" t="str">
        <f t="shared" si="283"/>
        <v>06</v>
      </c>
      <c r="S3079" s="13" t="str">
        <f t="shared" si="284"/>
        <v>Mon</v>
      </c>
    </row>
    <row r="3080" spans="1:19" x14ac:dyDescent="0.25">
      <c r="A3080" s="60">
        <v>45922.058587962965</v>
      </c>
      <c r="B3080" s="61">
        <v>444867353</v>
      </c>
      <c r="C3080" s="37" t="s">
        <v>36</v>
      </c>
      <c r="D3080" s="37" t="s">
        <v>38</v>
      </c>
      <c r="E3080" s="37" t="s">
        <v>46</v>
      </c>
      <c r="F3080" s="37" t="s">
        <v>120</v>
      </c>
      <c r="G3080" s="36">
        <v>3690.86</v>
      </c>
      <c r="H3080" s="61">
        <v>444078408</v>
      </c>
      <c r="I3080" s="36">
        <v>0</v>
      </c>
      <c r="J3080" s="36">
        <v>0</v>
      </c>
      <c r="K3080" s="36">
        <v>0</v>
      </c>
      <c r="L3080" s="36">
        <v>3.26</v>
      </c>
      <c r="M3080" s="36">
        <v>9981.76</v>
      </c>
      <c r="N3080" s="37" t="s">
        <v>2054</v>
      </c>
      <c r="O3080" s="14">
        <f t="shared" si="280"/>
        <v>45922.058587962965</v>
      </c>
      <c r="P3080" s="19">
        <f t="shared" si="281"/>
        <v>45922.266921296301</v>
      </c>
      <c r="Q3080" s="20" t="str">
        <f t="shared" si="282"/>
        <v>22/09/2025</v>
      </c>
      <c r="R3080" s="13" t="str">
        <f t="shared" si="283"/>
        <v>06</v>
      </c>
      <c r="S3080" s="13" t="str">
        <f t="shared" si="284"/>
        <v>Mon</v>
      </c>
    </row>
    <row r="3081" spans="1:19" x14ac:dyDescent="0.25">
      <c r="A3081" s="58">
        <v>45922.058587962965</v>
      </c>
      <c r="B3081" s="59">
        <v>444867354</v>
      </c>
      <c r="C3081" s="38" t="s">
        <v>36</v>
      </c>
      <c r="D3081" s="38" t="s">
        <v>38</v>
      </c>
      <c r="E3081" s="38" t="s">
        <v>46</v>
      </c>
      <c r="F3081" s="38" t="s">
        <v>120</v>
      </c>
      <c r="G3081" s="35">
        <v>3690.86</v>
      </c>
      <c r="H3081" s="59">
        <v>444078409</v>
      </c>
      <c r="I3081" s="35">
        <v>0</v>
      </c>
      <c r="J3081" s="35">
        <v>0</v>
      </c>
      <c r="K3081" s="35">
        <v>0</v>
      </c>
      <c r="L3081" s="35">
        <v>3.26</v>
      </c>
      <c r="M3081" s="35">
        <v>9985.02</v>
      </c>
      <c r="N3081" s="38" t="s">
        <v>2054</v>
      </c>
      <c r="O3081" s="14">
        <f t="shared" si="280"/>
        <v>45922.058587962965</v>
      </c>
      <c r="P3081" s="19">
        <f t="shared" si="281"/>
        <v>45922.266921296301</v>
      </c>
      <c r="Q3081" s="20" t="str">
        <f t="shared" si="282"/>
        <v>22/09/2025</v>
      </c>
      <c r="R3081" s="13" t="str">
        <f t="shared" si="283"/>
        <v>06</v>
      </c>
      <c r="S3081" s="13" t="str">
        <f t="shared" si="284"/>
        <v>Mon</v>
      </c>
    </row>
    <row r="3082" spans="1:19" x14ac:dyDescent="0.25">
      <c r="A3082" s="60">
        <v>45922.058587962965</v>
      </c>
      <c r="B3082" s="61">
        <v>444867355</v>
      </c>
      <c r="C3082" s="37" t="s">
        <v>36</v>
      </c>
      <c r="D3082" s="37" t="s">
        <v>38</v>
      </c>
      <c r="E3082" s="37" t="s">
        <v>46</v>
      </c>
      <c r="F3082" s="37" t="s">
        <v>120</v>
      </c>
      <c r="G3082" s="36">
        <v>3690.86</v>
      </c>
      <c r="H3082" s="61">
        <v>444078410</v>
      </c>
      <c r="I3082" s="36">
        <v>0</v>
      </c>
      <c r="J3082" s="36">
        <v>0</v>
      </c>
      <c r="K3082" s="36">
        <v>0</v>
      </c>
      <c r="L3082" s="36">
        <v>2.95</v>
      </c>
      <c r="M3082" s="36">
        <v>9987.9699999999993</v>
      </c>
      <c r="N3082" s="37" t="s">
        <v>2054</v>
      </c>
      <c r="O3082" s="14">
        <f t="shared" si="280"/>
        <v>45922.058587962965</v>
      </c>
      <c r="P3082" s="19">
        <f t="shared" si="281"/>
        <v>45922.266921296301</v>
      </c>
      <c r="Q3082" s="20" t="str">
        <f t="shared" si="282"/>
        <v>22/09/2025</v>
      </c>
      <c r="R3082" s="13" t="str">
        <f t="shared" si="283"/>
        <v>06</v>
      </c>
      <c r="S3082" s="13" t="str">
        <f t="shared" si="284"/>
        <v>Mon</v>
      </c>
    </row>
    <row r="3083" spans="1:19" x14ac:dyDescent="0.25">
      <c r="A3083" s="58">
        <v>45922.060624999998</v>
      </c>
      <c r="B3083" s="59">
        <v>444867896</v>
      </c>
      <c r="C3083" s="38" t="s">
        <v>36</v>
      </c>
      <c r="D3083" s="38" t="s">
        <v>38</v>
      </c>
      <c r="E3083" s="38" t="s">
        <v>46</v>
      </c>
      <c r="F3083" s="38" t="s">
        <v>120</v>
      </c>
      <c r="G3083" s="35">
        <v>3691.18</v>
      </c>
      <c r="H3083" s="59">
        <v>444078930</v>
      </c>
      <c r="I3083" s="35">
        <v>0</v>
      </c>
      <c r="J3083" s="35">
        <v>0</v>
      </c>
      <c r="K3083" s="35">
        <v>0</v>
      </c>
      <c r="L3083" s="35">
        <v>3.42</v>
      </c>
      <c r="M3083" s="35">
        <v>9991.39</v>
      </c>
      <c r="N3083" s="38" t="s">
        <v>2055</v>
      </c>
      <c r="O3083" s="14">
        <f t="shared" si="280"/>
        <v>45922.060624999998</v>
      </c>
      <c r="P3083" s="19">
        <f t="shared" si="281"/>
        <v>45922.268958333334</v>
      </c>
      <c r="Q3083" s="20" t="str">
        <f t="shared" si="282"/>
        <v>22/09/2025</v>
      </c>
      <c r="R3083" s="13" t="str">
        <f t="shared" si="283"/>
        <v>06</v>
      </c>
      <c r="S3083" s="13" t="str">
        <f t="shared" si="284"/>
        <v>Mon</v>
      </c>
    </row>
    <row r="3084" spans="1:19" x14ac:dyDescent="0.25">
      <c r="A3084" s="60">
        <v>45922.060624999998</v>
      </c>
      <c r="B3084" s="61">
        <v>444867900</v>
      </c>
      <c r="C3084" s="37" t="s">
        <v>36</v>
      </c>
      <c r="D3084" s="37" t="s">
        <v>38</v>
      </c>
      <c r="E3084" s="37" t="s">
        <v>46</v>
      </c>
      <c r="F3084" s="37" t="s">
        <v>120</v>
      </c>
      <c r="G3084" s="36">
        <v>3691.16</v>
      </c>
      <c r="H3084" s="61">
        <v>444078934</v>
      </c>
      <c r="I3084" s="36">
        <v>0</v>
      </c>
      <c r="J3084" s="36">
        <v>0</v>
      </c>
      <c r="K3084" s="36">
        <v>0</v>
      </c>
      <c r="L3084" s="36">
        <v>3.42</v>
      </c>
      <c r="M3084" s="36">
        <v>9994.81</v>
      </c>
      <c r="N3084" s="37" t="s">
        <v>2056</v>
      </c>
      <c r="O3084" s="14">
        <f t="shared" si="280"/>
        <v>45922.060624999998</v>
      </c>
      <c r="P3084" s="19">
        <f t="shared" si="281"/>
        <v>45922.268958333334</v>
      </c>
      <c r="Q3084" s="20" t="str">
        <f t="shared" si="282"/>
        <v>22/09/2025</v>
      </c>
      <c r="R3084" s="13" t="str">
        <f t="shared" si="283"/>
        <v>06</v>
      </c>
      <c r="S3084" s="13" t="str">
        <f t="shared" si="284"/>
        <v>Mon</v>
      </c>
    </row>
    <row r="3085" spans="1:19" x14ac:dyDescent="0.25">
      <c r="A3085" s="58">
        <v>45922.060636574075</v>
      </c>
      <c r="B3085" s="59">
        <v>444867905</v>
      </c>
      <c r="C3085" s="38" t="s">
        <v>36</v>
      </c>
      <c r="D3085" s="38" t="s">
        <v>37</v>
      </c>
      <c r="E3085" s="38" t="s">
        <v>45</v>
      </c>
      <c r="F3085" s="38" t="s">
        <v>120</v>
      </c>
      <c r="G3085" s="35">
        <v>3691.44</v>
      </c>
      <c r="H3085" s="59">
        <v>444078939</v>
      </c>
      <c r="I3085" s="35">
        <v>0</v>
      </c>
      <c r="J3085" s="35">
        <v>0</v>
      </c>
      <c r="K3085" s="35">
        <v>0</v>
      </c>
      <c r="L3085" s="35">
        <v>0</v>
      </c>
      <c r="M3085" s="35">
        <v>9994.81</v>
      </c>
      <c r="N3085" s="38" t="s">
        <v>119</v>
      </c>
      <c r="O3085" s="14">
        <f t="shared" si="280"/>
        <v>45922.060636574075</v>
      </c>
      <c r="P3085" s="19">
        <f t="shared" si="281"/>
        <v>45922.268969907411</v>
      </c>
      <c r="Q3085" s="20" t="str">
        <f t="shared" si="282"/>
        <v>22/09/2025</v>
      </c>
      <c r="R3085" s="13" t="str">
        <f t="shared" si="283"/>
        <v>06</v>
      </c>
      <c r="S3085" s="13" t="str">
        <f t="shared" si="284"/>
        <v>Mon</v>
      </c>
    </row>
    <row r="3086" spans="1:19" x14ac:dyDescent="0.25">
      <c r="A3086" s="60">
        <v>45922.060636574075</v>
      </c>
      <c r="B3086" s="61">
        <v>444867907</v>
      </c>
      <c r="C3086" s="37" t="s">
        <v>36</v>
      </c>
      <c r="D3086" s="37" t="s">
        <v>37</v>
      </c>
      <c r="E3086" s="37" t="s">
        <v>45</v>
      </c>
      <c r="F3086" s="37" t="s">
        <v>120</v>
      </c>
      <c r="G3086" s="36">
        <v>3691.45</v>
      </c>
      <c r="H3086" s="61">
        <v>444078941</v>
      </c>
      <c r="I3086" s="36">
        <v>0</v>
      </c>
      <c r="J3086" s="36">
        <v>0</v>
      </c>
      <c r="K3086" s="36">
        <v>0</v>
      </c>
      <c r="L3086" s="36">
        <v>0</v>
      </c>
      <c r="M3086" s="36">
        <v>9994.81</v>
      </c>
      <c r="N3086" s="37" t="s">
        <v>1385</v>
      </c>
      <c r="O3086" s="14">
        <f t="shared" si="280"/>
        <v>45922.060636574075</v>
      </c>
      <c r="P3086" s="19">
        <f t="shared" si="281"/>
        <v>45922.268969907411</v>
      </c>
      <c r="Q3086" s="20" t="str">
        <f t="shared" si="282"/>
        <v>22/09/2025</v>
      </c>
      <c r="R3086" s="13" t="str">
        <f t="shared" si="283"/>
        <v>06</v>
      </c>
      <c r="S3086" s="13" t="str">
        <f t="shared" si="284"/>
        <v>Mon</v>
      </c>
    </row>
    <row r="3087" spans="1:19" x14ac:dyDescent="0.25">
      <c r="A3087" s="58">
        <v>45922.0625</v>
      </c>
      <c r="B3087" s="59">
        <v>444868265</v>
      </c>
      <c r="C3087" s="38" t="s">
        <v>36</v>
      </c>
      <c r="D3087" s="38" t="s">
        <v>38</v>
      </c>
      <c r="E3087" s="38" t="s">
        <v>46</v>
      </c>
      <c r="F3087" s="38" t="s">
        <v>120</v>
      </c>
      <c r="G3087" s="35">
        <v>3691.01</v>
      </c>
      <c r="H3087" s="59">
        <v>444079298</v>
      </c>
      <c r="I3087" s="35">
        <v>0</v>
      </c>
      <c r="J3087" s="35">
        <v>0</v>
      </c>
      <c r="K3087" s="35">
        <v>0</v>
      </c>
      <c r="L3087" s="35">
        <v>3.27</v>
      </c>
      <c r="M3087" s="35">
        <v>9998.08</v>
      </c>
      <c r="N3087" s="38" t="s">
        <v>2057</v>
      </c>
      <c r="O3087" s="14">
        <f t="shared" si="280"/>
        <v>45922.0625</v>
      </c>
      <c r="P3087" s="19">
        <f t="shared" si="281"/>
        <v>45922.270833333336</v>
      </c>
      <c r="Q3087" s="20" t="str">
        <f t="shared" si="282"/>
        <v>22/09/2025</v>
      </c>
      <c r="R3087" s="13" t="str">
        <f t="shared" si="283"/>
        <v>06</v>
      </c>
      <c r="S3087" s="13" t="str">
        <f t="shared" si="284"/>
        <v>Mon</v>
      </c>
    </row>
    <row r="3088" spans="1:19" x14ac:dyDescent="0.25">
      <c r="A3088" s="60">
        <v>45922.062719907408</v>
      </c>
      <c r="B3088" s="61">
        <v>444868306</v>
      </c>
      <c r="C3088" s="37" t="s">
        <v>36</v>
      </c>
      <c r="D3088" s="37" t="s">
        <v>37</v>
      </c>
      <c r="E3088" s="37" t="s">
        <v>45</v>
      </c>
      <c r="F3088" s="37" t="s">
        <v>120</v>
      </c>
      <c r="G3088" s="36">
        <v>3690.19</v>
      </c>
      <c r="H3088" s="61">
        <v>444079341</v>
      </c>
      <c r="I3088" s="36">
        <v>0</v>
      </c>
      <c r="J3088" s="36">
        <v>0</v>
      </c>
      <c r="K3088" s="36">
        <v>0</v>
      </c>
      <c r="L3088" s="36">
        <v>0</v>
      </c>
      <c r="M3088" s="36">
        <v>9998.08</v>
      </c>
      <c r="N3088" s="37" t="s">
        <v>107</v>
      </c>
      <c r="O3088" s="14">
        <f t="shared" si="280"/>
        <v>45922.062719907408</v>
      </c>
      <c r="P3088" s="19">
        <f t="shared" si="281"/>
        <v>45922.271053240744</v>
      </c>
      <c r="Q3088" s="20" t="str">
        <f t="shared" si="282"/>
        <v>22/09/2025</v>
      </c>
      <c r="R3088" s="13" t="str">
        <f t="shared" si="283"/>
        <v>06</v>
      </c>
      <c r="S3088" s="13" t="str">
        <f t="shared" si="284"/>
        <v>Mon</v>
      </c>
    </row>
    <row r="3089" spans="1:19" x14ac:dyDescent="0.25">
      <c r="A3089" s="58">
        <v>45922.062719907408</v>
      </c>
      <c r="B3089" s="59">
        <v>444868307</v>
      </c>
      <c r="C3089" s="38" t="s">
        <v>36</v>
      </c>
      <c r="D3089" s="38" t="s">
        <v>37</v>
      </c>
      <c r="E3089" s="38" t="s">
        <v>45</v>
      </c>
      <c r="F3089" s="38" t="s">
        <v>120</v>
      </c>
      <c r="G3089" s="35">
        <v>3690.32</v>
      </c>
      <c r="H3089" s="59">
        <v>444079342</v>
      </c>
      <c r="I3089" s="35">
        <v>0</v>
      </c>
      <c r="J3089" s="35">
        <v>0</v>
      </c>
      <c r="K3089" s="35">
        <v>0</v>
      </c>
      <c r="L3089" s="35">
        <v>0</v>
      </c>
      <c r="M3089" s="35">
        <v>9998.08</v>
      </c>
      <c r="N3089" s="38" t="s">
        <v>93</v>
      </c>
      <c r="O3089" s="14">
        <f t="shared" si="280"/>
        <v>45922.062719907408</v>
      </c>
      <c r="P3089" s="19">
        <f t="shared" si="281"/>
        <v>45922.271053240744</v>
      </c>
      <c r="Q3089" s="20" t="str">
        <f t="shared" si="282"/>
        <v>22/09/2025</v>
      </c>
      <c r="R3089" s="13" t="str">
        <f t="shared" si="283"/>
        <v>06</v>
      </c>
      <c r="S3089" s="13" t="str">
        <f t="shared" si="284"/>
        <v>Mon</v>
      </c>
    </row>
    <row r="3090" spans="1:19" x14ac:dyDescent="0.25">
      <c r="A3090" s="60">
        <v>45922.062835648147</v>
      </c>
      <c r="B3090" s="61">
        <v>444868378</v>
      </c>
      <c r="C3090" s="37" t="s">
        <v>36</v>
      </c>
      <c r="D3090" s="37" t="s">
        <v>37</v>
      </c>
      <c r="E3090" s="37" t="s">
        <v>45</v>
      </c>
      <c r="F3090" s="37" t="s">
        <v>120</v>
      </c>
      <c r="G3090" s="36">
        <v>3690.83</v>
      </c>
      <c r="H3090" s="61">
        <v>444079413</v>
      </c>
      <c r="I3090" s="36">
        <v>0</v>
      </c>
      <c r="J3090" s="36">
        <v>0</v>
      </c>
      <c r="K3090" s="36">
        <v>0</v>
      </c>
      <c r="L3090" s="36">
        <v>0</v>
      </c>
      <c r="M3090" s="36">
        <v>9998.08</v>
      </c>
      <c r="N3090" s="37" t="s">
        <v>52</v>
      </c>
      <c r="O3090" s="14">
        <f t="shared" si="280"/>
        <v>45922.062835648147</v>
      </c>
      <c r="P3090" s="19">
        <f t="shared" si="281"/>
        <v>45922.271168981482</v>
      </c>
      <c r="Q3090" s="20" t="str">
        <f t="shared" si="282"/>
        <v>22/09/2025</v>
      </c>
      <c r="R3090" s="13" t="str">
        <f t="shared" si="283"/>
        <v>06</v>
      </c>
      <c r="S3090" s="13" t="str">
        <f t="shared" si="284"/>
        <v>Mon</v>
      </c>
    </row>
    <row r="3091" spans="1:19" x14ac:dyDescent="0.25">
      <c r="A3091" s="58">
        <v>45922.062835648147</v>
      </c>
      <c r="B3091" s="59">
        <v>444868381</v>
      </c>
      <c r="C3091" s="38" t="s">
        <v>36</v>
      </c>
      <c r="D3091" s="38" t="s">
        <v>37</v>
      </c>
      <c r="E3091" s="38" t="s">
        <v>45</v>
      </c>
      <c r="F3091" s="38" t="s">
        <v>120</v>
      </c>
      <c r="G3091" s="35">
        <v>3690.83</v>
      </c>
      <c r="H3091" s="59">
        <v>444079416</v>
      </c>
      <c r="I3091" s="35">
        <v>0</v>
      </c>
      <c r="J3091" s="35">
        <v>0</v>
      </c>
      <c r="K3091" s="35">
        <v>0</v>
      </c>
      <c r="L3091" s="35">
        <v>0</v>
      </c>
      <c r="M3091" s="35">
        <v>9998.08</v>
      </c>
      <c r="N3091" s="38" t="s">
        <v>108</v>
      </c>
      <c r="O3091" s="14">
        <f t="shared" si="280"/>
        <v>45922.062835648147</v>
      </c>
      <c r="P3091" s="19">
        <f t="shared" si="281"/>
        <v>45922.271168981482</v>
      </c>
      <c r="Q3091" s="20" t="str">
        <f t="shared" si="282"/>
        <v>22/09/2025</v>
      </c>
      <c r="R3091" s="13" t="str">
        <f t="shared" si="283"/>
        <v>06</v>
      </c>
      <c r="S3091" s="13" t="str">
        <f t="shared" si="284"/>
        <v>Mon</v>
      </c>
    </row>
    <row r="3092" spans="1:19" x14ac:dyDescent="0.25">
      <c r="A3092" s="60">
        <v>45922.062847222223</v>
      </c>
      <c r="B3092" s="61">
        <v>444868382</v>
      </c>
      <c r="C3092" s="37" t="s">
        <v>36</v>
      </c>
      <c r="D3092" s="37" t="s">
        <v>37</v>
      </c>
      <c r="E3092" s="37" t="s">
        <v>45</v>
      </c>
      <c r="F3092" s="37" t="s">
        <v>120</v>
      </c>
      <c r="G3092" s="36">
        <v>3690.83</v>
      </c>
      <c r="H3092" s="61">
        <v>444079417</v>
      </c>
      <c r="I3092" s="36">
        <v>0</v>
      </c>
      <c r="J3092" s="36">
        <v>0</v>
      </c>
      <c r="K3092" s="36">
        <v>0</v>
      </c>
      <c r="L3092" s="36">
        <v>0</v>
      </c>
      <c r="M3092" s="36">
        <v>9998.08</v>
      </c>
      <c r="N3092" s="37" t="s">
        <v>1945</v>
      </c>
      <c r="O3092" s="14">
        <f t="shared" si="280"/>
        <v>45922.062847222223</v>
      </c>
      <c r="P3092" s="19">
        <f t="shared" si="281"/>
        <v>45922.271180555559</v>
      </c>
      <c r="Q3092" s="20" t="str">
        <f t="shared" si="282"/>
        <v>22/09/2025</v>
      </c>
      <c r="R3092" s="13" t="str">
        <f t="shared" si="283"/>
        <v>06</v>
      </c>
      <c r="S3092" s="13" t="str">
        <f t="shared" si="284"/>
        <v>Mon</v>
      </c>
    </row>
    <row r="3093" spans="1:19" x14ac:dyDescent="0.25">
      <c r="A3093" s="58">
        <v>45922.062847222223</v>
      </c>
      <c r="B3093" s="59">
        <v>444868384</v>
      </c>
      <c r="C3093" s="38" t="s">
        <v>36</v>
      </c>
      <c r="D3093" s="38" t="s">
        <v>37</v>
      </c>
      <c r="E3093" s="38" t="s">
        <v>45</v>
      </c>
      <c r="F3093" s="38" t="s">
        <v>120</v>
      </c>
      <c r="G3093" s="35">
        <v>3690.83</v>
      </c>
      <c r="H3093" s="59">
        <v>444079419</v>
      </c>
      <c r="I3093" s="35">
        <v>0</v>
      </c>
      <c r="J3093" s="35">
        <v>0</v>
      </c>
      <c r="K3093" s="35">
        <v>0</v>
      </c>
      <c r="L3093" s="35">
        <v>0</v>
      </c>
      <c r="M3093" s="35">
        <v>9998.08</v>
      </c>
      <c r="N3093" s="38" t="s">
        <v>48</v>
      </c>
      <c r="O3093" s="14">
        <f t="shared" si="280"/>
        <v>45922.062847222223</v>
      </c>
      <c r="P3093" s="19">
        <f t="shared" si="281"/>
        <v>45922.271180555559</v>
      </c>
      <c r="Q3093" s="20" t="str">
        <f t="shared" si="282"/>
        <v>22/09/2025</v>
      </c>
      <c r="R3093" s="13" t="str">
        <f t="shared" si="283"/>
        <v>06</v>
      </c>
      <c r="S3093" s="13" t="str">
        <f t="shared" si="284"/>
        <v>Mon</v>
      </c>
    </row>
    <row r="3094" spans="1:19" x14ac:dyDescent="0.25">
      <c r="A3094" s="60">
        <v>45922.062847222223</v>
      </c>
      <c r="B3094" s="61">
        <v>444868385</v>
      </c>
      <c r="C3094" s="37" t="s">
        <v>36</v>
      </c>
      <c r="D3094" s="37" t="s">
        <v>37</v>
      </c>
      <c r="E3094" s="37" t="s">
        <v>45</v>
      </c>
      <c r="F3094" s="37" t="s">
        <v>120</v>
      </c>
      <c r="G3094" s="36">
        <v>3690.83</v>
      </c>
      <c r="H3094" s="61">
        <v>444079420</v>
      </c>
      <c r="I3094" s="36">
        <v>0</v>
      </c>
      <c r="J3094" s="36">
        <v>0</v>
      </c>
      <c r="K3094" s="36">
        <v>0</v>
      </c>
      <c r="L3094" s="36">
        <v>0</v>
      </c>
      <c r="M3094" s="36">
        <v>9998.08</v>
      </c>
      <c r="N3094" s="37" t="s">
        <v>114</v>
      </c>
      <c r="O3094" s="14">
        <f t="shared" si="280"/>
        <v>45922.062847222223</v>
      </c>
      <c r="P3094" s="19">
        <f t="shared" si="281"/>
        <v>45922.271180555559</v>
      </c>
      <c r="Q3094" s="20" t="str">
        <f t="shared" si="282"/>
        <v>22/09/2025</v>
      </c>
      <c r="R3094" s="13" t="str">
        <f t="shared" si="283"/>
        <v>06</v>
      </c>
      <c r="S3094" s="13" t="str">
        <f t="shared" si="284"/>
        <v>Mon</v>
      </c>
    </row>
    <row r="3095" spans="1:19" x14ac:dyDescent="0.25">
      <c r="A3095" s="58">
        <v>45922.062847222223</v>
      </c>
      <c r="B3095" s="59">
        <v>444868387</v>
      </c>
      <c r="C3095" s="38" t="s">
        <v>36</v>
      </c>
      <c r="D3095" s="38" t="s">
        <v>37</v>
      </c>
      <c r="E3095" s="38" t="s">
        <v>45</v>
      </c>
      <c r="F3095" s="38" t="s">
        <v>120</v>
      </c>
      <c r="G3095" s="35">
        <v>3690.83</v>
      </c>
      <c r="H3095" s="59">
        <v>444079422</v>
      </c>
      <c r="I3095" s="35">
        <v>0</v>
      </c>
      <c r="J3095" s="35">
        <v>0</v>
      </c>
      <c r="K3095" s="35">
        <v>0</v>
      </c>
      <c r="L3095" s="35">
        <v>0</v>
      </c>
      <c r="M3095" s="35">
        <v>9998.08</v>
      </c>
      <c r="N3095" s="38" t="s">
        <v>109</v>
      </c>
      <c r="O3095" s="14">
        <f t="shared" si="280"/>
        <v>45922.062847222223</v>
      </c>
      <c r="P3095" s="19">
        <f t="shared" si="281"/>
        <v>45922.271180555559</v>
      </c>
      <c r="Q3095" s="20" t="str">
        <f t="shared" si="282"/>
        <v>22/09/2025</v>
      </c>
      <c r="R3095" s="13" t="str">
        <f t="shared" si="283"/>
        <v>06</v>
      </c>
      <c r="S3095" s="13" t="str">
        <f t="shared" si="284"/>
        <v>Mon</v>
      </c>
    </row>
    <row r="3096" spans="1:19" x14ac:dyDescent="0.25">
      <c r="A3096" s="60">
        <v>45922.062847222223</v>
      </c>
      <c r="B3096" s="61">
        <v>444868388</v>
      </c>
      <c r="C3096" s="37" t="s">
        <v>36</v>
      </c>
      <c r="D3096" s="37" t="s">
        <v>37</v>
      </c>
      <c r="E3096" s="37" t="s">
        <v>45</v>
      </c>
      <c r="F3096" s="37" t="s">
        <v>120</v>
      </c>
      <c r="G3096" s="36">
        <v>3690.83</v>
      </c>
      <c r="H3096" s="61">
        <v>444079423</v>
      </c>
      <c r="I3096" s="36">
        <v>0</v>
      </c>
      <c r="J3096" s="36">
        <v>0</v>
      </c>
      <c r="K3096" s="36">
        <v>0</v>
      </c>
      <c r="L3096" s="36">
        <v>0</v>
      </c>
      <c r="M3096" s="36">
        <v>9998.08</v>
      </c>
      <c r="N3096" s="37" t="s">
        <v>47</v>
      </c>
      <c r="O3096" s="14">
        <f t="shared" si="280"/>
        <v>45922.062847222223</v>
      </c>
      <c r="P3096" s="19">
        <f t="shared" si="281"/>
        <v>45922.271180555559</v>
      </c>
      <c r="Q3096" s="20" t="str">
        <f t="shared" si="282"/>
        <v>22/09/2025</v>
      </c>
      <c r="R3096" s="13" t="str">
        <f t="shared" si="283"/>
        <v>06</v>
      </c>
      <c r="S3096" s="13" t="str">
        <f t="shared" si="284"/>
        <v>Mon</v>
      </c>
    </row>
    <row r="3097" spans="1:19" x14ac:dyDescent="0.25">
      <c r="A3097" s="58">
        <v>45922.062858796293</v>
      </c>
      <c r="B3097" s="59">
        <v>444868389</v>
      </c>
      <c r="C3097" s="38" t="s">
        <v>36</v>
      </c>
      <c r="D3097" s="38" t="s">
        <v>37</v>
      </c>
      <c r="E3097" s="38" t="s">
        <v>45</v>
      </c>
      <c r="F3097" s="38" t="s">
        <v>120</v>
      </c>
      <c r="G3097" s="35">
        <v>3690.8</v>
      </c>
      <c r="H3097" s="59">
        <v>444079424</v>
      </c>
      <c r="I3097" s="35">
        <v>0</v>
      </c>
      <c r="J3097" s="35">
        <v>0</v>
      </c>
      <c r="K3097" s="35">
        <v>0</v>
      </c>
      <c r="L3097" s="35">
        <v>0</v>
      </c>
      <c r="M3097" s="35">
        <v>9998.08</v>
      </c>
      <c r="N3097" s="38" t="s">
        <v>77</v>
      </c>
      <c r="O3097" s="14">
        <f t="shared" si="280"/>
        <v>45922.062858796293</v>
      </c>
      <c r="P3097" s="19">
        <f t="shared" si="281"/>
        <v>45922.271192129629</v>
      </c>
      <c r="Q3097" s="20" t="str">
        <f t="shared" si="282"/>
        <v>22/09/2025</v>
      </c>
      <c r="R3097" s="13" t="str">
        <f t="shared" si="283"/>
        <v>06</v>
      </c>
      <c r="S3097" s="13" t="str">
        <f t="shared" si="284"/>
        <v>Mon</v>
      </c>
    </row>
    <row r="3098" spans="1:19" x14ac:dyDescent="0.25">
      <c r="A3098" s="60">
        <v>45922.06318287037</v>
      </c>
      <c r="B3098" s="61">
        <v>444868432</v>
      </c>
      <c r="C3098" s="37" t="s">
        <v>36</v>
      </c>
      <c r="D3098" s="37" t="s">
        <v>37</v>
      </c>
      <c r="E3098" s="37" t="s">
        <v>45</v>
      </c>
      <c r="F3098" s="37" t="s">
        <v>120</v>
      </c>
      <c r="G3098" s="36">
        <v>3691.29</v>
      </c>
      <c r="H3098" s="61">
        <v>444079463</v>
      </c>
      <c r="I3098" s="36">
        <v>0</v>
      </c>
      <c r="J3098" s="36">
        <v>0</v>
      </c>
      <c r="K3098" s="36">
        <v>0</v>
      </c>
      <c r="L3098" s="36">
        <v>0</v>
      </c>
      <c r="M3098" s="36">
        <v>9998.08</v>
      </c>
      <c r="N3098" s="37" t="s">
        <v>116</v>
      </c>
      <c r="O3098" s="14">
        <f t="shared" si="280"/>
        <v>45922.06318287037</v>
      </c>
      <c r="P3098" s="19">
        <f t="shared" si="281"/>
        <v>45922.271516203706</v>
      </c>
      <c r="Q3098" s="20" t="str">
        <f t="shared" si="282"/>
        <v>22/09/2025</v>
      </c>
      <c r="R3098" s="13" t="str">
        <f t="shared" si="283"/>
        <v>06</v>
      </c>
      <c r="S3098" s="13" t="str">
        <f t="shared" si="284"/>
        <v>Mon</v>
      </c>
    </row>
    <row r="3099" spans="1:19" x14ac:dyDescent="0.25">
      <c r="A3099" s="58">
        <v>45922.069444444445</v>
      </c>
      <c r="B3099" s="59">
        <v>444869341</v>
      </c>
      <c r="C3099" s="38" t="s">
        <v>36</v>
      </c>
      <c r="D3099" s="38" t="s">
        <v>37</v>
      </c>
      <c r="E3099" s="38" t="s">
        <v>45</v>
      </c>
      <c r="F3099" s="38" t="s">
        <v>120</v>
      </c>
      <c r="G3099" s="35">
        <v>3689.98</v>
      </c>
      <c r="H3099" s="59">
        <v>444080369</v>
      </c>
      <c r="I3099" s="35">
        <v>0</v>
      </c>
      <c r="J3099" s="35">
        <v>0</v>
      </c>
      <c r="K3099" s="35">
        <v>0</v>
      </c>
      <c r="L3099" s="35">
        <v>0</v>
      </c>
      <c r="M3099" s="35">
        <v>9998.08</v>
      </c>
      <c r="N3099" s="38" t="s">
        <v>74</v>
      </c>
      <c r="O3099" s="14">
        <f t="shared" si="280"/>
        <v>45922.069444444445</v>
      </c>
      <c r="P3099" s="19">
        <f t="shared" si="281"/>
        <v>45922.277777777781</v>
      </c>
      <c r="Q3099" s="20" t="str">
        <f t="shared" si="282"/>
        <v>22/09/2025</v>
      </c>
      <c r="R3099" s="13" t="str">
        <f t="shared" si="283"/>
        <v>06</v>
      </c>
      <c r="S3099" s="13" t="str">
        <f t="shared" si="284"/>
        <v>Mon</v>
      </c>
    </row>
    <row r="3100" spans="1:19" x14ac:dyDescent="0.25">
      <c r="A3100" s="60">
        <v>45922.069699074076</v>
      </c>
      <c r="B3100" s="61">
        <v>444869399</v>
      </c>
      <c r="C3100" s="37" t="s">
        <v>36</v>
      </c>
      <c r="D3100" s="37" t="s">
        <v>38</v>
      </c>
      <c r="E3100" s="37" t="s">
        <v>46</v>
      </c>
      <c r="F3100" s="37" t="s">
        <v>120</v>
      </c>
      <c r="G3100" s="36">
        <v>3689.46</v>
      </c>
      <c r="H3100" s="61">
        <v>444080427</v>
      </c>
      <c r="I3100" s="36">
        <v>0</v>
      </c>
      <c r="J3100" s="36">
        <v>0</v>
      </c>
      <c r="K3100" s="36">
        <v>0</v>
      </c>
      <c r="L3100" s="36">
        <v>2.17</v>
      </c>
      <c r="M3100" s="36">
        <v>10000.25</v>
      </c>
      <c r="N3100" s="37" t="s">
        <v>2058</v>
      </c>
      <c r="O3100" s="14">
        <f t="shared" si="280"/>
        <v>45922.069699074076</v>
      </c>
      <c r="P3100" s="19">
        <f t="shared" si="281"/>
        <v>45922.278032407412</v>
      </c>
      <c r="Q3100" s="20" t="str">
        <f t="shared" si="282"/>
        <v>22/09/2025</v>
      </c>
      <c r="R3100" s="13" t="str">
        <f t="shared" si="283"/>
        <v>06</v>
      </c>
      <c r="S3100" s="13" t="str">
        <f t="shared" si="284"/>
        <v>Mon</v>
      </c>
    </row>
    <row r="3101" spans="1:19" x14ac:dyDescent="0.25">
      <c r="A3101" s="58">
        <v>45922.069699074076</v>
      </c>
      <c r="B3101" s="59">
        <v>444869400</v>
      </c>
      <c r="C3101" s="38" t="s">
        <v>36</v>
      </c>
      <c r="D3101" s="38" t="s">
        <v>38</v>
      </c>
      <c r="E3101" s="38" t="s">
        <v>46</v>
      </c>
      <c r="F3101" s="38" t="s">
        <v>120</v>
      </c>
      <c r="G3101" s="35">
        <v>3689.46</v>
      </c>
      <c r="H3101" s="59">
        <v>444080429</v>
      </c>
      <c r="I3101" s="35">
        <v>0</v>
      </c>
      <c r="J3101" s="35">
        <v>0</v>
      </c>
      <c r="K3101" s="35">
        <v>0</v>
      </c>
      <c r="L3101" s="35">
        <v>2.06</v>
      </c>
      <c r="M3101" s="35">
        <v>10002.31</v>
      </c>
      <c r="N3101" s="38" t="s">
        <v>2058</v>
      </c>
      <c r="O3101" s="14">
        <f t="shared" si="280"/>
        <v>45922.069699074076</v>
      </c>
      <c r="P3101" s="19">
        <f t="shared" si="281"/>
        <v>45922.278032407412</v>
      </c>
      <c r="Q3101" s="20" t="str">
        <f t="shared" si="282"/>
        <v>22/09/2025</v>
      </c>
      <c r="R3101" s="13" t="str">
        <f t="shared" si="283"/>
        <v>06</v>
      </c>
      <c r="S3101" s="13" t="str">
        <f t="shared" si="284"/>
        <v>Mon</v>
      </c>
    </row>
    <row r="3102" spans="1:19" x14ac:dyDescent="0.25">
      <c r="A3102" s="60">
        <v>45922.069895833331</v>
      </c>
      <c r="B3102" s="61">
        <v>444869438</v>
      </c>
      <c r="C3102" s="37" t="s">
        <v>36</v>
      </c>
      <c r="D3102" s="37" t="s">
        <v>38</v>
      </c>
      <c r="E3102" s="37" t="s">
        <v>46</v>
      </c>
      <c r="F3102" s="37" t="s">
        <v>120</v>
      </c>
      <c r="G3102" s="36">
        <v>3689.24</v>
      </c>
      <c r="H3102" s="61">
        <v>444080464</v>
      </c>
      <c r="I3102" s="36">
        <v>0</v>
      </c>
      <c r="J3102" s="36">
        <v>0</v>
      </c>
      <c r="K3102" s="36">
        <v>0</v>
      </c>
      <c r="L3102" s="36">
        <v>-1.59</v>
      </c>
      <c r="M3102" s="36">
        <v>10000.719999999999</v>
      </c>
      <c r="N3102" s="37" t="s">
        <v>2059</v>
      </c>
      <c r="O3102" s="14">
        <f t="shared" si="280"/>
        <v>45922.069895833331</v>
      </c>
      <c r="P3102" s="19">
        <f t="shared" si="281"/>
        <v>45922.278229166666</v>
      </c>
      <c r="Q3102" s="20" t="str">
        <f t="shared" si="282"/>
        <v>22/09/2025</v>
      </c>
      <c r="R3102" s="13" t="str">
        <f t="shared" si="283"/>
        <v>06</v>
      </c>
      <c r="S3102" s="13" t="str">
        <f t="shared" si="284"/>
        <v>Mon</v>
      </c>
    </row>
    <row r="3103" spans="1:19" x14ac:dyDescent="0.25">
      <c r="A3103" s="58">
        <v>45922.070821759262</v>
      </c>
      <c r="B3103" s="59">
        <v>444869665</v>
      </c>
      <c r="C3103" s="38" t="s">
        <v>36</v>
      </c>
      <c r="D3103" s="38" t="s">
        <v>37</v>
      </c>
      <c r="E3103" s="38" t="s">
        <v>45</v>
      </c>
      <c r="F3103" s="38" t="s">
        <v>120</v>
      </c>
      <c r="G3103" s="35">
        <v>3690.09</v>
      </c>
      <c r="H3103" s="59">
        <v>444080687</v>
      </c>
      <c r="I3103" s="35">
        <v>0</v>
      </c>
      <c r="J3103" s="35">
        <v>0</v>
      </c>
      <c r="K3103" s="35">
        <v>0</v>
      </c>
      <c r="L3103" s="35">
        <v>0</v>
      </c>
      <c r="M3103" s="35">
        <v>10000.719999999999</v>
      </c>
      <c r="N3103" s="38" t="s">
        <v>76</v>
      </c>
      <c r="O3103" s="14">
        <f t="shared" si="280"/>
        <v>45922.070821759262</v>
      </c>
      <c r="P3103" s="19">
        <f t="shared" si="281"/>
        <v>45922.279155092598</v>
      </c>
      <c r="Q3103" s="20" t="str">
        <f t="shared" si="282"/>
        <v>22/09/2025</v>
      </c>
      <c r="R3103" s="13" t="str">
        <f t="shared" si="283"/>
        <v>06</v>
      </c>
      <c r="S3103" s="13" t="str">
        <f t="shared" si="284"/>
        <v>Mon</v>
      </c>
    </row>
    <row r="3104" spans="1:19" x14ac:dyDescent="0.25">
      <c r="A3104" s="60">
        <v>45922.070833333331</v>
      </c>
      <c r="B3104" s="61">
        <v>444869666</v>
      </c>
      <c r="C3104" s="37" t="s">
        <v>36</v>
      </c>
      <c r="D3104" s="37" t="s">
        <v>37</v>
      </c>
      <c r="E3104" s="37" t="s">
        <v>45</v>
      </c>
      <c r="F3104" s="37" t="s">
        <v>120</v>
      </c>
      <c r="G3104" s="36">
        <v>3690.06</v>
      </c>
      <c r="H3104" s="61">
        <v>444080688</v>
      </c>
      <c r="I3104" s="36">
        <v>0</v>
      </c>
      <c r="J3104" s="36">
        <v>0</v>
      </c>
      <c r="K3104" s="36">
        <v>0</v>
      </c>
      <c r="L3104" s="36">
        <v>0</v>
      </c>
      <c r="M3104" s="36">
        <v>10000.719999999999</v>
      </c>
      <c r="N3104" s="37" t="s">
        <v>75</v>
      </c>
      <c r="O3104" s="14">
        <f t="shared" si="280"/>
        <v>45922.070833333331</v>
      </c>
      <c r="P3104" s="19">
        <f t="shared" si="281"/>
        <v>45922.279166666667</v>
      </c>
      <c r="Q3104" s="20" t="str">
        <f t="shared" si="282"/>
        <v>22/09/2025</v>
      </c>
      <c r="R3104" s="13" t="str">
        <f t="shared" si="283"/>
        <v>06</v>
      </c>
      <c r="S3104" s="13" t="str">
        <f t="shared" si="284"/>
        <v>Mon</v>
      </c>
    </row>
    <row r="3105" spans="1:19" x14ac:dyDescent="0.25">
      <c r="A3105" s="58">
        <v>45922.078576388885</v>
      </c>
      <c r="B3105" s="59">
        <v>444872053</v>
      </c>
      <c r="C3105" s="38" t="s">
        <v>36</v>
      </c>
      <c r="D3105" s="38" t="s">
        <v>38</v>
      </c>
      <c r="E3105" s="38" t="s">
        <v>45</v>
      </c>
      <c r="F3105" s="38" t="s">
        <v>120</v>
      </c>
      <c r="G3105" s="35">
        <v>3688.96</v>
      </c>
      <c r="H3105" s="59">
        <v>444083050</v>
      </c>
      <c r="I3105" s="35">
        <v>0</v>
      </c>
      <c r="J3105" s="35">
        <v>0</v>
      </c>
      <c r="K3105" s="35">
        <v>0</v>
      </c>
      <c r="L3105" s="35">
        <v>0</v>
      </c>
      <c r="M3105" s="35">
        <v>10000.719999999999</v>
      </c>
      <c r="N3105" s="38" t="s">
        <v>109</v>
      </c>
      <c r="O3105" s="14">
        <f t="shared" si="280"/>
        <v>45922.078576388885</v>
      </c>
      <c r="P3105" s="19">
        <f t="shared" si="281"/>
        <v>45922.286909722221</v>
      </c>
      <c r="Q3105" s="20" t="str">
        <f t="shared" si="282"/>
        <v>22/09/2025</v>
      </c>
      <c r="R3105" s="13" t="str">
        <f t="shared" si="283"/>
        <v>06</v>
      </c>
      <c r="S3105" s="13" t="str">
        <f t="shared" si="284"/>
        <v>Mon</v>
      </c>
    </row>
    <row r="3106" spans="1:19" x14ac:dyDescent="0.25">
      <c r="A3106" s="60">
        <v>45922.080520833333</v>
      </c>
      <c r="B3106" s="61">
        <v>444872415</v>
      </c>
      <c r="C3106" s="37" t="s">
        <v>36</v>
      </c>
      <c r="D3106" s="37" t="s">
        <v>38</v>
      </c>
      <c r="E3106" s="37" t="s">
        <v>46</v>
      </c>
      <c r="F3106" s="37" t="s">
        <v>120</v>
      </c>
      <c r="G3106" s="36">
        <v>3688.03</v>
      </c>
      <c r="H3106" s="61">
        <v>444083414</v>
      </c>
      <c r="I3106" s="36">
        <v>0</v>
      </c>
      <c r="J3106" s="36">
        <v>0</v>
      </c>
      <c r="K3106" s="36">
        <v>0</v>
      </c>
      <c r="L3106" s="36">
        <v>-3.41</v>
      </c>
      <c r="M3106" s="36">
        <v>9997.31</v>
      </c>
      <c r="N3106" s="37" t="s">
        <v>2060</v>
      </c>
      <c r="O3106" s="14">
        <f t="shared" si="280"/>
        <v>45922.080520833333</v>
      </c>
      <c r="P3106" s="19">
        <f t="shared" si="281"/>
        <v>45922.288854166669</v>
      </c>
      <c r="Q3106" s="20" t="str">
        <f t="shared" si="282"/>
        <v>22/09/2025</v>
      </c>
      <c r="R3106" s="13" t="str">
        <f t="shared" si="283"/>
        <v>06</v>
      </c>
      <c r="S3106" s="13" t="str">
        <f t="shared" si="284"/>
        <v>Mon</v>
      </c>
    </row>
    <row r="3107" spans="1:19" x14ac:dyDescent="0.25">
      <c r="A3107" s="58">
        <v>45922.080520833333</v>
      </c>
      <c r="B3107" s="59">
        <v>444872417</v>
      </c>
      <c r="C3107" s="38" t="s">
        <v>36</v>
      </c>
      <c r="D3107" s="38" t="s">
        <v>38</v>
      </c>
      <c r="E3107" s="38" t="s">
        <v>46</v>
      </c>
      <c r="F3107" s="38" t="s">
        <v>120</v>
      </c>
      <c r="G3107" s="35">
        <v>3688.03</v>
      </c>
      <c r="H3107" s="59">
        <v>444083415</v>
      </c>
      <c r="I3107" s="35">
        <v>0</v>
      </c>
      <c r="J3107" s="35">
        <v>0</v>
      </c>
      <c r="K3107" s="35">
        <v>0</v>
      </c>
      <c r="L3107" s="35">
        <v>-3.42</v>
      </c>
      <c r="M3107" s="35">
        <v>9993.89</v>
      </c>
      <c r="N3107" s="38" t="s">
        <v>2060</v>
      </c>
      <c r="O3107" s="14">
        <f t="shared" si="280"/>
        <v>45922.080520833333</v>
      </c>
      <c r="P3107" s="19">
        <f t="shared" si="281"/>
        <v>45922.288854166669</v>
      </c>
      <c r="Q3107" s="20" t="str">
        <f t="shared" si="282"/>
        <v>22/09/2025</v>
      </c>
      <c r="R3107" s="13" t="str">
        <f t="shared" si="283"/>
        <v>06</v>
      </c>
      <c r="S3107" s="13" t="str">
        <f t="shared" si="284"/>
        <v>Mon</v>
      </c>
    </row>
    <row r="3108" spans="1:19" x14ac:dyDescent="0.25">
      <c r="A3108" s="60">
        <v>45922.080520833333</v>
      </c>
      <c r="B3108" s="61">
        <v>444872418</v>
      </c>
      <c r="C3108" s="37" t="s">
        <v>36</v>
      </c>
      <c r="D3108" s="37" t="s">
        <v>38</v>
      </c>
      <c r="E3108" s="37" t="s">
        <v>46</v>
      </c>
      <c r="F3108" s="37" t="s">
        <v>120</v>
      </c>
      <c r="G3108" s="36">
        <v>3688.03</v>
      </c>
      <c r="H3108" s="61">
        <v>444083416</v>
      </c>
      <c r="I3108" s="36">
        <v>0</v>
      </c>
      <c r="J3108" s="36">
        <v>0</v>
      </c>
      <c r="K3108" s="36">
        <v>0</v>
      </c>
      <c r="L3108" s="36">
        <v>-2.8</v>
      </c>
      <c r="M3108" s="36">
        <v>9991.09</v>
      </c>
      <c r="N3108" s="37" t="s">
        <v>2061</v>
      </c>
      <c r="O3108" s="14">
        <f t="shared" si="280"/>
        <v>45922.080520833333</v>
      </c>
      <c r="P3108" s="19">
        <f t="shared" si="281"/>
        <v>45922.288854166669</v>
      </c>
      <c r="Q3108" s="20" t="str">
        <f t="shared" si="282"/>
        <v>22/09/2025</v>
      </c>
      <c r="R3108" s="13" t="str">
        <f t="shared" si="283"/>
        <v>06</v>
      </c>
      <c r="S3108" s="13" t="str">
        <f t="shared" si="284"/>
        <v>Mon</v>
      </c>
    </row>
    <row r="3109" spans="1:19" x14ac:dyDescent="0.25">
      <c r="A3109" s="58">
        <v>45922.080520833333</v>
      </c>
      <c r="B3109" s="59">
        <v>444872419</v>
      </c>
      <c r="C3109" s="38" t="s">
        <v>36</v>
      </c>
      <c r="D3109" s="38" t="s">
        <v>38</v>
      </c>
      <c r="E3109" s="38" t="s">
        <v>46</v>
      </c>
      <c r="F3109" s="38" t="s">
        <v>120</v>
      </c>
      <c r="G3109" s="35">
        <v>3688.03</v>
      </c>
      <c r="H3109" s="59">
        <v>444083417</v>
      </c>
      <c r="I3109" s="35">
        <v>0</v>
      </c>
      <c r="J3109" s="35">
        <v>0</v>
      </c>
      <c r="K3109" s="35">
        <v>0</v>
      </c>
      <c r="L3109" s="35">
        <v>-3.26</v>
      </c>
      <c r="M3109" s="35">
        <v>9987.83</v>
      </c>
      <c r="N3109" s="38" t="s">
        <v>2062</v>
      </c>
      <c r="O3109" s="14">
        <f t="shared" si="280"/>
        <v>45922.080520833333</v>
      </c>
      <c r="P3109" s="19">
        <f t="shared" si="281"/>
        <v>45922.288854166669</v>
      </c>
      <c r="Q3109" s="20" t="str">
        <f t="shared" si="282"/>
        <v>22/09/2025</v>
      </c>
      <c r="R3109" s="13" t="str">
        <f t="shared" si="283"/>
        <v>06</v>
      </c>
      <c r="S3109" s="13" t="str">
        <f t="shared" si="284"/>
        <v>Mon</v>
      </c>
    </row>
    <row r="3110" spans="1:19" x14ac:dyDescent="0.25">
      <c r="A3110" s="60">
        <v>45922.080659722225</v>
      </c>
      <c r="B3110" s="61">
        <v>444872528</v>
      </c>
      <c r="C3110" s="37" t="s">
        <v>36</v>
      </c>
      <c r="D3110" s="37" t="s">
        <v>38</v>
      </c>
      <c r="E3110" s="37" t="s">
        <v>45</v>
      </c>
      <c r="F3110" s="37" t="s">
        <v>120</v>
      </c>
      <c r="G3110" s="36">
        <v>3688.43</v>
      </c>
      <c r="H3110" s="61">
        <v>444083526</v>
      </c>
      <c r="I3110" s="36">
        <v>0</v>
      </c>
      <c r="J3110" s="36">
        <v>0</v>
      </c>
      <c r="K3110" s="36">
        <v>0</v>
      </c>
      <c r="L3110" s="36">
        <v>0</v>
      </c>
      <c r="M3110" s="36">
        <v>9987.83</v>
      </c>
      <c r="N3110" s="37" t="s">
        <v>119</v>
      </c>
      <c r="O3110" s="14">
        <f t="shared" si="280"/>
        <v>45922.080659722225</v>
      </c>
      <c r="P3110" s="19">
        <f t="shared" si="281"/>
        <v>45922.288993055561</v>
      </c>
      <c r="Q3110" s="20" t="str">
        <f t="shared" si="282"/>
        <v>22/09/2025</v>
      </c>
      <c r="R3110" s="13" t="str">
        <f t="shared" si="283"/>
        <v>06</v>
      </c>
      <c r="S3110" s="13" t="str">
        <f t="shared" si="284"/>
        <v>Mon</v>
      </c>
    </row>
    <row r="3111" spans="1:19" x14ac:dyDescent="0.25">
      <c r="A3111" s="58">
        <v>45922.080659722225</v>
      </c>
      <c r="B3111" s="59">
        <v>444872529</v>
      </c>
      <c r="C3111" s="38" t="s">
        <v>36</v>
      </c>
      <c r="D3111" s="38" t="s">
        <v>38</v>
      </c>
      <c r="E3111" s="38" t="s">
        <v>45</v>
      </c>
      <c r="F3111" s="38" t="s">
        <v>120</v>
      </c>
      <c r="G3111" s="35">
        <v>3688.43</v>
      </c>
      <c r="H3111" s="59">
        <v>444083527</v>
      </c>
      <c r="I3111" s="35">
        <v>0</v>
      </c>
      <c r="J3111" s="35">
        <v>0</v>
      </c>
      <c r="K3111" s="35">
        <v>0</v>
      </c>
      <c r="L3111" s="35">
        <v>0</v>
      </c>
      <c r="M3111" s="35">
        <v>9987.83</v>
      </c>
      <c r="N3111" s="38" t="s">
        <v>116</v>
      </c>
      <c r="O3111" s="14">
        <f t="shared" si="280"/>
        <v>45922.080659722225</v>
      </c>
      <c r="P3111" s="19">
        <f t="shared" si="281"/>
        <v>45922.288993055561</v>
      </c>
      <c r="Q3111" s="20" t="str">
        <f t="shared" si="282"/>
        <v>22/09/2025</v>
      </c>
      <c r="R3111" s="13" t="str">
        <f t="shared" si="283"/>
        <v>06</v>
      </c>
      <c r="S3111" s="13" t="str">
        <f t="shared" si="284"/>
        <v>Mon</v>
      </c>
    </row>
    <row r="3112" spans="1:19" x14ac:dyDescent="0.25">
      <c r="A3112" s="60">
        <v>45922.081354166665</v>
      </c>
      <c r="B3112" s="61">
        <v>444872624</v>
      </c>
      <c r="C3112" s="37" t="s">
        <v>36</v>
      </c>
      <c r="D3112" s="37" t="s">
        <v>38</v>
      </c>
      <c r="E3112" s="37" t="s">
        <v>45</v>
      </c>
      <c r="F3112" s="37" t="s">
        <v>120</v>
      </c>
      <c r="G3112" s="36">
        <v>3688.47</v>
      </c>
      <c r="H3112" s="61">
        <v>444083623</v>
      </c>
      <c r="I3112" s="36">
        <v>0</v>
      </c>
      <c r="J3112" s="36">
        <v>0</v>
      </c>
      <c r="K3112" s="36">
        <v>0</v>
      </c>
      <c r="L3112" s="36">
        <v>0</v>
      </c>
      <c r="M3112" s="36">
        <v>9987.83</v>
      </c>
      <c r="N3112" s="37" t="s">
        <v>2063</v>
      </c>
      <c r="O3112" s="14">
        <f t="shared" si="280"/>
        <v>45922.081354166665</v>
      </c>
      <c r="P3112" s="19">
        <f t="shared" si="281"/>
        <v>45922.289687500001</v>
      </c>
      <c r="Q3112" s="20" t="str">
        <f t="shared" si="282"/>
        <v>22/09/2025</v>
      </c>
      <c r="R3112" s="13" t="str">
        <f t="shared" si="283"/>
        <v>06</v>
      </c>
      <c r="S3112" s="13" t="str">
        <f t="shared" si="284"/>
        <v>Mon</v>
      </c>
    </row>
    <row r="3113" spans="1:19" x14ac:dyDescent="0.25">
      <c r="A3113" s="58">
        <v>45922.081354166665</v>
      </c>
      <c r="B3113" s="59">
        <v>444872627</v>
      </c>
      <c r="C3113" s="38" t="s">
        <v>36</v>
      </c>
      <c r="D3113" s="38" t="s">
        <v>38</v>
      </c>
      <c r="E3113" s="38" t="s">
        <v>45</v>
      </c>
      <c r="F3113" s="38" t="s">
        <v>120</v>
      </c>
      <c r="G3113" s="35">
        <v>3688.47</v>
      </c>
      <c r="H3113" s="59">
        <v>444083626</v>
      </c>
      <c r="I3113" s="35">
        <v>0</v>
      </c>
      <c r="J3113" s="35">
        <v>0</v>
      </c>
      <c r="K3113" s="35">
        <v>0</v>
      </c>
      <c r="L3113" s="35">
        <v>0</v>
      </c>
      <c r="M3113" s="35">
        <v>9987.83</v>
      </c>
      <c r="N3113" s="38" t="s">
        <v>1972</v>
      </c>
      <c r="O3113" s="14">
        <f t="shared" si="280"/>
        <v>45922.081354166665</v>
      </c>
      <c r="P3113" s="19">
        <f t="shared" si="281"/>
        <v>45922.289687500001</v>
      </c>
      <c r="Q3113" s="20" t="str">
        <f t="shared" si="282"/>
        <v>22/09/2025</v>
      </c>
      <c r="R3113" s="13" t="str">
        <f t="shared" si="283"/>
        <v>06</v>
      </c>
      <c r="S3113" s="13" t="str">
        <f t="shared" si="284"/>
        <v>Mon</v>
      </c>
    </row>
    <row r="3114" spans="1:19" x14ac:dyDescent="0.25">
      <c r="A3114" s="60">
        <v>45922.081365740742</v>
      </c>
      <c r="B3114" s="61">
        <v>444872630</v>
      </c>
      <c r="C3114" s="37" t="s">
        <v>36</v>
      </c>
      <c r="D3114" s="37" t="s">
        <v>38</v>
      </c>
      <c r="E3114" s="37" t="s">
        <v>45</v>
      </c>
      <c r="F3114" s="37" t="s">
        <v>120</v>
      </c>
      <c r="G3114" s="36">
        <v>3688.47</v>
      </c>
      <c r="H3114" s="61">
        <v>444083629</v>
      </c>
      <c r="I3114" s="36">
        <v>0</v>
      </c>
      <c r="J3114" s="36">
        <v>0</v>
      </c>
      <c r="K3114" s="36">
        <v>0</v>
      </c>
      <c r="L3114" s="36">
        <v>0</v>
      </c>
      <c r="M3114" s="36">
        <v>9987.83</v>
      </c>
      <c r="N3114" s="37" t="s">
        <v>48</v>
      </c>
      <c r="O3114" s="14">
        <f t="shared" si="280"/>
        <v>45922.081365740742</v>
      </c>
      <c r="P3114" s="19">
        <f t="shared" si="281"/>
        <v>45922.289699074077</v>
      </c>
      <c r="Q3114" s="20" t="str">
        <f t="shared" si="282"/>
        <v>22/09/2025</v>
      </c>
      <c r="R3114" s="13" t="str">
        <f t="shared" si="283"/>
        <v>06</v>
      </c>
      <c r="S3114" s="13" t="str">
        <f t="shared" si="284"/>
        <v>Mon</v>
      </c>
    </row>
    <row r="3115" spans="1:19" x14ac:dyDescent="0.25">
      <c r="A3115" s="58">
        <v>45922.081365740742</v>
      </c>
      <c r="B3115" s="59">
        <v>444872632</v>
      </c>
      <c r="C3115" s="38" t="s">
        <v>36</v>
      </c>
      <c r="D3115" s="38" t="s">
        <v>38</v>
      </c>
      <c r="E3115" s="38" t="s">
        <v>45</v>
      </c>
      <c r="F3115" s="38" t="s">
        <v>120</v>
      </c>
      <c r="G3115" s="35">
        <v>3688.47</v>
      </c>
      <c r="H3115" s="59">
        <v>444083631</v>
      </c>
      <c r="I3115" s="35">
        <v>0</v>
      </c>
      <c r="J3115" s="35">
        <v>0</v>
      </c>
      <c r="K3115" s="35">
        <v>0</v>
      </c>
      <c r="L3115" s="35">
        <v>0</v>
      </c>
      <c r="M3115" s="35">
        <v>9987.83</v>
      </c>
      <c r="N3115" s="38" t="s">
        <v>2064</v>
      </c>
      <c r="O3115" s="14">
        <f t="shared" si="280"/>
        <v>45922.081365740742</v>
      </c>
      <c r="P3115" s="19">
        <f t="shared" si="281"/>
        <v>45922.289699074077</v>
      </c>
      <c r="Q3115" s="20" t="str">
        <f t="shared" si="282"/>
        <v>22/09/2025</v>
      </c>
      <c r="R3115" s="13" t="str">
        <f t="shared" si="283"/>
        <v>06</v>
      </c>
      <c r="S3115" s="13" t="str">
        <f t="shared" si="284"/>
        <v>Mon</v>
      </c>
    </row>
    <row r="3116" spans="1:19" x14ac:dyDescent="0.25">
      <c r="A3116" s="60">
        <v>45922.081620370373</v>
      </c>
      <c r="B3116" s="61">
        <v>444872691</v>
      </c>
      <c r="C3116" s="37" t="s">
        <v>36</v>
      </c>
      <c r="D3116" s="37" t="s">
        <v>38</v>
      </c>
      <c r="E3116" s="37" t="s">
        <v>46</v>
      </c>
      <c r="F3116" s="37" t="s">
        <v>120</v>
      </c>
      <c r="G3116" s="36">
        <v>3687.82</v>
      </c>
      <c r="H3116" s="61">
        <v>444083690</v>
      </c>
      <c r="I3116" s="36">
        <v>0</v>
      </c>
      <c r="J3116" s="36">
        <v>0</v>
      </c>
      <c r="K3116" s="36">
        <v>0</v>
      </c>
      <c r="L3116" s="36">
        <v>-3.01</v>
      </c>
      <c r="M3116" s="36">
        <v>9984.82</v>
      </c>
      <c r="N3116" s="37" t="s">
        <v>2065</v>
      </c>
      <c r="O3116" s="14">
        <f t="shared" si="280"/>
        <v>45922.081620370373</v>
      </c>
      <c r="P3116" s="19">
        <f t="shared" si="281"/>
        <v>45922.289953703708</v>
      </c>
      <c r="Q3116" s="20" t="str">
        <f t="shared" si="282"/>
        <v>22/09/2025</v>
      </c>
      <c r="R3116" s="13" t="str">
        <f t="shared" si="283"/>
        <v>06</v>
      </c>
      <c r="S3116" s="13" t="str">
        <f t="shared" si="284"/>
        <v>Mon</v>
      </c>
    </row>
    <row r="3117" spans="1:19" x14ac:dyDescent="0.25">
      <c r="A3117" s="58">
        <v>45922.081620370373</v>
      </c>
      <c r="B3117" s="59">
        <v>444872692</v>
      </c>
      <c r="C3117" s="38" t="s">
        <v>36</v>
      </c>
      <c r="D3117" s="38" t="s">
        <v>38</v>
      </c>
      <c r="E3117" s="38" t="s">
        <v>46</v>
      </c>
      <c r="F3117" s="38" t="s">
        <v>120</v>
      </c>
      <c r="G3117" s="35">
        <v>3687.82</v>
      </c>
      <c r="H3117" s="59">
        <v>444083691</v>
      </c>
      <c r="I3117" s="35">
        <v>0</v>
      </c>
      <c r="J3117" s="35">
        <v>0</v>
      </c>
      <c r="K3117" s="35">
        <v>0</v>
      </c>
      <c r="L3117" s="35">
        <v>-3.01</v>
      </c>
      <c r="M3117" s="35">
        <v>9981.81</v>
      </c>
      <c r="N3117" s="38" t="s">
        <v>2065</v>
      </c>
      <c r="O3117" s="14">
        <f t="shared" si="280"/>
        <v>45922.081620370373</v>
      </c>
      <c r="P3117" s="19">
        <f t="shared" si="281"/>
        <v>45922.289953703708</v>
      </c>
      <c r="Q3117" s="20" t="str">
        <f t="shared" si="282"/>
        <v>22/09/2025</v>
      </c>
      <c r="R3117" s="13" t="str">
        <f t="shared" si="283"/>
        <v>06</v>
      </c>
      <c r="S3117" s="13" t="str">
        <f t="shared" si="284"/>
        <v>Mon</v>
      </c>
    </row>
    <row r="3118" spans="1:19" x14ac:dyDescent="0.25">
      <c r="A3118" s="60">
        <v>45922.081620370373</v>
      </c>
      <c r="B3118" s="61">
        <v>444872693</v>
      </c>
      <c r="C3118" s="37" t="s">
        <v>36</v>
      </c>
      <c r="D3118" s="37" t="s">
        <v>38</v>
      </c>
      <c r="E3118" s="37" t="s">
        <v>46</v>
      </c>
      <c r="F3118" s="37" t="s">
        <v>120</v>
      </c>
      <c r="G3118" s="36">
        <v>3687.82</v>
      </c>
      <c r="H3118" s="61">
        <v>444083692</v>
      </c>
      <c r="I3118" s="36">
        <v>0</v>
      </c>
      <c r="J3118" s="36">
        <v>0</v>
      </c>
      <c r="K3118" s="36">
        <v>0</v>
      </c>
      <c r="L3118" s="36">
        <v>-3.01</v>
      </c>
      <c r="M3118" s="36">
        <v>9978.7999999999993</v>
      </c>
      <c r="N3118" s="37" t="s">
        <v>2065</v>
      </c>
      <c r="O3118" s="14">
        <f t="shared" si="280"/>
        <v>45922.081620370373</v>
      </c>
      <c r="P3118" s="19">
        <f t="shared" si="281"/>
        <v>45922.289953703708</v>
      </c>
      <c r="Q3118" s="20" t="str">
        <f t="shared" si="282"/>
        <v>22/09/2025</v>
      </c>
      <c r="R3118" s="13" t="str">
        <f t="shared" si="283"/>
        <v>06</v>
      </c>
      <c r="S3118" s="13" t="str">
        <f t="shared" si="284"/>
        <v>Mon</v>
      </c>
    </row>
    <row r="3119" spans="1:19" x14ac:dyDescent="0.25">
      <c r="A3119" s="58">
        <v>45922.081620370373</v>
      </c>
      <c r="B3119" s="59">
        <v>444872694</v>
      </c>
      <c r="C3119" s="38" t="s">
        <v>36</v>
      </c>
      <c r="D3119" s="38" t="s">
        <v>38</v>
      </c>
      <c r="E3119" s="38" t="s">
        <v>46</v>
      </c>
      <c r="F3119" s="38" t="s">
        <v>120</v>
      </c>
      <c r="G3119" s="35">
        <v>3687.82</v>
      </c>
      <c r="H3119" s="59">
        <v>444083693</v>
      </c>
      <c r="I3119" s="35">
        <v>0</v>
      </c>
      <c r="J3119" s="35">
        <v>0</v>
      </c>
      <c r="K3119" s="35">
        <v>0</v>
      </c>
      <c r="L3119" s="35">
        <v>-3.01</v>
      </c>
      <c r="M3119" s="35">
        <v>9975.7900000000009</v>
      </c>
      <c r="N3119" s="38" t="s">
        <v>2065</v>
      </c>
      <c r="O3119" s="14">
        <f t="shared" si="280"/>
        <v>45922.081620370373</v>
      </c>
      <c r="P3119" s="19">
        <f t="shared" si="281"/>
        <v>45922.289953703708</v>
      </c>
      <c r="Q3119" s="20" t="str">
        <f t="shared" si="282"/>
        <v>22/09/2025</v>
      </c>
      <c r="R3119" s="13" t="str">
        <f t="shared" si="283"/>
        <v>06</v>
      </c>
      <c r="S3119" s="13" t="str">
        <f t="shared" si="284"/>
        <v>Mon</v>
      </c>
    </row>
    <row r="3120" spans="1:19" x14ac:dyDescent="0.25">
      <c r="A3120" s="60">
        <v>45922.081620370373</v>
      </c>
      <c r="B3120" s="61">
        <v>444872695</v>
      </c>
      <c r="C3120" s="37" t="s">
        <v>36</v>
      </c>
      <c r="D3120" s="37" t="s">
        <v>38</v>
      </c>
      <c r="E3120" s="37" t="s">
        <v>46</v>
      </c>
      <c r="F3120" s="37" t="s">
        <v>120</v>
      </c>
      <c r="G3120" s="36">
        <v>3687.82</v>
      </c>
      <c r="H3120" s="61">
        <v>444083694</v>
      </c>
      <c r="I3120" s="36">
        <v>0</v>
      </c>
      <c r="J3120" s="36">
        <v>0</v>
      </c>
      <c r="K3120" s="36">
        <v>0</v>
      </c>
      <c r="L3120" s="36">
        <v>-3.01</v>
      </c>
      <c r="M3120" s="36">
        <v>9972.7800000000007</v>
      </c>
      <c r="N3120" s="37" t="s">
        <v>2065</v>
      </c>
      <c r="O3120" s="14">
        <f t="shared" si="280"/>
        <v>45922.081620370373</v>
      </c>
      <c r="P3120" s="19">
        <f t="shared" si="281"/>
        <v>45922.289953703708</v>
      </c>
      <c r="Q3120" s="20" t="str">
        <f t="shared" si="282"/>
        <v>22/09/2025</v>
      </c>
      <c r="R3120" s="13" t="str">
        <f t="shared" si="283"/>
        <v>06</v>
      </c>
      <c r="S3120" s="13" t="str">
        <f t="shared" si="284"/>
        <v>Mon</v>
      </c>
    </row>
    <row r="3121" spans="1:19" x14ac:dyDescent="0.25">
      <c r="A3121" s="58">
        <v>45922.081620370373</v>
      </c>
      <c r="B3121" s="59">
        <v>444872696</v>
      </c>
      <c r="C3121" s="38" t="s">
        <v>36</v>
      </c>
      <c r="D3121" s="38" t="s">
        <v>38</v>
      </c>
      <c r="E3121" s="38" t="s">
        <v>46</v>
      </c>
      <c r="F3121" s="38" t="s">
        <v>120</v>
      </c>
      <c r="G3121" s="35">
        <v>3687.82</v>
      </c>
      <c r="H3121" s="59">
        <v>444083695</v>
      </c>
      <c r="I3121" s="35">
        <v>0</v>
      </c>
      <c r="J3121" s="35">
        <v>0</v>
      </c>
      <c r="K3121" s="35">
        <v>0</v>
      </c>
      <c r="L3121" s="35">
        <v>-2.98</v>
      </c>
      <c r="M3121" s="35">
        <v>9969.7999999999993</v>
      </c>
      <c r="N3121" s="38" t="s">
        <v>2065</v>
      </c>
      <c r="O3121" s="14">
        <f t="shared" si="280"/>
        <v>45922.081620370373</v>
      </c>
      <c r="P3121" s="19">
        <f t="shared" si="281"/>
        <v>45922.289953703708</v>
      </c>
      <c r="Q3121" s="20" t="str">
        <f t="shared" si="282"/>
        <v>22/09/2025</v>
      </c>
      <c r="R3121" s="13" t="str">
        <f t="shared" si="283"/>
        <v>06</v>
      </c>
      <c r="S3121" s="13" t="str">
        <f t="shared" si="284"/>
        <v>Mon</v>
      </c>
    </row>
    <row r="3122" spans="1:19" x14ac:dyDescent="0.25">
      <c r="A3122" s="60">
        <v>45922.082048611112</v>
      </c>
      <c r="B3122" s="61">
        <v>444872831</v>
      </c>
      <c r="C3122" s="37" t="s">
        <v>36</v>
      </c>
      <c r="D3122" s="37" t="s">
        <v>38</v>
      </c>
      <c r="E3122" s="37" t="s">
        <v>45</v>
      </c>
      <c r="F3122" s="37" t="s">
        <v>120</v>
      </c>
      <c r="G3122" s="36">
        <v>3688.46</v>
      </c>
      <c r="H3122" s="61">
        <v>444083827</v>
      </c>
      <c r="I3122" s="36">
        <v>0</v>
      </c>
      <c r="J3122" s="36">
        <v>0</v>
      </c>
      <c r="K3122" s="36">
        <v>0</v>
      </c>
      <c r="L3122" s="36">
        <v>0</v>
      </c>
      <c r="M3122" s="36">
        <v>9969.7999999999993</v>
      </c>
      <c r="N3122" s="37" t="s">
        <v>47</v>
      </c>
      <c r="O3122" s="14">
        <f t="shared" si="280"/>
        <v>45922.082048611112</v>
      </c>
      <c r="P3122" s="19">
        <f t="shared" si="281"/>
        <v>45922.290381944447</v>
      </c>
      <c r="Q3122" s="20" t="str">
        <f t="shared" si="282"/>
        <v>22/09/2025</v>
      </c>
      <c r="R3122" s="13" t="str">
        <f t="shared" si="283"/>
        <v>06</v>
      </c>
      <c r="S3122" s="13" t="str">
        <f t="shared" si="284"/>
        <v>Mon</v>
      </c>
    </row>
    <row r="3123" spans="1:19" x14ac:dyDescent="0.25">
      <c r="A3123" s="58">
        <v>45922.082048611112</v>
      </c>
      <c r="B3123" s="59">
        <v>444872834</v>
      </c>
      <c r="C3123" s="38" t="s">
        <v>36</v>
      </c>
      <c r="D3123" s="38" t="s">
        <v>38</v>
      </c>
      <c r="E3123" s="38" t="s">
        <v>45</v>
      </c>
      <c r="F3123" s="38" t="s">
        <v>120</v>
      </c>
      <c r="G3123" s="35">
        <v>3688.46</v>
      </c>
      <c r="H3123" s="59">
        <v>444083830</v>
      </c>
      <c r="I3123" s="35">
        <v>0</v>
      </c>
      <c r="J3123" s="35">
        <v>0</v>
      </c>
      <c r="K3123" s="35">
        <v>0</v>
      </c>
      <c r="L3123" s="35">
        <v>0</v>
      </c>
      <c r="M3123" s="35">
        <v>9969.7999999999993</v>
      </c>
      <c r="N3123" s="38" t="s">
        <v>108</v>
      </c>
      <c r="O3123" s="14">
        <f t="shared" si="280"/>
        <v>45922.082048611112</v>
      </c>
      <c r="P3123" s="19">
        <f t="shared" si="281"/>
        <v>45922.290381944447</v>
      </c>
      <c r="Q3123" s="20" t="str">
        <f t="shared" si="282"/>
        <v>22/09/2025</v>
      </c>
      <c r="R3123" s="13" t="str">
        <f t="shared" si="283"/>
        <v>06</v>
      </c>
      <c r="S3123" s="13" t="str">
        <f t="shared" si="284"/>
        <v>Mon</v>
      </c>
    </row>
    <row r="3124" spans="1:19" x14ac:dyDescent="0.25">
      <c r="A3124" s="60">
        <v>45922.082060185188</v>
      </c>
      <c r="B3124" s="61">
        <v>444872835</v>
      </c>
      <c r="C3124" s="37" t="s">
        <v>36</v>
      </c>
      <c r="D3124" s="37" t="s">
        <v>38</v>
      </c>
      <c r="E3124" s="37" t="s">
        <v>45</v>
      </c>
      <c r="F3124" s="37" t="s">
        <v>120</v>
      </c>
      <c r="G3124" s="36">
        <v>3688.46</v>
      </c>
      <c r="H3124" s="61">
        <v>444083831</v>
      </c>
      <c r="I3124" s="36">
        <v>0</v>
      </c>
      <c r="J3124" s="36">
        <v>0</v>
      </c>
      <c r="K3124" s="36">
        <v>0</v>
      </c>
      <c r="L3124" s="36">
        <v>0</v>
      </c>
      <c r="M3124" s="36">
        <v>9969.7999999999993</v>
      </c>
      <c r="N3124" s="37" t="s">
        <v>77</v>
      </c>
      <c r="O3124" s="14">
        <f t="shared" si="280"/>
        <v>45922.082060185188</v>
      </c>
      <c r="P3124" s="19">
        <f t="shared" si="281"/>
        <v>45922.290393518524</v>
      </c>
      <c r="Q3124" s="20" t="str">
        <f t="shared" si="282"/>
        <v>22/09/2025</v>
      </c>
      <c r="R3124" s="13" t="str">
        <f t="shared" si="283"/>
        <v>06</v>
      </c>
      <c r="S3124" s="13" t="str">
        <f t="shared" si="284"/>
        <v>Mon</v>
      </c>
    </row>
    <row r="3125" spans="1:19" x14ac:dyDescent="0.25">
      <c r="A3125" s="58">
        <v>45922.082060185188</v>
      </c>
      <c r="B3125" s="59">
        <v>444872836</v>
      </c>
      <c r="C3125" s="38" t="s">
        <v>36</v>
      </c>
      <c r="D3125" s="38" t="s">
        <v>38</v>
      </c>
      <c r="E3125" s="38" t="s">
        <v>45</v>
      </c>
      <c r="F3125" s="38" t="s">
        <v>120</v>
      </c>
      <c r="G3125" s="35">
        <v>3688.46</v>
      </c>
      <c r="H3125" s="59">
        <v>444083832</v>
      </c>
      <c r="I3125" s="35">
        <v>0</v>
      </c>
      <c r="J3125" s="35">
        <v>0</v>
      </c>
      <c r="K3125" s="35">
        <v>0</v>
      </c>
      <c r="L3125" s="35">
        <v>0</v>
      </c>
      <c r="M3125" s="35">
        <v>9969.7999999999993</v>
      </c>
      <c r="N3125" s="38" t="s">
        <v>114</v>
      </c>
      <c r="O3125" s="14">
        <f t="shared" si="280"/>
        <v>45922.082060185188</v>
      </c>
      <c r="P3125" s="19">
        <f t="shared" si="281"/>
        <v>45922.290393518524</v>
      </c>
      <c r="Q3125" s="20" t="str">
        <f t="shared" si="282"/>
        <v>22/09/2025</v>
      </c>
      <c r="R3125" s="13" t="str">
        <f t="shared" si="283"/>
        <v>06</v>
      </c>
      <c r="S3125" s="13" t="str">
        <f t="shared" si="284"/>
        <v>Mon</v>
      </c>
    </row>
    <row r="3126" spans="1:19" x14ac:dyDescent="0.25">
      <c r="A3126" s="60">
        <v>45922.082060185188</v>
      </c>
      <c r="B3126" s="61">
        <v>444872837</v>
      </c>
      <c r="C3126" s="37" t="s">
        <v>36</v>
      </c>
      <c r="D3126" s="37" t="s">
        <v>38</v>
      </c>
      <c r="E3126" s="37" t="s">
        <v>45</v>
      </c>
      <c r="F3126" s="37" t="s">
        <v>120</v>
      </c>
      <c r="G3126" s="36">
        <v>3688.46</v>
      </c>
      <c r="H3126" s="61">
        <v>444083833</v>
      </c>
      <c r="I3126" s="36">
        <v>0</v>
      </c>
      <c r="J3126" s="36">
        <v>0</v>
      </c>
      <c r="K3126" s="36">
        <v>0</v>
      </c>
      <c r="L3126" s="36">
        <v>0</v>
      </c>
      <c r="M3126" s="36">
        <v>9969.7999999999993</v>
      </c>
      <c r="N3126" s="37" t="s">
        <v>1945</v>
      </c>
      <c r="O3126" s="14">
        <f t="shared" si="280"/>
        <v>45922.082060185188</v>
      </c>
      <c r="P3126" s="19">
        <f t="shared" si="281"/>
        <v>45922.290393518524</v>
      </c>
      <c r="Q3126" s="20" t="str">
        <f t="shared" si="282"/>
        <v>22/09/2025</v>
      </c>
      <c r="R3126" s="13" t="str">
        <f t="shared" si="283"/>
        <v>06</v>
      </c>
      <c r="S3126" s="13" t="str">
        <f t="shared" si="284"/>
        <v>Mon</v>
      </c>
    </row>
    <row r="3127" spans="1:19" x14ac:dyDescent="0.25">
      <c r="A3127" s="58">
        <v>45922.082060185188</v>
      </c>
      <c r="B3127" s="59">
        <v>444872838</v>
      </c>
      <c r="C3127" s="38" t="s">
        <v>36</v>
      </c>
      <c r="D3127" s="38" t="s">
        <v>38</v>
      </c>
      <c r="E3127" s="38" t="s">
        <v>45</v>
      </c>
      <c r="F3127" s="38" t="s">
        <v>120</v>
      </c>
      <c r="G3127" s="35">
        <v>3688.46</v>
      </c>
      <c r="H3127" s="59">
        <v>444083835</v>
      </c>
      <c r="I3127" s="35">
        <v>0</v>
      </c>
      <c r="J3127" s="35">
        <v>0</v>
      </c>
      <c r="K3127" s="35">
        <v>0</v>
      </c>
      <c r="L3127" s="35">
        <v>0</v>
      </c>
      <c r="M3127" s="35">
        <v>9969.7999999999993</v>
      </c>
      <c r="N3127" s="38" t="s">
        <v>52</v>
      </c>
      <c r="O3127" s="14">
        <f t="shared" si="280"/>
        <v>45922.082060185188</v>
      </c>
      <c r="P3127" s="19">
        <f t="shared" si="281"/>
        <v>45922.290393518524</v>
      </c>
      <c r="Q3127" s="20" t="str">
        <f t="shared" si="282"/>
        <v>22/09/2025</v>
      </c>
      <c r="R3127" s="13" t="str">
        <f t="shared" si="283"/>
        <v>06</v>
      </c>
      <c r="S3127" s="13" t="str">
        <f t="shared" si="284"/>
        <v>Mon</v>
      </c>
    </row>
    <row r="3128" spans="1:19" x14ac:dyDescent="0.25">
      <c r="A3128" s="60">
        <v>45922.084131944444</v>
      </c>
      <c r="B3128" s="61">
        <v>444873197</v>
      </c>
      <c r="C3128" s="37" t="s">
        <v>36</v>
      </c>
      <c r="D3128" s="37" t="s">
        <v>38</v>
      </c>
      <c r="E3128" s="37" t="s">
        <v>45</v>
      </c>
      <c r="F3128" s="37" t="s">
        <v>120</v>
      </c>
      <c r="G3128" s="36">
        <v>3688.4</v>
      </c>
      <c r="H3128" s="61">
        <v>444084195</v>
      </c>
      <c r="I3128" s="36">
        <v>0</v>
      </c>
      <c r="J3128" s="36">
        <v>0</v>
      </c>
      <c r="K3128" s="36">
        <v>0</v>
      </c>
      <c r="L3128" s="36">
        <v>0</v>
      </c>
      <c r="M3128" s="36">
        <v>9969.7999999999993</v>
      </c>
      <c r="N3128" s="37" t="s">
        <v>1385</v>
      </c>
      <c r="O3128" s="14">
        <f t="shared" si="280"/>
        <v>45922.084131944444</v>
      </c>
      <c r="P3128" s="19">
        <f t="shared" si="281"/>
        <v>45922.29246527778</v>
      </c>
      <c r="Q3128" s="20" t="str">
        <f t="shared" si="282"/>
        <v>22/09/2025</v>
      </c>
      <c r="R3128" s="13" t="str">
        <f t="shared" si="283"/>
        <v>07</v>
      </c>
      <c r="S3128" s="13" t="str">
        <f t="shared" si="284"/>
        <v>Mon</v>
      </c>
    </row>
    <row r="3129" spans="1:19" x14ac:dyDescent="0.25">
      <c r="A3129" s="58">
        <v>45922.0858912037</v>
      </c>
      <c r="B3129" s="59">
        <v>444873617</v>
      </c>
      <c r="C3129" s="38" t="s">
        <v>36</v>
      </c>
      <c r="D3129" s="38" t="s">
        <v>37</v>
      </c>
      <c r="E3129" s="38" t="s">
        <v>46</v>
      </c>
      <c r="F3129" s="38" t="s">
        <v>120</v>
      </c>
      <c r="G3129" s="35">
        <v>3687.42</v>
      </c>
      <c r="H3129" s="59">
        <v>444084609</v>
      </c>
      <c r="I3129" s="35">
        <v>0</v>
      </c>
      <c r="J3129" s="35">
        <v>0</v>
      </c>
      <c r="K3129" s="35">
        <v>0</v>
      </c>
      <c r="L3129" s="35">
        <v>1.54</v>
      </c>
      <c r="M3129" s="35">
        <v>9971.34</v>
      </c>
      <c r="N3129" s="38" t="s">
        <v>2066</v>
      </c>
      <c r="O3129" s="14">
        <f t="shared" si="280"/>
        <v>45922.0858912037</v>
      </c>
      <c r="P3129" s="19">
        <f t="shared" si="281"/>
        <v>45922.294224537036</v>
      </c>
      <c r="Q3129" s="20" t="str">
        <f t="shared" si="282"/>
        <v>22/09/2025</v>
      </c>
      <c r="R3129" s="13" t="str">
        <f t="shared" si="283"/>
        <v>07</v>
      </c>
      <c r="S3129" s="13" t="str">
        <f t="shared" si="284"/>
        <v>Mon</v>
      </c>
    </row>
    <row r="3130" spans="1:19" x14ac:dyDescent="0.25">
      <c r="A3130" s="60">
        <v>45922.085902777777</v>
      </c>
      <c r="B3130" s="61">
        <v>444873627</v>
      </c>
      <c r="C3130" s="37" t="s">
        <v>36</v>
      </c>
      <c r="D3130" s="37" t="s">
        <v>38</v>
      </c>
      <c r="E3130" s="37" t="s">
        <v>46</v>
      </c>
      <c r="F3130" s="37" t="s">
        <v>120</v>
      </c>
      <c r="G3130" s="36">
        <v>3687.18</v>
      </c>
      <c r="H3130" s="61">
        <v>444084619</v>
      </c>
      <c r="I3130" s="36">
        <v>0</v>
      </c>
      <c r="J3130" s="36">
        <v>0</v>
      </c>
      <c r="K3130" s="36">
        <v>0</v>
      </c>
      <c r="L3130" s="36">
        <v>-3.14</v>
      </c>
      <c r="M3130" s="36">
        <v>9968.2000000000007</v>
      </c>
      <c r="N3130" s="37" t="s">
        <v>2067</v>
      </c>
      <c r="O3130" s="14">
        <f t="shared" si="280"/>
        <v>45922.085902777777</v>
      </c>
      <c r="P3130" s="19">
        <f t="shared" si="281"/>
        <v>45922.294236111113</v>
      </c>
      <c r="Q3130" s="20" t="str">
        <f t="shared" si="282"/>
        <v>22/09/2025</v>
      </c>
      <c r="R3130" s="13" t="str">
        <f t="shared" si="283"/>
        <v>07</v>
      </c>
      <c r="S3130" s="13" t="str">
        <f t="shared" si="284"/>
        <v>Mon</v>
      </c>
    </row>
    <row r="3131" spans="1:19" x14ac:dyDescent="0.25">
      <c r="A3131" s="58">
        <v>45922.086331018516</v>
      </c>
      <c r="B3131" s="59">
        <v>444873714</v>
      </c>
      <c r="C3131" s="38" t="s">
        <v>36</v>
      </c>
      <c r="D3131" s="38" t="s">
        <v>37</v>
      </c>
      <c r="E3131" s="38" t="s">
        <v>45</v>
      </c>
      <c r="F3131" s="38" t="s">
        <v>120</v>
      </c>
      <c r="G3131" s="35">
        <v>3688.55</v>
      </c>
      <c r="H3131" s="59">
        <v>444084705</v>
      </c>
      <c r="I3131" s="35">
        <v>0</v>
      </c>
      <c r="J3131" s="35">
        <v>0</v>
      </c>
      <c r="K3131" s="35">
        <v>0</v>
      </c>
      <c r="L3131" s="35">
        <v>0</v>
      </c>
      <c r="M3131" s="35">
        <v>9968.2000000000007</v>
      </c>
      <c r="N3131" s="38" t="s">
        <v>93</v>
      </c>
      <c r="O3131" s="14">
        <f t="shared" si="280"/>
        <v>45922.086331018516</v>
      </c>
      <c r="P3131" s="19">
        <f t="shared" si="281"/>
        <v>45922.294664351852</v>
      </c>
      <c r="Q3131" s="20" t="str">
        <f t="shared" si="282"/>
        <v>22/09/2025</v>
      </c>
      <c r="R3131" s="13" t="str">
        <f t="shared" si="283"/>
        <v>07</v>
      </c>
      <c r="S3131" s="13" t="str">
        <f t="shared" si="284"/>
        <v>Mon</v>
      </c>
    </row>
    <row r="3132" spans="1:19" x14ac:dyDescent="0.25">
      <c r="A3132" s="60">
        <v>45922.089236111111</v>
      </c>
      <c r="B3132" s="61">
        <v>444874617</v>
      </c>
      <c r="C3132" s="37" t="s">
        <v>36</v>
      </c>
      <c r="D3132" s="37" t="s">
        <v>38</v>
      </c>
      <c r="E3132" s="37" t="s">
        <v>46</v>
      </c>
      <c r="F3132" s="37" t="s">
        <v>120</v>
      </c>
      <c r="G3132" s="36">
        <v>3687.08</v>
      </c>
      <c r="H3132" s="61">
        <v>444085564</v>
      </c>
      <c r="I3132" s="36">
        <v>0</v>
      </c>
      <c r="J3132" s="36">
        <v>0</v>
      </c>
      <c r="K3132" s="36">
        <v>0</v>
      </c>
      <c r="L3132" s="36">
        <v>-3.11</v>
      </c>
      <c r="M3132" s="36">
        <v>9965.09</v>
      </c>
      <c r="N3132" s="37" t="s">
        <v>2068</v>
      </c>
      <c r="O3132" s="14">
        <f t="shared" si="280"/>
        <v>45922.089236111111</v>
      </c>
      <c r="P3132" s="19">
        <f t="shared" si="281"/>
        <v>45922.297569444447</v>
      </c>
      <c r="Q3132" s="20" t="str">
        <f t="shared" si="282"/>
        <v>22/09/2025</v>
      </c>
      <c r="R3132" s="13" t="str">
        <f t="shared" si="283"/>
        <v>07</v>
      </c>
      <c r="S3132" s="13" t="str">
        <f t="shared" si="284"/>
        <v>Mon</v>
      </c>
    </row>
    <row r="3133" spans="1:19" x14ac:dyDescent="0.25">
      <c r="A3133" s="58">
        <v>45922.089236111111</v>
      </c>
      <c r="B3133" s="59">
        <v>444874618</v>
      </c>
      <c r="C3133" s="38" t="s">
        <v>36</v>
      </c>
      <c r="D3133" s="38" t="s">
        <v>38</v>
      </c>
      <c r="E3133" s="38" t="s">
        <v>46</v>
      </c>
      <c r="F3133" s="38" t="s">
        <v>120</v>
      </c>
      <c r="G3133" s="35">
        <v>3687.08</v>
      </c>
      <c r="H3133" s="59">
        <v>444085565</v>
      </c>
      <c r="I3133" s="35">
        <v>0</v>
      </c>
      <c r="J3133" s="35">
        <v>0</v>
      </c>
      <c r="K3133" s="35">
        <v>0</v>
      </c>
      <c r="L3133" s="35">
        <v>-3.01</v>
      </c>
      <c r="M3133" s="35">
        <v>9962.08</v>
      </c>
      <c r="N3133" s="38" t="s">
        <v>2069</v>
      </c>
      <c r="O3133" s="14">
        <f t="shared" si="280"/>
        <v>45922.089236111111</v>
      </c>
      <c r="P3133" s="19">
        <f t="shared" si="281"/>
        <v>45922.297569444447</v>
      </c>
      <c r="Q3133" s="20" t="str">
        <f t="shared" si="282"/>
        <v>22/09/2025</v>
      </c>
      <c r="R3133" s="13" t="str">
        <f t="shared" si="283"/>
        <v>07</v>
      </c>
      <c r="S3133" s="13" t="str">
        <f t="shared" si="284"/>
        <v>Mon</v>
      </c>
    </row>
    <row r="3134" spans="1:19" x14ac:dyDescent="0.25">
      <c r="A3134" s="60">
        <v>45922.089236111111</v>
      </c>
      <c r="B3134" s="61">
        <v>444874635</v>
      </c>
      <c r="C3134" s="37" t="s">
        <v>36</v>
      </c>
      <c r="D3134" s="37" t="s">
        <v>38</v>
      </c>
      <c r="E3134" s="37" t="s">
        <v>46</v>
      </c>
      <c r="F3134" s="37" t="s">
        <v>120</v>
      </c>
      <c r="G3134" s="36">
        <v>3687.07</v>
      </c>
      <c r="H3134" s="61">
        <v>444085581</v>
      </c>
      <c r="I3134" s="36">
        <v>0</v>
      </c>
      <c r="J3134" s="36">
        <v>0</v>
      </c>
      <c r="K3134" s="36">
        <v>0</v>
      </c>
      <c r="L3134" s="36">
        <v>-2.99</v>
      </c>
      <c r="M3134" s="36">
        <v>9959.09</v>
      </c>
      <c r="N3134" s="37" t="s">
        <v>2070</v>
      </c>
      <c r="O3134" s="14">
        <f t="shared" si="280"/>
        <v>45922.089236111111</v>
      </c>
      <c r="P3134" s="19">
        <f t="shared" si="281"/>
        <v>45922.297569444447</v>
      </c>
      <c r="Q3134" s="20" t="str">
        <f t="shared" si="282"/>
        <v>22/09/2025</v>
      </c>
      <c r="R3134" s="13" t="str">
        <f t="shared" si="283"/>
        <v>07</v>
      </c>
      <c r="S3134" s="13" t="str">
        <f t="shared" si="284"/>
        <v>Mon</v>
      </c>
    </row>
    <row r="3135" spans="1:19" x14ac:dyDescent="0.25">
      <c r="A3135" s="58">
        <v>45922.089282407411</v>
      </c>
      <c r="B3135" s="59">
        <v>444874655</v>
      </c>
      <c r="C3135" s="38" t="s">
        <v>36</v>
      </c>
      <c r="D3135" s="38" t="s">
        <v>38</v>
      </c>
      <c r="E3135" s="38" t="s">
        <v>46</v>
      </c>
      <c r="F3135" s="38" t="s">
        <v>120</v>
      </c>
      <c r="G3135" s="35">
        <v>3686.95</v>
      </c>
      <c r="H3135" s="59">
        <v>444085602</v>
      </c>
      <c r="I3135" s="35">
        <v>0</v>
      </c>
      <c r="J3135" s="35">
        <v>0</v>
      </c>
      <c r="K3135" s="35">
        <v>0</v>
      </c>
      <c r="L3135" s="35">
        <v>-3.03</v>
      </c>
      <c r="M3135" s="35">
        <v>9956.06</v>
      </c>
      <c r="N3135" s="38" t="s">
        <v>2071</v>
      </c>
      <c r="O3135" s="14">
        <f t="shared" si="280"/>
        <v>45922.089282407411</v>
      </c>
      <c r="P3135" s="19">
        <f t="shared" si="281"/>
        <v>45922.297615740747</v>
      </c>
      <c r="Q3135" s="20" t="str">
        <f t="shared" si="282"/>
        <v>22/09/2025</v>
      </c>
      <c r="R3135" s="13" t="str">
        <f t="shared" si="283"/>
        <v>07</v>
      </c>
      <c r="S3135" s="13" t="str">
        <f t="shared" si="284"/>
        <v>Mon</v>
      </c>
    </row>
    <row r="3136" spans="1:19" x14ac:dyDescent="0.25">
      <c r="A3136" s="60">
        <v>45922.090694444443</v>
      </c>
      <c r="B3136" s="61">
        <v>444874932</v>
      </c>
      <c r="C3136" s="37" t="s">
        <v>36</v>
      </c>
      <c r="D3136" s="37" t="s">
        <v>37</v>
      </c>
      <c r="E3136" s="37" t="s">
        <v>46</v>
      </c>
      <c r="F3136" s="37" t="s">
        <v>120</v>
      </c>
      <c r="G3136" s="36">
        <v>3686.97</v>
      </c>
      <c r="H3136" s="61">
        <v>444085874</v>
      </c>
      <c r="I3136" s="36">
        <v>0</v>
      </c>
      <c r="J3136" s="36">
        <v>0</v>
      </c>
      <c r="K3136" s="36">
        <v>0</v>
      </c>
      <c r="L3136" s="36">
        <v>1.5</v>
      </c>
      <c r="M3136" s="36">
        <v>9957.56</v>
      </c>
      <c r="N3136" s="37" t="s">
        <v>2072</v>
      </c>
      <c r="O3136" s="14">
        <f t="shared" si="280"/>
        <v>45922.090694444443</v>
      </c>
      <c r="P3136" s="19">
        <f t="shared" si="281"/>
        <v>45922.299027777779</v>
      </c>
      <c r="Q3136" s="20" t="str">
        <f t="shared" si="282"/>
        <v>22/09/2025</v>
      </c>
      <c r="R3136" s="13" t="str">
        <f t="shared" si="283"/>
        <v>07</v>
      </c>
      <c r="S3136" s="13" t="str">
        <f t="shared" si="284"/>
        <v>Mon</v>
      </c>
    </row>
    <row r="3137" spans="1:19" x14ac:dyDescent="0.25">
      <c r="A3137" s="58">
        <v>45922.090694444443</v>
      </c>
      <c r="B3137" s="59">
        <v>444874933</v>
      </c>
      <c r="C3137" s="38" t="s">
        <v>36</v>
      </c>
      <c r="D3137" s="38" t="s">
        <v>37</v>
      </c>
      <c r="E3137" s="38" t="s">
        <v>46</v>
      </c>
      <c r="F3137" s="38" t="s">
        <v>120</v>
      </c>
      <c r="G3137" s="35">
        <v>3686.97</v>
      </c>
      <c r="H3137" s="59">
        <v>444085875</v>
      </c>
      <c r="I3137" s="35">
        <v>0</v>
      </c>
      <c r="J3137" s="35">
        <v>0</v>
      </c>
      <c r="K3137" s="35">
        <v>0</v>
      </c>
      <c r="L3137" s="35">
        <v>1.5</v>
      </c>
      <c r="M3137" s="35">
        <v>9959.06</v>
      </c>
      <c r="N3137" s="38" t="s">
        <v>2072</v>
      </c>
      <c r="O3137" s="14">
        <f t="shared" si="280"/>
        <v>45922.090694444443</v>
      </c>
      <c r="P3137" s="19">
        <f t="shared" si="281"/>
        <v>45922.299027777779</v>
      </c>
      <c r="Q3137" s="20" t="str">
        <f t="shared" si="282"/>
        <v>22/09/2025</v>
      </c>
      <c r="R3137" s="13" t="str">
        <f t="shared" si="283"/>
        <v>07</v>
      </c>
      <c r="S3137" s="13" t="str">
        <f t="shared" si="284"/>
        <v>Mon</v>
      </c>
    </row>
    <row r="3138" spans="1:19" x14ac:dyDescent="0.25">
      <c r="A3138" s="60">
        <v>45922.09070601852</v>
      </c>
      <c r="B3138" s="61">
        <v>444874957</v>
      </c>
      <c r="C3138" s="37" t="s">
        <v>36</v>
      </c>
      <c r="D3138" s="37" t="s">
        <v>37</v>
      </c>
      <c r="E3138" s="37" t="s">
        <v>46</v>
      </c>
      <c r="F3138" s="37" t="s">
        <v>120</v>
      </c>
      <c r="G3138" s="36">
        <v>3686.94</v>
      </c>
      <c r="H3138" s="61">
        <v>444085899</v>
      </c>
      <c r="I3138" s="36">
        <v>0</v>
      </c>
      <c r="J3138" s="36">
        <v>0</v>
      </c>
      <c r="K3138" s="36">
        <v>0</v>
      </c>
      <c r="L3138" s="36">
        <v>1.52</v>
      </c>
      <c r="M3138" s="36">
        <v>9960.58</v>
      </c>
      <c r="N3138" s="37" t="s">
        <v>2073</v>
      </c>
      <c r="O3138" s="14">
        <f t="shared" si="280"/>
        <v>45922.09070601852</v>
      </c>
      <c r="P3138" s="19">
        <f t="shared" si="281"/>
        <v>45922.299039351856</v>
      </c>
      <c r="Q3138" s="20" t="str">
        <f t="shared" si="282"/>
        <v>22/09/2025</v>
      </c>
      <c r="R3138" s="13" t="str">
        <f t="shared" si="283"/>
        <v>07</v>
      </c>
      <c r="S3138" s="13" t="str">
        <f t="shared" si="284"/>
        <v>Mon</v>
      </c>
    </row>
    <row r="3139" spans="1:19" x14ac:dyDescent="0.25">
      <c r="A3139" s="58">
        <v>45922.09070601852</v>
      </c>
      <c r="B3139" s="59">
        <v>444874958</v>
      </c>
      <c r="C3139" s="38" t="s">
        <v>36</v>
      </c>
      <c r="D3139" s="38" t="s">
        <v>37</v>
      </c>
      <c r="E3139" s="38" t="s">
        <v>46</v>
      </c>
      <c r="F3139" s="38" t="s">
        <v>120</v>
      </c>
      <c r="G3139" s="35">
        <v>3686.94</v>
      </c>
      <c r="H3139" s="59">
        <v>444085900</v>
      </c>
      <c r="I3139" s="35">
        <v>0</v>
      </c>
      <c r="J3139" s="35">
        <v>0</v>
      </c>
      <c r="K3139" s="35">
        <v>0</v>
      </c>
      <c r="L3139" s="35">
        <v>1.52</v>
      </c>
      <c r="M3139" s="35">
        <v>9962.1</v>
      </c>
      <c r="N3139" s="38" t="s">
        <v>2073</v>
      </c>
      <c r="O3139" s="14">
        <f t="shared" si="280"/>
        <v>45922.09070601852</v>
      </c>
      <c r="P3139" s="19">
        <f t="shared" si="281"/>
        <v>45922.299039351856</v>
      </c>
      <c r="Q3139" s="20" t="str">
        <f t="shared" si="282"/>
        <v>22/09/2025</v>
      </c>
      <c r="R3139" s="13" t="str">
        <f t="shared" si="283"/>
        <v>07</v>
      </c>
      <c r="S3139" s="13" t="str">
        <f t="shared" si="284"/>
        <v>Mon</v>
      </c>
    </row>
    <row r="3140" spans="1:19" x14ac:dyDescent="0.25">
      <c r="A3140" s="60">
        <v>45922.091898148145</v>
      </c>
      <c r="B3140" s="61">
        <v>444875289</v>
      </c>
      <c r="C3140" s="37" t="s">
        <v>36</v>
      </c>
      <c r="D3140" s="37" t="s">
        <v>37</v>
      </c>
      <c r="E3140" s="37" t="s">
        <v>46</v>
      </c>
      <c r="F3140" s="37" t="s">
        <v>120</v>
      </c>
      <c r="G3140" s="36">
        <v>3687.28</v>
      </c>
      <c r="H3140" s="61">
        <v>444086218</v>
      </c>
      <c r="I3140" s="36">
        <v>0</v>
      </c>
      <c r="J3140" s="36">
        <v>0</v>
      </c>
      <c r="K3140" s="36">
        <v>0</v>
      </c>
      <c r="L3140" s="36">
        <v>1.1499999999999999</v>
      </c>
      <c r="M3140" s="36">
        <v>9963.25</v>
      </c>
      <c r="N3140" s="37" t="s">
        <v>2074</v>
      </c>
      <c r="O3140" s="14">
        <f t="shared" ref="O3140:O3179" si="285">A3140</f>
        <v>45922.091898148145</v>
      </c>
      <c r="P3140" s="19">
        <f t="shared" ref="P3140:P3179" si="286">O3140+(5/24)</f>
        <v>45922.30023148148</v>
      </c>
      <c r="Q3140" s="20" t="str">
        <f t="shared" ref="Q3140:Q3179" si="287">TEXT(P3140,"dd/mm/yyyy")</f>
        <v>22/09/2025</v>
      </c>
      <c r="R3140" s="13" t="str">
        <f t="shared" ref="R3140:R3179" si="288">TEXT(P3140,"hh")</f>
        <v>07</v>
      </c>
      <c r="S3140" s="13" t="str">
        <f t="shared" ref="S3140:S3179" si="289">TEXT(P3140,"ddd")</f>
        <v>Mon</v>
      </c>
    </row>
    <row r="3141" spans="1:19" x14ac:dyDescent="0.25">
      <c r="A3141" s="58">
        <v>45922.091898148145</v>
      </c>
      <c r="B3141" s="59">
        <v>444875290</v>
      </c>
      <c r="C3141" s="38" t="s">
        <v>36</v>
      </c>
      <c r="D3141" s="38" t="s">
        <v>37</v>
      </c>
      <c r="E3141" s="38" t="s">
        <v>46</v>
      </c>
      <c r="F3141" s="38" t="s">
        <v>120</v>
      </c>
      <c r="G3141" s="35">
        <v>3687.28</v>
      </c>
      <c r="H3141" s="59">
        <v>444086219</v>
      </c>
      <c r="I3141" s="35">
        <v>0</v>
      </c>
      <c r="J3141" s="35">
        <v>0</v>
      </c>
      <c r="K3141" s="35">
        <v>0</v>
      </c>
      <c r="L3141" s="35">
        <v>1.1200000000000001</v>
      </c>
      <c r="M3141" s="35">
        <v>9964.3700000000008</v>
      </c>
      <c r="N3141" s="38" t="s">
        <v>2074</v>
      </c>
      <c r="O3141" s="14">
        <f t="shared" si="285"/>
        <v>45922.091898148145</v>
      </c>
      <c r="P3141" s="19">
        <f t="shared" si="286"/>
        <v>45922.30023148148</v>
      </c>
      <c r="Q3141" s="20" t="str">
        <f t="shared" si="287"/>
        <v>22/09/2025</v>
      </c>
      <c r="R3141" s="13" t="str">
        <f t="shared" si="288"/>
        <v>07</v>
      </c>
      <c r="S3141" s="13" t="str">
        <f t="shared" si="289"/>
        <v>Mon</v>
      </c>
    </row>
    <row r="3142" spans="1:19" x14ac:dyDescent="0.25">
      <c r="A3142" s="60">
        <v>45922.092002314814</v>
      </c>
      <c r="B3142" s="61">
        <v>444875299</v>
      </c>
      <c r="C3142" s="37" t="s">
        <v>36</v>
      </c>
      <c r="D3142" s="37" t="s">
        <v>38</v>
      </c>
      <c r="E3142" s="37" t="s">
        <v>45</v>
      </c>
      <c r="F3142" s="37" t="s">
        <v>120</v>
      </c>
      <c r="G3142" s="36">
        <v>3686.76</v>
      </c>
      <c r="H3142" s="61">
        <v>444086227</v>
      </c>
      <c r="I3142" s="36">
        <v>0</v>
      </c>
      <c r="J3142" s="36">
        <v>0</v>
      </c>
      <c r="K3142" s="36">
        <v>0</v>
      </c>
      <c r="L3142" s="36">
        <v>0</v>
      </c>
      <c r="M3142" s="36">
        <v>9964.3700000000008</v>
      </c>
      <c r="N3142" s="37" t="s">
        <v>1385</v>
      </c>
      <c r="O3142" s="14">
        <f t="shared" si="285"/>
        <v>45922.092002314814</v>
      </c>
      <c r="P3142" s="19">
        <f t="shared" si="286"/>
        <v>45922.300335648149</v>
      </c>
      <c r="Q3142" s="20" t="str">
        <f t="shared" si="287"/>
        <v>22/09/2025</v>
      </c>
      <c r="R3142" s="13" t="str">
        <f t="shared" si="288"/>
        <v>07</v>
      </c>
      <c r="S3142" s="13" t="str">
        <f t="shared" si="289"/>
        <v>Mon</v>
      </c>
    </row>
    <row r="3143" spans="1:19" x14ac:dyDescent="0.25">
      <c r="A3143" s="58">
        <v>45922.092002314814</v>
      </c>
      <c r="B3143" s="59">
        <v>444875300</v>
      </c>
      <c r="C3143" s="38" t="s">
        <v>36</v>
      </c>
      <c r="D3143" s="38" t="s">
        <v>38</v>
      </c>
      <c r="E3143" s="38" t="s">
        <v>45</v>
      </c>
      <c r="F3143" s="38" t="s">
        <v>120</v>
      </c>
      <c r="G3143" s="35">
        <v>3686.76</v>
      </c>
      <c r="H3143" s="59">
        <v>444086228</v>
      </c>
      <c r="I3143" s="35">
        <v>0</v>
      </c>
      <c r="J3143" s="35">
        <v>0</v>
      </c>
      <c r="K3143" s="35">
        <v>0</v>
      </c>
      <c r="L3143" s="35">
        <v>0</v>
      </c>
      <c r="M3143" s="35">
        <v>9964.3700000000008</v>
      </c>
      <c r="N3143" s="38" t="s">
        <v>116</v>
      </c>
      <c r="O3143" s="14">
        <f t="shared" si="285"/>
        <v>45922.092002314814</v>
      </c>
      <c r="P3143" s="19">
        <f t="shared" si="286"/>
        <v>45922.300335648149</v>
      </c>
      <c r="Q3143" s="20" t="str">
        <f t="shared" si="287"/>
        <v>22/09/2025</v>
      </c>
      <c r="R3143" s="13" t="str">
        <f t="shared" si="288"/>
        <v>07</v>
      </c>
      <c r="S3143" s="13" t="str">
        <f t="shared" si="289"/>
        <v>Mon</v>
      </c>
    </row>
    <row r="3144" spans="1:19" x14ac:dyDescent="0.25">
      <c r="A3144" s="60">
        <v>45922.092928240738</v>
      </c>
      <c r="B3144" s="61">
        <v>444875603</v>
      </c>
      <c r="C3144" s="37" t="s">
        <v>36</v>
      </c>
      <c r="D3144" s="37" t="s">
        <v>38</v>
      </c>
      <c r="E3144" s="37" t="s">
        <v>45</v>
      </c>
      <c r="F3144" s="37" t="s">
        <v>120</v>
      </c>
      <c r="G3144" s="36">
        <v>3687.05</v>
      </c>
      <c r="H3144" s="61">
        <v>444086526</v>
      </c>
      <c r="I3144" s="36">
        <v>0</v>
      </c>
      <c r="J3144" s="36">
        <v>0</v>
      </c>
      <c r="K3144" s="36">
        <v>0</v>
      </c>
      <c r="L3144" s="36">
        <v>0</v>
      </c>
      <c r="M3144" s="36">
        <v>9964.3700000000008</v>
      </c>
      <c r="N3144" s="37" t="s">
        <v>108</v>
      </c>
      <c r="O3144" s="14">
        <f t="shared" si="285"/>
        <v>45922.092928240738</v>
      </c>
      <c r="P3144" s="19">
        <f t="shared" si="286"/>
        <v>45922.301261574074</v>
      </c>
      <c r="Q3144" s="20" t="str">
        <f t="shared" si="287"/>
        <v>22/09/2025</v>
      </c>
      <c r="R3144" s="13" t="str">
        <f t="shared" si="288"/>
        <v>07</v>
      </c>
      <c r="S3144" s="13" t="str">
        <f t="shared" si="289"/>
        <v>Mon</v>
      </c>
    </row>
    <row r="3145" spans="1:19" x14ac:dyDescent="0.25">
      <c r="A3145" s="58">
        <v>45922.092928240738</v>
      </c>
      <c r="B3145" s="59">
        <v>444875607</v>
      </c>
      <c r="C3145" s="38" t="s">
        <v>36</v>
      </c>
      <c r="D3145" s="38" t="s">
        <v>38</v>
      </c>
      <c r="E3145" s="38" t="s">
        <v>45</v>
      </c>
      <c r="F3145" s="38" t="s">
        <v>120</v>
      </c>
      <c r="G3145" s="35">
        <v>3687.05</v>
      </c>
      <c r="H3145" s="59">
        <v>444086530</v>
      </c>
      <c r="I3145" s="35">
        <v>0</v>
      </c>
      <c r="J3145" s="35">
        <v>0</v>
      </c>
      <c r="K3145" s="35">
        <v>0</v>
      </c>
      <c r="L3145" s="35">
        <v>0</v>
      </c>
      <c r="M3145" s="35">
        <v>9964.3700000000008</v>
      </c>
      <c r="N3145" s="38" t="s">
        <v>77</v>
      </c>
      <c r="O3145" s="14">
        <f t="shared" si="285"/>
        <v>45922.092928240738</v>
      </c>
      <c r="P3145" s="19">
        <f t="shared" si="286"/>
        <v>45922.301261574074</v>
      </c>
      <c r="Q3145" s="20" t="str">
        <f t="shared" si="287"/>
        <v>22/09/2025</v>
      </c>
      <c r="R3145" s="13" t="str">
        <f t="shared" si="288"/>
        <v>07</v>
      </c>
      <c r="S3145" s="13" t="str">
        <f t="shared" si="289"/>
        <v>Mon</v>
      </c>
    </row>
    <row r="3146" spans="1:19" x14ac:dyDescent="0.25">
      <c r="A3146" s="60">
        <v>45922.092928240738</v>
      </c>
      <c r="B3146" s="61">
        <v>444875608</v>
      </c>
      <c r="C3146" s="37" t="s">
        <v>36</v>
      </c>
      <c r="D3146" s="37" t="s">
        <v>38</v>
      </c>
      <c r="E3146" s="37" t="s">
        <v>45</v>
      </c>
      <c r="F3146" s="37" t="s">
        <v>120</v>
      </c>
      <c r="G3146" s="36">
        <v>3687.09</v>
      </c>
      <c r="H3146" s="61">
        <v>444086531</v>
      </c>
      <c r="I3146" s="36">
        <v>0</v>
      </c>
      <c r="J3146" s="36">
        <v>0</v>
      </c>
      <c r="K3146" s="36">
        <v>0</v>
      </c>
      <c r="L3146" s="36">
        <v>0</v>
      </c>
      <c r="M3146" s="36">
        <v>9964.3700000000008</v>
      </c>
      <c r="N3146" s="37" t="s">
        <v>109</v>
      </c>
      <c r="O3146" s="14">
        <f t="shared" si="285"/>
        <v>45922.092928240738</v>
      </c>
      <c r="P3146" s="19">
        <f t="shared" si="286"/>
        <v>45922.301261574074</v>
      </c>
      <c r="Q3146" s="20" t="str">
        <f t="shared" si="287"/>
        <v>22/09/2025</v>
      </c>
      <c r="R3146" s="13" t="str">
        <f t="shared" si="288"/>
        <v>07</v>
      </c>
      <c r="S3146" s="13" t="str">
        <f t="shared" si="289"/>
        <v>Mon</v>
      </c>
    </row>
    <row r="3147" spans="1:19" x14ac:dyDescent="0.25">
      <c r="A3147" s="58">
        <v>45922.092939814815</v>
      </c>
      <c r="B3147" s="59">
        <v>444875610</v>
      </c>
      <c r="C3147" s="38" t="s">
        <v>36</v>
      </c>
      <c r="D3147" s="38" t="s">
        <v>38</v>
      </c>
      <c r="E3147" s="38" t="s">
        <v>45</v>
      </c>
      <c r="F3147" s="38" t="s">
        <v>120</v>
      </c>
      <c r="G3147" s="35">
        <v>3687.1</v>
      </c>
      <c r="H3147" s="59">
        <v>444086533</v>
      </c>
      <c r="I3147" s="35">
        <v>0</v>
      </c>
      <c r="J3147" s="35">
        <v>0</v>
      </c>
      <c r="K3147" s="35">
        <v>0</v>
      </c>
      <c r="L3147" s="35">
        <v>0</v>
      </c>
      <c r="M3147" s="35">
        <v>9964.3700000000008</v>
      </c>
      <c r="N3147" s="38" t="s">
        <v>1972</v>
      </c>
      <c r="O3147" s="14">
        <f t="shared" si="285"/>
        <v>45922.092939814815</v>
      </c>
      <c r="P3147" s="19">
        <f t="shared" si="286"/>
        <v>45922.30127314815</v>
      </c>
      <c r="Q3147" s="20" t="str">
        <f t="shared" si="287"/>
        <v>22/09/2025</v>
      </c>
      <c r="R3147" s="13" t="str">
        <f t="shared" si="288"/>
        <v>07</v>
      </c>
      <c r="S3147" s="13" t="str">
        <f t="shared" si="289"/>
        <v>Mon</v>
      </c>
    </row>
    <row r="3148" spans="1:19" x14ac:dyDescent="0.25">
      <c r="A3148" s="60">
        <v>45922.092939814815</v>
      </c>
      <c r="B3148" s="61">
        <v>444875611</v>
      </c>
      <c r="C3148" s="37" t="s">
        <v>36</v>
      </c>
      <c r="D3148" s="37" t="s">
        <v>38</v>
      </c>
      <c r="E3148" s="37" t="s">
        <v>45</v>
      </c>
      <c r="F3148" s="37" t="s">
        <v>120</v>
      </c>
      <c r="G3148" s="36">
        <v>3687.12</v>
      </c>
      <c r="H3148" s="61">
        <v>444086534</v>
      </c>
      <c r="I3148" s="36">
        <v>0</v>
      </c>
      <c r="J3148" s="36">
        <v>0</v>
      </c>
      <c r="K3148" s="36">
        <v>0</v>
      </c>
      <c r="L3148" s="36">
        <v>0</v>
      </c>
      <c r="M3148" s="36">
        <v>9964.3700000000008</v>
      </c>
      <c r="N3148" s="37" t="s">
        <v>2064</v>
      </c>
      <c r="O3148" s="14">
        <f t="shared" si="285"/>
        <v>45922.092939814815</v>
      </c>
      <c r="P3148" s="19">
        <f t="shared" si="286"/>
        <v>45922.30127314815</v>
      </c>
      <c r="Q3148" s="20" t="str">
        <f t="shared" si="287"/>
        <v>22/09/2025</v>
      </c>
      <c r="R3148" s="13" t="str">
        <f t="shared" si="288"/>
        <v>07</v>
      </c>
      <c r="S3148" s="13" t="str">
        <f t="shared" si="289"/>
        <v>Mon</v>
      </c>
    </row>
    <row r="3149" spans="1:19" x14ac:dyDescent="0.25">
      <c r="A3149" s="58">
        <v>45922.093124999999</v>
      </c>
      <c r="B3149" s="59">
        <v>444875651</v>
      </c>
      <c r="C3149" s="38" t="s">
        <v>36</v>
      </c>
      <c r="D3149" s="38" t="s">
        <v>37</v>
      </c>
      <c r="E3149" s="38" t="s">
        <v>46</v>
      </c>
      <c r="F3149" s="38" t="s">
        <v>120</v>
      </c>
      <c r="G3149" s="35">
        <v>3687.51</v>
      </c>
      <c r="H3149" s="59">
        <v>444086573</v>
      </c>
      <c r="I3149" s="35">
        <v>0</v>
      </c>
      <c r="J3149" s="35">
        <v>0</v>
      </c>
      <c r="K3149" s="35">
        <v>0</v>
      </c>
      <c r="L3149" s="35">
        <v>0.96</v>
      </c>
      <c r="M3149" s="35">
        <v>9965.33</v>
      </c>
      <c r="N3149" s="38" t="s">
        <v>2075</v>
      </c>
      <c r="O3149" s="14">
        <f t="shared" si="285"/>
        <v>45922.093124999999</v>
      </c>
      <c r="P3149" s="19">
        <f t="shared" si="286"/>
        <v>45922.301458333335</v>
      </c>
      <c r="Q3149" s="20" t="str">
        <f t="shared" si="287"/>
        <v>22/09/2025</v>
      </c>
      <c r="R3149" s="13" t="str">
        <f t="shared" si="288"/>
        <v>07</v>
      </c>
      <c r="S3149" s="13" t="str">
        <f t="shared" si="289"/>
        <v>Mon</v>
      </c>
    </row>
    <row r="3150" spans="1:19" x14ac:dyDescent="0.25">
      <c r="A3150" s="60">
        <v>45922.093124999999</v>
      </c>
      <c r="B3150" s="61">
        <v>444875652</v>
      </c>
      <c r="C3150" s="37" t="s">
        <v>36</v>
      </c>
      <c r="D3150" s="37" t="s">
        <v>37</v>
      </c>
      <c r="E3150" s="37" t="s">
        <v>46</v>
      </c>
      <c r="F3150" s="37" t="s">
        <v>120</v>
      </c>
      <c r="G3150" s="36">
        <v>3687.51</v>
      </c>
      <c r="H3150" s="61">
        <v>444086574</v>
      </c>
      <c r="I3150" s="36">
        <v>0</v>
      </c>
      <c r="J3150" s="36">
        <v>0</v>
      </c>
      <c r="K3150" s="36">
        <v>0</v>
      </c>
      <c r="L3150" s="36">
        <v>0.95</v>
      </c>
      <c r="M3150" s="36">
        <v>9966.2800000000007</v>
      </c>
      <c r="N3150" s="37" t="s">
        <v>2076</v>
      </c>
      <c r="O3150" s="14">
        <f t="shared" si="285"/>
        <v>45922.093124999999</v>
      </c>
      <c r="P3150" s="19">
        <f t="shared" si="286"/>
        <v>45922.301458333335</v>
      </c>
      <c r="Q3150" s="20" t="str">
        <f t="shared" si="287"/>
        <v>22/09/2025</v>
      </c>
      <c r="R3150" s="13" t="str">
        <f t="shared" si="288"/>
        <v>07</v>
      </c>
      <c r="S3150" s="13" t="str">
        <f t="shared" si="289"/>
        <v>Mon</v>
      </c>
    </row>
    <row r="3151" spans="1:19" x14ac:dyDescent="0.25">
      <c r="A3151" s="58">
        <v>45922.093124999999</v>
      </c>
      <c r="B3151" s="59">
        <v>444875653</v>
      </c>
      <c r="C3151" s="38" t="s">
        <v>36</v>
      </c>
      <c r="D3151" s="38" t="s">
        <v>37</v>
      </c>
      <c r="E3151" s="38" t="s">
        <v>46</v>
      </c>
      <c r="F3151" s="38" t="s">
        <v>120</v>
      </c>
      <c r="G3151" s="35">
        <v>3687.51</v>
      </c>
      <c r="H3151" s="59">
        <v>444086575</v>
      </c>
      <c r="I3151" s="35">
        <v>0</v>
      </c>
      <c r="J3151" s="35">
        <v>0</v>
      </c>
      <c r="K3151" s="35">
        <v>0</v>
      </c>
      <c r="L3151" s="35">
        <v>0.95</v>
      </c>
      <c r="M3151" s="35">
        <v>9967.23</v>
      </c>
      <c r="N3151" s="38" t="s">
        <v>2075</v>
      </c>
      <c r="O3151" s="14">
        <f t="shared" si="285"/>
        <v>45922.093124999999</v>
      </c>
      <c r="P3151" s="19">
        <f t="shared" si="286"/>
        <v>45922.301458333335</v>
      </c>
      <c r="Q3151" s="20" t="str">
        <f t="shared" si="287"/>
        <v>22/09/2025</v>
      </c>
      <c r="R3151" s="13" t="str">
        <f t="shared" si="288"/>
        <v>07</v>
      </c>
      <c r="S3151" s="13" t="str">
        <f t="shared" si="289"/>
        <v>Mon</v>
      </c>
    </row>
    <row r="3152" spans="1:19" x14ac:dyDescent="0.25">
      <c r="A3152" s="60">
        <v>45922.093159722222</v>
      </c>
      <c r="B3152" s="61">
        <v>444875659</v>
      </c>
      <c r="C3152" s="37" t="s">
        <v>36</v>
      </c>
      <c r="D3152" s="37" t="s">
        <v>38</v>
      </c>
      <c r="E3152" s="37" t="s">
        <v>45</v>
      </c>
      <c r="F3152" s="37" t="s">
        <v>120</v>
      </c>
      <c r="G3152" s="36">
        <v>3687.3</v>
      </c>
      <c r="H3152" s="61">
        <v>444086581</v>
      </c>
      <c r="I3152" s="36">
        <v>0</v>
      </c>
      <c r="J3152" s="36">
        <v>0</v>
      </c>
      <c r="K3152" s="36">
        <v>0</v>
      </c>
      <c r="L3152" s="36">
        <v>0</v>
      </c>
      <c r="M3152" s="36">
        <v>9967.23</v>
      </c>
      <c r="N3152" s="37" t="s">
        <v>48</v>
      </c>
      <c r="O3152" s="14">
        <f t="shared" si="285"/>
        <v>45922.093159722222</v>
      </c>
      <c r="P3152" s="19">
        <f t="shared" si="286"/>
        <v>45922.301493055558</v>
      </c>
      <c r="Q3152" s="20" t="str">
        <f t="shared" si="287"/>
        <v>22/09/2025</v>
      </c>
      <c r="R3152" s="13" t="str">
        <f t="shared" si="288"/>
        <v>07</v>
      </c>
      <c r="S3152" s="13" t="str">
        <f t="shared" si="289"/>
        <v>Mon</v>
      </c>
    </row>
    <row r="3153" spans="1:19" x14ac:dyDescent="0.25">
      <c r="A3153" s="58">
        <v>45922.093159722222</v>
      </c>
      <c r="B3153" s="59">
        <v>444875660</v>
      </c>
      <c r="C3153" s="38" t="s">
        <v>36</v>
      </c>
      <c r="D3153" s="38" t="s">
        <v>38</v>
      </c>
      <c r="E3153" s="38" t="s">
        <v>45</v>
      </c>
      <c r="F3153" s="38" t="s">
        <v>120</v>
      </c>
      <c r="G3153" s="35">
        <v>3687.3</v>
      </c>
      <c r="H3153" s="59">
        <v>444086582</v>
      </c>
      <c r="I3153" s="35">
        <v>0</v>
      </c>
      <c r="J3153" s="35">
        <v>0</v>
      </c>
      <c r="K3153" s="35">
        <v>0</v>
      </c>
      <c r="L3153" s="35">
        <v>0</v>
      </c>
      <c r="M3153" s="35">
        <v>9967.23</v>
      </c>
      <c r="N3153" s="38" t="s">
        <v>52</v>
      </c>
      <c r="O3153" s="14">
        <f t="shared" si="285"/>
        <v>45922.093159722222</v>
      </c>
      <c r="P3153" s="19">
        <f t="shared" si="286"/>
        <v>45922.301493055558</v>
      </c>
      <c r="Q3153" s="20" t="str">
        <f t="shared" si="287"/>
        <v>22/09/2025</v>
      </c>
      <c r="R3153" s="13" t="str">
        <f t="shared" si="288"/>
        <v>07</v>
      </c>
      <c r="S3153" s="13" t="str">
        <f t="shared" si="289"/>
        <v>Mon</v>
      </c>
    </row>
    <row r="3154" spans="1:19" x14ac:dyDescent="0.25">
      <c r="A3154" s="60">
        <v>45922.093159722222</v>
      </c>
      <c r="B3154" s="61">
        <v>444875662</v>
      </c>
      <c r="C3154" s="37" t="s">
        <v>36</v>
      </c>
      <c r="D3154" s="37" t="s">
        <v>38</v>
      </c>
      <c r="E3154" s="37" t="s">
        <v>45</v>
      </c>
      <c r="F3154" s="37" t="s">
        <v>120</v>
      </c>
      <c r="G3154" s="36">
        <v>3687.3</v>
      </c>
      <c r="H3154" s="61">
        <v>444086584</v>
      </c>
      <c r="I3154" s="36">
        <v>0</v>
      </c>
      <c r="J3154" s="36">
        <v>0</v>
      </c>
      <c r="K3154" s="36">
        <v>0</v>
      </c>
      <c r="L3154" s="36">
        <v>0</v>
      </c>
      <c r="M3154" s="36">
        <v>9967.23</v>
      </c>
      <c r="N3154" s="37" t="s">
        <v>47</v>
      </c>
      <c r="O3154" s="14">
        <f t="shared" si="285"/>
        <v>45922.093159722222</v>
      </c>
      <c r="P3154" s="19">
        <f t="shared" si="286"/>
        <v>45922.301493055558</v>
      </c>
      <c r="Q3154" s="20" t="str">
        <f t="shared" si="287"/>
        <v>22/09/2025</v>
      </c>
      <c r="R3154" s="13" t="str">
        <f t="shared" si="288"/>
        <v>07</v>
      </c>
      <c r="S3154" s="13" t="str">
        <f t="shared" si="289"/>
        <v>Mon</v>
      </c>
    </row>
    <row r="3155" spans="1:19" x14ac:dyDescent="0.25">
      <c r="A3155" s="58">
        <v>45922.096990740742</v>
      </c>
      <c r="B3155" s="59">
        <v>444876285</v>
      </c>
      <c r="C3155" s="38" t="s">
        <v>36</v>
      </c>
      <c r="D3155" s="38" t="s">
        <v>37</v>
      </c>
      <c r="E3155" s="38" t="s">
        <v>46</v>
      </c>
      <c r="F3155" s="38" t="s">
        <v>120</v>
      </c>
      <c r="G3155" s="35">
        <v>3688.55</v>
      </c>
      <c r="H3155" s="59">
        <v>444087195</v>
      </c>
      <c r="I3155" s="35">
        <v>0</v>
      </c>
      <c r="J3155" s="35">
        <v>0</v>
      </c>
      <c r="K3155" s="35">
        <v>0</v>
      </c>
      <c r="L3155" s="35">
        <v>-1.46</v>
      </c>
      <c r="M3155" s="35">
        <v>9965.77</v>
      </c>
      <c r="N3155" s="38" t="s">
        <v>2077</v>
      </c>
      <c r="O3155" s="14">
        <f t="shared" si="285"/>
        <v>45922.096990740742</v>
      </c>
      <c r="P3155" s="19">
        <f t="shared" si="286"/>
        <v>45922.305324074077</v>
      </c>
      <c r="Q3155" s="20" t="str">
        <f t="shared" si="287"/>
        <v>22/09/2025</v>
      </c>
      <c r="R3155" s="13" t="str">
        <f t="shared" si="288"/>
        <v>07</v>
      </c>
      <c r="S3155" s="13" t="str">
        <f t="shared" si="289"/>
        <v>Mon</v>
      </c>
    </row>
    <row r="3156" spans="1:19" x14ac:dyDescent="0.25">
      <c r="A3156" s="60">
        <v>45922.097210648149</v>
      </c>
      <c r="B3156" s="61">
        <v>444876354</v>
      </c>
      <c r="C3156" s="37" t="s">
        <v>36</v>
      </c>
      <c r="D3156" s="37" t="s">
        <v>37</v>
      </c>
      <c r="E3156" s="37" t="s">
        <v>45</v>
      </c>
      <c r="F3156" s="37" t="s">
        <v>120</v>
      </c>
      <c r="G3156" s="36">
        <v>3688.46</v>
      </c>
      <c r="H3156" s="61">
        <v>444087258</v>
      </c>
      <c r="I3156" s="36">
        <v>0</v>
      </c>
      <c r="J3156" s="36">
        <v>0</v>
      </c>
      <c r="K3156" s="36">
        <v>0</v>
      </c>
      <c r="L3156" s="36">
        <v>0</v>
      </c>
      <c r="M3156" s="36">
        <v>9965.77</v>
      </c>
      <c r="N3156" s="37" t="s">
        <v>75</v>
      </c>
      <c r="O3156" s="14">
        <f t="shared" si="285"/>
        <v>45922.097210648149</v>
      </c>
      <c r="P3156" s="19">
        <f t="shared" si="286"/>
        <v>45922.305543981485</v>
      </c>
      <c r="Q3156" s="20" t="str">
        <f t="shared" si="287"/>
        <v>22/09/2025</v>
      </c>
      <c r="R3156" s="13" t="str">
        <f t="shared" si="288"/>
        <v>07</v>
      </c>
      <c r="S3156" s="13" t="str">
        <f t="shared" si="289"/>
        <v>Mon</v>
      </c>
    </row>
    <row r="3157" spans="1:19" x14ac:dyDescent="0.25">
      <c r="A3157" s="58">
        <v>45922.097222222219</v>
      </c>
      <c r="B3157" s="59">
        <v>444876355</v>
      </c>
      <c r="C3157" s="38" t="s">
        <v>36</v>
      </c>
      <c r="D3157" s="38" t="s">
        <v>37</v>
      </c>
      <c r="E3157" s="38" t="s">
        <v>45</v>
      </c>
      <c r="F3157" s="38" t="s">
        <v>120</v>
      </c>
      <c r="G3157" s="35">
        <v>3688.48</v>
      </c>
      <c r="H3157" s="59">
        <v>444087259</v>
      </c>
      <c r="I3157" s="35">
        <v>0</v>
      </c>
      <c r="J3157" s="35">
        <v>0</v>
      </c>
      <c r="K3157" s="35">
        <v>0</v>
      </c>
      <c r="L3157" s="35">
        <v>0</v>
      </c>
      <c r="M3157" s="35">
        <v>9965.77</v>
      </c>
      <c r="N3157" s="38" t="s">
        <v>76</v>
      </c>
      <c r="O3157" s="14">
        <f t="shared" si="285"/>
        <v>45922.097222222219</v>
      </c>
      <c r="P3157" s="19">
        <f t="shared" si="286"/>
        <v>45922.305555555555</v>
      </c>
      <c r="Q3157" s="20" t="str">
        <f t="shared" si="287"/>
        <v>22/09/2025</v>
      </c>
      <c r="R3157" s="13" t="str">
        <f t="shared" si="288"/>
        <v>07</v>
      </c>
      <c r="S3157" s="13" t="str">
        <f t="shared" si="289"/>
        <v>Mon</v>
      </c>
    </row>
    <row r="3158" spans="1:19" x14ac:dyDescent="0.25">
      <c r="A3158" s="60">
        <v>45922.098449074074</v>
      </c>
      <c r="B3158" s="61">
        <v>444876539</v>
      </c>
      <c r="C3158" s="37" t="s">
        <v>36</v>
      </c>
      <c r="D3158" s="37" t="s">
        <v>37</v>
      </c>
      <c r="E3158" s="37" t="s">
        <v>46</v>
      </c>
      <c r="F3158" s="37" t="s">
        <v>120</v>
      </c>
      <c r="G3158" s="36">
        <v>3689.3</v>
      </c>
      <c r="H3158" s="61">
        <v>444087463</v>
      </c>
      <c r="I3158" s="36">
        <v>0</v>
      </c>
      <c r="J3158" s="36">
        <v>0</v>
      </c>
      <c r="K3158" s="36">
        <v>0</v>
      </c>
      <c r="L3158" s="36">
        <v>-2.2000000000000002</v>
      </c>
      <c r="M3158" s="36">
        <v>9963.57</v>
      </c>
      <c r="N3158" s="37" t="s">
        <v>2078</v>
      </c>
      <c r="O3158" s="14">
        <f t="shared" si="285"/>
        <v>45922.098449074074</v>
      </c>
      <c r="P3158" s="19">
        <f t="shared" si="286"/>
        <v>45922.30678240741</v>
      </c>
      <c r="Q3158" s="20" t="str">
        <f t="shared" si="287"/>
        <v>22/09/2025</v>
      </c>
      <c r="R3158" s="13" t="str">
        <f t="shared" si="288"/>
        <v>07</v>
      </c>
      <c r="S3158" s="13" t="str">
        <f t="shared" si="289"/>
        <v>Mon</v>
      </c>
    </row>
    <row r="3159" spans="1:19" x14ac:dyDescent="0.25">
      <c r="A3159" s="58">
        <v>45922.098599537036</v>
      </c>
      <c r="B3159" s="59">
        <v>444876646</v>
      </c>
      <c r="C3159" s="38" t="s">
        <v>36</v>
      </c>
      <c r="D3159" s="38" t="s">
        <v>37</v>
      </c>
      <c r="E3159" s="38" t="s">
        <v>45</v>
      </c>
      <c r="F3159" s="38" t="s">
        <v>120</v>
      </c>
      <c r="G3159" s="35">
        <v>3689.32</v>
      </c>
      <c r="H3159" s="59">
        <v>444087550</v>
      </c>
      <c r="I3159" s="35">
        <v>0</v>
      </c>
      <c r="J3159" s="35">
        <v>0</v>
      </c>
      <c r="K3159" s="35">
        <v>0</v>
      </c>
      <c r="L3159" s="35">
        <v>0</v>
      </c>
      <c r="M3159" s="35">
        <v>9963.57</v>
      </c>
      <c r="N3159" s="38" t="s">
        <v>74</v>
      </c>
      <c r="O3159" s="14">
        <f t="shared" si="285"/>
        <v>45922.098599537036</v>
      </c>
      <c r="P3159" s="19">
        <f t="shared" si="286"/>
        <v>45922.306932870371</v>
      </c>
      <c r="Q3159" s="20" t="str">
        <f t="shared" si="287"/>
        <v>22/09/2025</v>
      </c>
      <c r="R3159" s="13" t="str">
        <f t="shared" si="288"/>
        <v>07</v>
      </c>
      <c r="S3159" s="13" t="str">
        <f t="shared" si="289"/>
        <v>Mon</v>
      </c>
    </row>
    <row r="3160" spans="1:19" x14ac:dyDescent="0.25">
      <c r="A3160" s="60">
        <v>45922.098692129628</v>
      </c>
      <c r="B3160" s="61">
        <v>444876776</v>
      </c>
      <c r="C3160" s="37" t="s">
        <v>36</v>
      </c>
      <c r="D3160" s="37" t="s">
        <v>37</v>
      </c>
      <c r="E3160" s="37" t="s">
        <v>46</v>
      </c>
      <c r="F3160" s="37" t="s">
        <v>120</v>
      </c>
      <c r="G3160" s="36">
        <v>3689.79</v>
      </c>
      <c r="H3160" s="61">
        <v>444087677</v>
      </c>
      <c r="I3160" s="36">
        <v>0</v>
      </c>
      <c r="J3160" s="36">
        <v>0</v>
      </c>
      <c r="K3160" s="36">
        <v>0</v>
      </c>
      <c r="L3160" s="36">
        <v>-3.03</v>
      </c>
      <c r="M3160" s="36">
        <v>9960.5400000000009</v>
      </c>
      <c r="N3160" s="37" t="s">
        <v>2079</v>
      </c>
      <c r="O3160" s="14">
        <f t="shared" si="285"/>
        <v>45922.098692129628</v>
      </c>
      <c r="P3160" s="19">
        <f t="shared" si="286"/>
        <v>45922.307025462964</v>
      </c>
      <c r="Q3160" s="20" t="str">
        <f t="shared" si="287"/>
        <v>22/09/2025</v>
      </c>
      <c r="R3160" s="13" t="str">
        <f t="shared" si="288"/>
        <v>07</v>
      </c>
      <c r="S3160" s="13" t="str">
        <f t="shared" si="289"/>
        <v>Mon</v>
      </c>
    </row>
    <row r="3161" spans="1:19" x14ac:dyDescent="0.25">
      <c r="A3161" s="58">
        <v>45922.098692129628</v>
      </c>
      <c r="B3161" s="59">
        <v>444876777</v>
      </c>
      <c r="C3161" s="38" t="s">
        <v>36</v>
      </c>
      <c r="D3161" s="38" t="s">
        <v>37</v>
      </c>
      <c r="E3161" s="38" t="s">
        <v>46</v>
      </c>
      <c r="F3161" s="38" t="s">
        <v>120</v>
      </c>
      <c r="G3161" s="35">
        <v>3689.79</v>
      </c>
      <c r="H3161" s="59">
        <v>444087678</v>
      </c>
      <c r="I3161" s="35">
        <v>0</v>
      </c>
      <c r="J3161" s="35">
        <v>0</v>
      </c>
      <c r="K3161" s="35">
        <v>0</v>
      </c>
      <c r="L3161" s="35">
        <v>-3.03</v>
      </c>
      <c r="M3161" s="35">
        <v>9957.51</v>
      </c>
      <c r="N3161" s="38" t="s">
        <v>2079</v>
      </c>
      <c r="O3161" s="14">
        <f t="shared" si="285"/>
        <v>45922.098692129628</v>
      </c>
      <c r="P3161" s="19">
        <f t="shared" si="286"/>
        <v>45922.307025462964</v>
      </c>
      <c r="Q3161" s="20" t="str">
        <f t="shared" si="287"/>
        <v>22/09/2025</v>
      </c>
      <c r="R3161" s="13" t="str">
        <f t="shared" si="288"/>
        <v>07</v>
      </c>
      <c r="S3161" s="13" t="str">
        <f t="shared" si="289"/>
        <v>Mon</v>
      </c>
    </row>
    <row r="3162" spans="1:19" x14ac:dyDescent="0.25">
      <c r="A3162" s="60">
        <v>45922.098819444444</v>
      </c>
      <c r="B3162" s="61">
        <v>444876812</v>
      </c>
      <c r="C3162" s="37" t="s">
        <v>36</v>
      </c>
      <c r="D3162" s="37" t="s">
        <v>37</v>
      </c>
      <c r="E3162" s="37" t="s">
        <v>46</v>
      </c>
      <c r="F3162" s="37" t="s">
        <v>120</v>
      </c>
      <c r="G3162" s="36">
        <v>3689.85</v>
      </c>
      <c r="H3162" s="61">
        <v>444087712</v>
      </c>
      <c r="I3162" s="36">
        <v>0</v>
      </c>
      <c r="J3162" s="36">
        <v>0</v>
      </c>
      <c r="K3162" s="36">
        <v>0</v>
      </c>
      <c r="L3162" s="36">
        <v>-2.5499999999999998</v>
      </c>
      <c r="M3162" s="36">
        <v>9954.9599999999991</v>
      </c>
      <c r="N3162" s="37" t="s">
        <v>2080</v>
      </c>
      <c r="O3162" s="14">
        <f t="shared" si="285"/>
        <v>45922.098819444444</v>
      </c>
      <c r="P3162" s="19">
        <f t="shared" si="286"/>
        <v>45922.307152777779</v>
      </c>
      <c r="Q3162" s="20" t="str">
        <f t="shared" si="287"/>
        <v>22/09/2025</v>
      </c>
      <c r="R3162" s="13" t="str">
        <f t="shared" si="288"/>
        <v>07</v>
      </c>
      <c r="S3162" s="13" t="str">
        <f t="shared" si="289"/>
        <v>Mon</v>
      </c>
    </row>
    <row r="3163" spans="1:19" x14ac:dyDescent="0.25">
      <c r="A3163" s="58">
        <v>45922.099039351851</v>
      </c>
      <c r="B3163" s="59">
        <v>444876888</v>
      </c>
      <c r="C3163" s="38" t="s">
        <v>36</v>
      </c>
      <c r="D3163" s="38" t="s">
        <v>37</v>
      </c>
      <c r="E3163" s="38" t="s">
        <v>46</v>
      </c>
      <c r="F3163" s="38" t="s">
        <v>120</v>
      </c>
      <c r="G3163" s="35">
        <v>3690.05</v>
      </c>
      <c r="H3163" s="59">
        <v>444087787</v>
      </c>
      <c r="I3163" s="35">
        <v>0</v>
      </c>
      <c r="J3163" s="35">
        <v>0</v>
      </c>
      <c r="K3163" s="35">
        <v>0</v>
      </c>
      <c r="L3163" s="35">
        <v>-3</v>
      </c>
      <c r="M3163" s="35">
        <v>9951.9599999999991</v>
      </c>
      <c r="N3163" s="38" t="s">
        <v>2081</v>
      </c>
      <c r="O3163" s="14">
        <f t="shared" si="285"/>
        <v>45922.099039351851</v>
      </c>
      <c r="P3163" s="19">
        <f t="shared" si="286"/>
        <v>45922.307372685187</v>
      </c>
      <c r="Q3163" s="20" t="str">
        <f t="shared" si="287"/>
        <v>22/09/2025</v>
      </c>
      <c r="R3163" s="13" t="str">
        <f t="shared" si="288"/>
        <v>07</v>
      </c>
      <c r="S3163" s="13" t="str">
        <f t="shared" si="289"/>
        <v>Mon</v>
      </c>
    </row>
    <row r="3164" spans="1:19" x14ac:dyDescent="0.25">
      <c r="A3164" s="60">
        <v>45922.099039351851</v>
      </c>
      <c r="B3164" s="61">
        <v>444876890</v>
      </c>
      <c r="C3164" s="37" t="s">
        <v>36</v>
      </c>
      <c r="D3164" s="37" t="s">
        <v>37</v>
      </c>
      <c r="E3164" s="37" t="s">
        <v>46</v>
      </c>
      <c r="F3164" s="37" t="s">
        <v>120</v>
      </c>
      <c r="G3164" s="36">
        <v>3690.05</v>
      </c>
      <c r="H3164" s="61">
        <v>444087788</v>
      </c>
      <c r="I3164" s="36">
        <v>0</v>
      </c>
      <c r="J3164" s="36">
        <v>0</v>
      </c>
      <c r="K3164" s="36">
        <v>0</v>
      </c>
      <c r="L3164" s="36">
        <v>-3</v>
      </c>
      <c r="M3164" s="36">
        <v>9948.9599999999991</v>
      </c>
      <c r="N3164" s="37" t="s">
        <v>2081</v>
      </c>
      <c r="O3164" s="14">
        <f t="shared" si="285"/>
        <v>45922.099039351851</v>
      </c>
      <c r="P3164" s="19">
        <f t="shared" si="286"/>
        <v>45922.307372685187</v>
      </c>
      <c r="Q3164" s="20" t="str">
        <f t="shared" si="287"/>
        <v>22/09/2025</v>
      </c>
      <c r="R3164" s="13" t="str">
        <f t="shared" si="288"/>
        <v>07</v>
      </c>
      <c r="S3164" s="13" t="str">
        <f t="shared" si="289"/>
        <v>Mon</v>
      </c>
    </row>
    <row r="3165" spans="1:19" x14ac:dyDescent="0.25">
      <c r="A3165" s="58">
        <v>45922.099039351851</v>
      </c>
      <c r="B3165" s="59">
        <v>444876892</v>
      </c>
      <c r="C3165" s="38" t="s">
        <v>36</v>
      </c>
      <c r="D3165" s="38" t="s">
        <v>37</v>
      </c>
      <c r="E3165" s="38" t="s">
        <v>46</v>
      </c>
      <c r="F3165" s="38" t="s">
        <v>120</v>
      </c>
      <c r="G3165" s="35">
        <v>3690.05</v>
      </c>
      <c r="H3165" s="59">
        <v>444087789</v>
      </c>
      <c r="I3165" s="35">
        <v>0</v>
      </c>
      <c r="J3165" s="35">
        <v>0</v>
      </c>
      <c r="K3165" s="35">
        <v>0</v>
      </c>
      <c r="L3165" s="35">
        <v>-2.93</v>
      </c>
      <c r="M3165" s="35">
        <v>9946.0300000000007</v>
      </c>
      <c r="N3165" s="38" t="s">
        <v>2081</v>
      </c>
      <c r="O3165" s="14">
        <f t="shared" si="285"/>
        <v>45922.099039351851</v>
      </c>
      <c r="P3165" s="19">
        <f t="shared" si="286"/>
        <v>45922.307372685187</v>
      </c>
      <c r="Q3165" s="20" t="str">
        <f t="shared" si="287"/>
        <v>22/09/2025</v>
      </c>
      <c r="R3165" s="13" t="str">
        <f t="shared" si="288"/>
        <v>07</v>
      </c>
      <c r="S3165" s="13" t="str">
        <f t="shared" si="289"/>
        <v>Mon</v>
      </c>
    </row>
    <row r="3166" spans="1:19" x14ac:dyDescent="0.25">
      <c r="A3166" s="60">
        <v>45922.099872685183</v>
      </c>
      <c r="B3166" s="61">
        <v>444877469</v>
      </c>
      <c r="C3166" s="37" t="s">
        <v>36</v>
      </c>
      <c r="D3166" s="37" t="s">
        <v>37</v>
      </c>
      <c r="E3166" s="37" t="s">
        <v>45</v>
      </c>
      <c r="F3166" s="37" t="s">
        <v>120</v>
      </c>
      <c r="G3166" s="36">
        <v>3689.75</v>
      </c>
      <c r="H3166" s="61">
        <v>444088356</v>
      </c>
      <c r="I3166" s="36">
        <v>0</v>
      </c>
      <c r="J3166" s="36">
        <v>0</v>
      </c>
      <c r="K3166" s="36">
        <v>0</v>
      </c>
      <c r="L3166" s="36">
        <v>0</v>
      </c>
      <c r="M3166" s="36">
        <v>9946.0300000000007</v>
      </c>
      <c r="N3166" s="37" t="s">
        <v>1385</v>
      </c>
      <c r="O3166" s="14">
        <f t="shared" si="285"/>
        <v>45922.099872685183</v>
      </c>
      <c r="P3166" s="19">
        <f t="shared" si="286"/>
        <v>45922.308206018519</v>
      </c>
      <c r="Q3166" s="20" t="str">
        <f t="shared" si="287"/>
        <v>22/09/2025</v>
      </c>
      <c r="R3166" s="13" t="str">
        <f t="shared" si="288"/>
        <v>07</v>
      </c>
      <c r="S3166" s="13" t="str">
        <f t="shared" si="289"/>
        <v>Mon</v>
      </c>
    </row>
    <row r="3167" spans="1:19" x14ac:dyDescent="0.25">
      <c r="A3167" s="58">
        <v>45922.099872685183</v>
      </c>
      <c r="B3167" s="59">
        <v>444877473</v>
      </c>
      <c r="C3167" s="38" t="s">
        <v>36</v>
      </c>
      <c r="D3167" s="38" t="s">
        <v>37</v>
      </c>
      <c r="E3167" s="38" t="s">
        <v>45</v>
      </c>
      <c r="F3167" s="38" t="s">
        <v>120</v>
      </c>
      <c r="G3167" s="35">
        <v>3689.75</v>
      </c>
      <c r="H3167" s="59">
        <v>444088360</v>
      </c>
      <c r="I3167" s="35">
        <v>0</v>
      </c>
      <c r="J3167" s="35">
        <v>0</v>
      </c>
      <c r="K3167" s="35">
        <v>0</v>
      </c>
      <c r="L3167" s="35">
        <v>0</v>
      </c>
      <c r="M3167" s="35">
        <v>9946.0300000000007</v>
      </c>
      <c r="N3167" s="38" t="s">
        <v>116</v>
      </c>
      <c r="O3167" s="14">
        <f t="shared" si="285"/>
        <v>45922.099872685183</v>
      </c>
      <c r="P3167" s="19">
        <f t="shared" si="286"/>
        <v>45922.308206018519</v>
      </c>
      <c r="Q3167" s="20" t="str">
        <f t="shared" si="287"/>
        <v>22/09/2025</v>
      </c>
      <c r="R3167" s="13" t="str">
        <f t="shared" si="288"/>
        <v>07</v>
      </c>
      <c r="S3167" s="13" t="str">
        <f t="shared" si="289"/>
        <v>Mon</v>
      </c>
    </row>
    <row r="3168" spans="1:19" x14ac:dyDescent="0.25">
      <c r="A3168" s="60">
        <v>45922.100381944445</v>
      </c>
      <c r="B3168" s="61">
        <v>444877608</v>
      </c>
      <c r="C3168" s="37" t="s">
        <v>36</v>
      </c>
      <c r="D3168" s="37" t="s">
        <v>37</v>
      </c>
      <c r="E3168" s="37" t="s">
        <v>46</v>
      </c>
      <c r="F3168" s="37" t="s">
        <v>120</v>
      </c>
      <c r="G3168" s="36">
        <v>3690.3</v>
      </c>
      <c r="H3168" s="61">
        <v>444088494</v>
      </c>
      <c r="I3168" s="36">
        <v>0</v>
      </c>
      <c r="J3168" s="36">
        <v>0</v>
      </c>
      <c r="K3168" s="36">
        <v>0</v>
      </c>
      <c r="L3168" s="36">
        <v>-3</v>
      </c>
      <c r="M3168" s="36">
        <v>9943.0300000000007</v>
      </c>
      <c r="N3168" s="37" t="s">
        <v>2082</v>
      </c>
      <c r="O3168" s="14">
        <f t="shared" si="285"/>
        <v>45922.100381944445</v>
      </c>
      <c r="P3168" s="19">
        <f t="shared" si="286"/>
        <v>45922.308715277781</v>
      </c>
      <c r="Q3168" s="20" t="str">
        <f t="shared" si="287"/>
        <v>22/09/2025</v>
      </c>
      <c r="R3168" s="13" t="str">
        <f t="shared" si="288"/>
        <v>07</v>
      </c>
      <c r="S3168" s="13" t="str">
        <f t="shared" si="289"/>
        <v>Mon</v>
      </c>
    </row>
    <row r="3169" spans="1:19" x14ac:dyDescent="0.25">
      <c r="A3169" s="58">
        <v>45922.100381944445</v>
      </c>
      <c r="B3169" s="59">
        <v>444877609</v>
      </c>
      <c r="C3169" s="38" t="s">
        <v>36</v>
      </c>
      <c r="D3169" s="38" t="s">
        <v>37</v>
      </c>
      <c r="E3169" s="38" t="s">
        <v>46</v>
      </c>
      <c r="F3169" s="38" t="s">
        <v>120</v>
      </c>
      <c r="G3169" s="35">
        <v>3690.3</v>
      </c>
      <c r="H3169" s="59">
        <v>444088495</v>
      </c>
      <c r="I3169" s="35">
        <v>0</v>
      </c>
      <c r="J3169" s="35">
        <v>0</v>
      </c>
      <c r="K3169" s="35">
        <v>0</v>
      </c>
      <c r="L3169" s="35">
        <v>-3</v>
      </c>
      <c r="M3169" s="35">
        <v>9940.0300000000007</v>
      </c>
      <c r="N3169" s="38" t="s">
        <v>2082</v>
      </c>
      <c r="O3169" s="14">
        <f t="shared" si="285"/>
        <v>45922.100381944445</v>
      </c>
      <c r="P3169" s="19">
        <f t="shared" si="286"/>
        <v>45922.308715277781</v>
      </c>
      <c r="Q3169" s="20" t="str">
        <f t="shared" si="287"/>
        <v>22/09/2025</v>
      </c>
      <c r="R3169" s="13" t="str">
        <f t="shared" si="288"/>
        <v>07</v>
      </c>
      <c r="S3169" s="13" t="str">
        <f t="shared" si="289"/>
        <v>Mon</v>
      </c>
    </row>
    <row r="3170" spans="1:19" x14ac:dyDescent="0.25">
      <c r="A3170" s="60">
        <v>45922.102187500001</v>
      </c>
      <c r="B3170" s="61">
        <v>444878010</v>
      </c>
      <c r="C3170" s="37" t="s">
        <v>36</v>
      </c>
      <c r="D3170" s="37" t="s">
        <v>37</v>
      </c>
      <c r="E3170" s="37" t="s">
        <v>45</v>
      </c>
      <c r="F3170" s="37" t="s">
        <v>120</v>
      </c>
      <c r="G3170" s="36">
        <v>3689.84</v>
      </c>
      <c r="H3170" s="61">
        <v>444088899</v>
      </c>
      <c r="I3170" s="36">
        <v>0</v>
      </c>
      <c r="J3170" s="36">
        <v>0</v>
      </c>
      <c r="K3170" s="36">
        <v>0</v>
      </c>
      <c r="L3170" s="36">
        <v>0</v>
      </c>
      <c r="M3170" s="36">
        <v>9940.0300000000007</v>
      </c>
      <c r="N3170" s="37" t="s">
        <v>52</v>
      </c>
      <c r="O3170" s="14">
        <f t="shared" si="285"/>
        <v>45922.102187500001</v>
      </c>
      <c r="P3170" s="19">
        <f t="shared" si="286"/>
        <v>45922.310520833336</v>
      </c>
      <c r="Q3170" s="20" t="str">
        <f t="shared" si="287"/>
        <v>22/09/2025</v>
      </c>
      <c r="R3170" s="13" t="str">
        <f t="shared" si="288"/>
        <v>07</v>
      </c>
      <c r="S3170" s="13" t="str">
        <f t="shared" si="289"/>
        <v>Mon</v>
      </c>
    </row>
    <row r="3171" spans="1:19" x14ac:dyDescent="0.25">
      <c r="A3171" s="58">
        <v>45922.102187500001</v>
      </c>
      <c r="B3171" s="59">
        <v>444878012</v>
      </c>
      <c r="C3171" s="38" t="s">
        <v>36</v>
      </c>
      <c r="D3171" s="38" t="s">
        <v>37</v>
      </c>
      <c r="E3171" s="38" t="s">
        <v>45</v>
      </c>
      <c r="F3171" s="38" t="s">
        <v>120</v>
      </c>
      <c r="G3171" s="35">
        <v>3689.84</v>
      </c>
      <c r="H3171" s="59">
        <v>444088901</v>
      </c>
      <c r="I3171" s="35">
        <v>0</v>
      </c>
      <c r="J3171" s="35">
        <v>0</v>
      </c>
      <c r="K3171" s="35">
        <v>0</v>
      </c>
      <c r="L3171" s="35">
        <v>0</v>
      </c>
      <c r="M3171" s="35">
        <v>9940.0300000000007</v>
      </c>
      <c r="N3171" s="38" t="s">
        <v>108</v>
      </c>
      <c r="O3171" s="14">
        <f t="shared" si="285"/>
        <v>45922.102187500001</v>
      </c>
      <c r="P3171" s="19">
        <f t="shared" si="286"/>
        <v>45922.310520833336</v>
      </c>
      <c r="Q3171" s="20" t="str">
        <f t="shared" si="287"/>
        <v>22/09/2025</v>
      </c>
      <c r="R3171" s="13" t="str">
        <f t="shared" si="288"/>
        <v>07</v>
      </c>
      <c r="S3171" s="13" t="str">
        <f t="shared" si="289"/>
        <v>Mon</v>
      </c>
    </row>
    <row r="3172" spans="1:19" x14ac:dyDescent="0.25">
      <c r="A3172" s="60">
        <v>45922.102187500001</v>
      </c>
      <c r="B3172" s="61">
        <v>444878013</v>
      </c>
      <c r="C3172" s="37" t="s">
        <v>36</v>
      </c>
      <c r="D3172" s="37" t="s">
        <v>37</v>
      </c>
      <c r="E3172" s="37" t="s">
        <v>45</v>
      </c>
      <c r="F3172" s="37" t="s">
        <v>120</v>
      </c>
      <c r="G3172" s="36">
        <v>3689.84</v>
      </c>
      <c r="H3172" s="61">
        <v>444088902</v>
      </c>
      <c r="I3172" s="36">
        <v>0</v>
      </c>
      <c r="J3172" s="36">
        <v>0</v>
      </c>
      <c r="K3172" s="36">
        <v>0</v>
      </c>
      <c r="L3172" s="36">
        <v>0</v>
      </c>
      <c r="M3172" s="36">
        <v>9940.0300000000007</v>
      </c>
      <c r="N3172" s="37" t="s">
        <v>48</v>
      </c>
      <c r="O3172" s="14">
        <f t="shared" si="285"/>
        <v>45922.102187500001</v>
      </c>
      <c r="P3172" s="19">
        <f t="shared" si="286"/>
        <v>45922.310520833336</v>
      </c>
      <c r="Q3172" s="20" t="str">
        <f t="shared" si="287"/>
        <v>22/09/2025</v>
      </c>
      <c r="R3172" s="13" t="str">
        <f t="shared" si="288"/>
        <v>07</v>
      </c>
      <c r="S3172" s="13" t="str">
        <f t="shared" si="289"/>
        <v>Mon</v>
      </c>
    </row>
    <row r="3173" spans="1:19" x14ac:dyDescent="0.25">
      <c r="A3173" s="58">
        <v>45922.102199074077</v>
      </c>
      <c r="B3173" s="59">
        <v>444878014</v>
      </c>
      <c r="C3173" s="38" t="s">
        <v>36</v>
      </c>
      <c r="D3173" s="38" t="s">
        <v>37</v>
      </c>
      <c r="E3173" s="38" t="s">
        <v>45</v>
      </c>
      <c r="F3173" s="38" t="s">
        <v>120</v>
      </c>
      <c r="G3173" s="35">
        <v>3689.84</v>
      </c>
      <c r="H3173" s="59">
        <v>444088903</v>
      </c>
      <c r="I3173" s="35">
        <v>0</v>
      </c>
      <c r="J3173" s="35">
        <v>0</v>
      </c>
      <c r="K3173" s="35">
        <v>0</v>
      </c>
      <c r="L3173" s="35">
        <v>0</v>
      </c>
      <c r="M3173" s="35">
        <v>9940.0300000000007</v>
      </c>
      <c r="N3173" s="38" t="s">
        <v>1972</v>
      </c>
      <c r="O3173" s="14">
        <f t="shared" si="285"/>
        <v>45922.102199074077</v>
      </c>
      <c r="P3173" s="19">
        <f t="shared" si="286"/>
        <v>45922.310532407413</v>
      </c>
      <c r="Q3173" s="20" t="str">
        <f t="shared" si="287"/>
        <v>22/09/2025</v>
      </c>
      <c r="R3173" s="13" t="str">
        <f t="shared" si="288"/>
        <v>07</v>
      </c>
      <c r="S3173" s="13" t="str">
        <f t="shared" si="289"/>
        <v>Mon</v>
      </c>
    </row>
    <row r="3174" spans="1:19" x14ac:dyDescent="0.25">
      <c r="A3174" s="60">
        <v>45922.102199074077</v>
      </c>
      <c r="B3174" s="61">
        <v>444878015</v>
      </c>
      <c r="C3174" s="37" t="s">
        <v>36</v>
      </c>
      <c r="D3174" s="37" t="s">
        <v>37</v>
      </c>
      <c r="E3174" s="37" t="s">
        <v>45</v>
      </c>
      <c r="F3174" s="37" t="s">
        <v>120</v>
      </c>
      <c r="G3174" s="36">
        <v>3689.93</v>
      </c>
      <c r="H3174" s="61">
        <v>444088904</v>
      </c>
      <c r="I3174" s="36">
        <v>0</v>
      </c>
      <c r="J3174" s="36">
        <v>0</v>
      </c>
      <c r="K3174" s="36">
        <v>0</v>
      </c>
      <c r="L3174" s="36">
        <v>0</v>
      </c>
      <c r="M3174" s="36">
        <v>9940.0300000000007</v>
      </c>
      <c r="N3174" s="37" t="s">
        <v>47</v>
      </c>
      <c r="O3174" s="14">
        <f t="shared" si="285"/>
        <v>45922.102199074077</v>
      </c>
      <c r="P3174" s="19">
        <f t="shared" si="286"/>
        <v>45922.310532407413</v>
      </c>
      <c r="Q3174" s="20" t="str">
        <f t="shared" si="287"/>
        <v>22/09/2025</v>
      </c>
      <c r="R3174" s="13" t="str">
        <f t="shared" si="288"/>
        <v>07</v>
      </c>
      <c r="S3174" s="13" t="str">
        <f t="shared" si="289"/>
        <v>Mon</v>
      </c>
    </row>
    <row r="3175" spans="1:19" x14ac:dyDescent="0.25">
      <c r="A3175" s="58">
        <v>45922.102199074077</v>
      </c>
      <c r="B3175" s="59">
        <v>444878016</v>
      </c>
      <c r="C3175" s="38" t="s">
        <v>36</v>
      </c>
      <c r="D3175" s="38" t="s">
        <v>37</v>
      </c>
      <c r="E3175" s="38" t="s">
        <v>45</v>
      </c>
      <c r="F3175" s="38" t="s">
        <v>120</v>
      </c>
      <c r="G3175" s="35">
        <v>3689.94</v>
      </c>
      <c r="H3175" s="59">
        <v>444088905</v>
      </c>
      <c r="I3175" s="35">
        <v>0</v>
      </c>
      <c r="J3175" s="35">
        <v>0</v>
      </c>
      <c r="K3175" s="35">
        <v>0</v>
      </c>
      <c r="L3175" s="35">
        <v>0</v>
      </c>
      <c r="M3175" s="35">
        <v>9940.0300000000007</v>
      </c>
      <c r="N3175" s="38" t="s">
        <v>77</v>
      </c>
      <c r="O3175" s="14">
        <f t="shared" si="285"/>
        <v>45922.102199074077</v>
      </c>
      <c r="P3175" s="19">
        <f t="shared" si="286"/>
        <v>45922.310532407413</v>
      </c>
      <c r="Q3175" s="20" t="str">
        <f t="shared" si="287"/>
        <v>22/09/2025</v>
      </c>
      <c r="R3175" s="13" t="str">
        <f t="shared" si="288"/>
        <v>07</v>
      </c>
      <c r="S3175" s="13" t="str">
        <f t="shared" si="289"/>
        <v>Mon</v>
      </c>
    </row>
    <row r="3176" spans="1:19" x14ac:dyDescent="0.25">
      <c r="A3176" s="60">
        <v>45922.102199074077</v>
      </c>
      <c r="B3176" s="61">
        <v>444878017</v>
      </c>
      <c r="C3176" s="37" t="s">
        <v>36</v>
      </c>
      <c r="D3176" s="37" t="s">
        <v>37</v>
      </c>
      <c r="E3176" s="37" t="s">
        <v>45</v>
      </c>
      <c r="F3176" s="37" t="s">
        <v>120</v>
      </c>
      <c r="G3176" s="36">
        <v>3690.03</v>
      </c>
      <c r="H3176" s="61">
        <v>444088906</v>
      </c>
      <c r="I3176" s="36">
        <v>0</v>
      </c>
      <c r="J3176" s="36">
        <v>0</v>
      </c>
      <c r="K3176" s="36">
        <v>0</v>
      </c>
      <c r="L3176" s="36">
        <v>0</v>
      </c>
      <c r="M3176" s="36">
        <v>9940.0300000000007</v>
      </c>
      <c r="N3176" s="37" t="s">
        <v>2064</v>
      </c>
      <c r="O3176" s="14">
        <f t="shared" si="285"/>
        <v>45922.102199074077</v>
      </c>
      <c r="P3176" s="19">
        <f t="shared" si="286"/>
        <v>45922.310532407413</v>
      </c>
      <c r="Q3176" s="20" t="str">
        <f t="shared" si="287"/>
        <v>22/09/2025</v>
      </c>
      <c r="R3176" s="13" t="str">
        <f t="shared" si="288"/>
        <v>07</v>
      </c>
      <c r="S3176" s="13" t="str">
        <f t="shared" si="289"/>
        <v>Mon</v>
      </c>
    </row>
    <row r="3177" spans="1:19" x14ac:dyDescent="0.25">
      <c r="A3177" s="58">
        <v>45922.102210648147</v>
      </c>
      <c r="B3177" s="59">
        <v>444878018</v>
      </c>
      <c r="C3177" s="38" t="s">
        <v>36</v>
      </c>
      <c r="D3177" s="38" t="s">
        <v>37</v>
      </c>
      <c r="E3177" s="38" t="s">
        <v>45</v>
      </c>
      <c r="F3177" s="38" t="s">
        <v>120</v>
      </c>
      <c r="G3177" s="35">
        <v>3690.03</v>
      </c>
      <c r="H3177" s="59">
        <v>444088907</v>
      </c>
      <c r="I3177" s="35">
        <v>0</v>
      </c>
      <c r="J3177" s="35">
        <v>0</v>
      </c>
      <c r="K3177" s="35">
        <v>0</v>
      </c>
      <c r="L3177" s="35">
        <v>0</v>
      </c>
      <c r="M3177" s="35">
        <v>9940.0300000000007</v>
      </c>
      <c r="N3177" s="38" t="s">
        <v>109</v>
      </c>
      <c r="O3177" s="14">
        <f t="shared" si="285"/>
        <v>45922.102210648147</v>
      </c>
      <c r="P3177" s="19">
        <f t="shared" si="286"/>
        <v>45922.310543981483</v>
      </c>
      <c r="Q3177" s="20" t="str">
        <f t="shared" si="287"/>
        <v>22/09/2025</v>
      </c>
      <c r="R3177" s="13" t="str">
        <f t="shared" si="288"/>
        <v>07</v>
      </c>
      <c r="S3177" s="13" t="str">
        <f t="shared" si="289"/>
        <v>Mon</v>
      </c>
    </row>
    <row r="3178" spans="1:19" x14ac:dyDescent="0.25">
      <c r="A3178" s="60">
        <v>45922.105983796297</v>
      </c>
      <c r="B3178" s="61">
        <v>444879290</v>
      </c>
      <c r="C3178" s="37" t="s">
        <v>36</v>
      </c>
      <c r="D3178" s="37" t="s">
        <v>38</v>
      </c>
      <c r="E3178" s="37" t="s">
        <v>46</v>
      </c>
      <c r="F3178" s="37" t="s">
        <v>120</v>
      </c>
      <c r="G3178" s="36">
        <v>3688.3</v>
      </c>
      <c r="H3178" s="61">
        <v>444090166</v>
      </c>
      <c r="I3178" s="36">
        <v>0</v>
      </c>
      <c r="J3178" s="36">
        <v>0</v>
      </c>
      <c r="K3178" s="36">
        <v>0</v>
      </c>
      <c r="L3178" s="36">
        <v>-1.73</v>
      </c>
      <c r="M3178" s="36">
        <v>9938.2999999999993</v>
      </c>
      <c r="N3178" s="37" t="s">
        <v>2083</v>
      </c>
      <c r="O3178" s="14">
        <f t="shared" si="285"/>
        <v>45922.105983796297</v>
      </c>
      <c r="P3178" s="19">
        <f t="shared" si="286"/>
        <v>45922.314317129632</v>
      </c>
      <c r="Q3178" s="20" t="str">
        <f t="shared" si="287"/>
        <v>22/09/2025</v>
      </c>
      <c r="R3178" s="13" t="str">
        <f t="shared" si="288"/>
        <v>07</v>
      </c>
      <c r="S3178" s="13" t="str">
        <f t="shared" si="289"/>
        <v>Mon</v>
      </c>
    </row>
    <row r="3179" spans="1:19" x14ac:dyDescent="0.25">
      <c r="A3179" s="58">
        <v>45922.106446759259</v>
      </c>
      <c r="B3179" s="59">
        <v>444879408</v>
      </c>
      <c r="C3179" s="38" t="s">
        <v>36</v>
      </c>
      <c r="D3179" s="38" t="s">
        <v>38</v>
      </c>
      <c r="E3179" s="38" t="s">
        <v>46</v>
      </c>
      <c r="F3179" s="38" t="s">
        <v>120</v>
      </c>
      <c r="G3179" s="35">
        <v>3687.6</v>
      </c>
      <c r="H3179" s="59">
        <v>444090285</v>
      </c>
      <c r="I3179" s="35">
        <v>0</v>
      </c>
      <c r="J3179" s="35">
        <v>0</v>
      </c>
      <c r="K3179" s="35">
        <v>0</v>
      </c>
      <c r="L3179" s="35">
        <v>-2.2400000000000002</v>
      </c>
      <c r="M3179" s="35">
        <v>9936.06</v>
      </c>
      <c r="N3179" s="38" t="s">
        <v>2084</v>
      </c>
      <c r="O3179" s="14">
        <f t="shared" si="285"/>
        <v>45922.106446759259</v>
      </c>
      <c r="P3179" s="19">
        <f t="shared" si="286"/>
        <v>45922.314780092594</v>
      </c>
      <c r="Q3179" s="20" t="str">
        <f t="shared" si="287"/>
        <v>22/09/2025</v>
      </c>
      <c r="R3179" s="13" t="str">
        <f t="shared" si="288"/>
        <v>07</v>
      </c>
      <c r="S3179" s="13" t="str">
        <f t="shared" si="289"/>
        <v>Mon</v>
      </c>
    </row>
    <row r="3180" spans="1:19" x14ac:dyDescent="0.25">
      <c r="A3180" s="60">
        <v>45922.110636574071</v>
      </c>
      <c r="B3180" s="61">
        <v>444880219</v>
      </c>
      <c r="C3180" s="37" t="s">
        <v>36</v>
      </c>
      <c r="D3180" s="37" t="s">
        <v>38</v>
      </c>
      <c r="E3180" s="37" t="s">
        <v>45</v>
      </c>
      <c r="F3180" s="37" t="s">
        <v>120</v>
      </c>
      <c r="G3180" s="36">
        <v>3688.28</v>
      </c>
      <c r="H3180" s="61">
        <v>444091073</v>
      </c>
      <c r="I3180" s="36">
        <v>0</v>
      </c>
      <c r="J3180" s="36">
        <v>0</v>
      </c>
      <c r="K3180" s="36">
        <v>0</v>
      </c>
      <c r="L3180" s="36">
        <v>0</v>
      </c>
      <c r="M3180" s="36">
        <v>9936.06</v>
      </c>
      <c r="N3180" s="37" t="s">
        <v>1972</v>
      </c>
      <c r="O3180" s="14">
        <f t="shared" ref="O3180:O3243" si="290">A3180</f>
        <v>45922.110636574071</v>
      </c>
      <c r="P3180" s="19">
        <f t="shared" ref="P3180:P3243" si="291">O3180+(5/24)</f>
        <v>45922.318969907406</v>
      </c>
      <c r="Q3180" s="20" t="str">
        <f t="shared" ref="Q3180:Q3243" si="292">TEXT(P3180,"dd/mm/yyyy")</f>
        <v>22/09/2025</v>
      </c>
      <c r="R3180" s="13" t="str">
        <f t="shared" ref="R3180:R3243" si="293">TEXT(P3180,"hh")</f>
        <v>07</v>
      </c>
      <c r="S3180" s="13" t="str">
        <f t="shared" ref="S3180:S3243" si="294">TEXT(P3180,"ddd")</f>
        <v>Mon</v>
      </c>
    </row>
    <row r="3181" spans="1:19" x14ac:dyDescent="0.25">
      <c r="A3181" s="58">
        <v>45922.112013888887</v>
      </c>
      <c r="B3181" s="59">
        <v>444880545</v>
      </c>
      <c r="C3181" s="38" t="s">
        <v>36</v>
      </c>
      <c r="D3181" s="38" t="s">
        <v>38</v>
      </c>
      <c r="E3181" s="38" t="s">
        <v>46</v>
      </c>
      <c r="F3181" s="38" t="s">
        <v>120</v>
      </c>
      <c r="G3181" s="35">
        <v>3687.32</v>
      </c>
      <c r="H3181" s="59">
        <v>444091350</v>
      </c>
      <c r="I3181" s="35">
        <v>0</v>
      </c>
      <c r="J3181" s="35">
        <v>0</v>
      </c>
      <c r="K3181" s="35">
        <v>0</v>
      </c>
      <c r="L3181" s="35">
        <v>-2.52</v>
      </c>
      <c r="M3181" s="35">
        <v>9933.5400000000009</v>
      </c>
      <c r="N3181" s="38" t="s">
        <v>2315</v>
      </c>
      <c r="O3181" s="14">
        <f t="shared" si="290"/>
        <v>45922.112013888887</v>
      </c>
      <c r="P3181" s="19">
        <f t="shared" si="291"/>
        <v>45922.320347222223</v>
      </c>
      <c r="Q3181" s="20" t="str">
        <f t="shared" si="292"/>
        <v>22/09/2025</v>
      </c>
      <c r="R3181" s="13" t="str">
        <f t="shared" si="293"/>
        <v>07</v>
      </c>
      <c r="S3181" s="13" t="str">
        <f t="shared" si="294"/>
        <v>Mon</v>
      </c>
    </row>
    <row r="3182" spans="1:19" x14ac:dyDescent="0.25">
      <c r="A3182" s="60">
        <v>45922.113113425927</v>
      </c>
      <c r="B3182" s="61">
        <v>444880955</v>
      </c>
      <c r="C3182" s="37" t="s">
        <v>36</v>
      </c>
      <c r="D3182" s="37" t="s">
        <v>38</v>
      </c>
      <c r="E3182" s="37" t="s">
        <v>46</v>
      </c>
      <c r="F3182" s="37" t="s">
        <v>120</v>
      </c>
      <c r="G3182" s="36">
        <v>3686.84</v>
      </c>
      <c r="H3182" s="61">
        <v>444091762</v>
      </c>
      <c r="I3182" s="36">
        <v>0</v>
      </c>
      <c r="J3182" s="36">
        <v>0</v>
      </c>
      <c r="K3182" s="36">
        <v>0</v>
      </c>
      <c r="L3182" s="36">
        <v>-3</v>
      </c>
      <c r="M3182" s="36">
        <v>9930.5400000000009</v>
      </c>
      <c r="N3182" s="37" t="s">
        <v>2316</v>
      </c>
      <c r="O3182" s="14">
        <f t="shared" si="290"/>
        <v>45922.113113425927</v>
      </c>
      <c r="P3182" s="19">
        <f t="shared" si="291"/>
        <v>45922.321446759262</v>
      </c>
      <c r="Q3182" s="20" t="str">
        <f t="shared" si="292"/>
        <v>22/09/2025</v>
      </c>
      <c r="R3182" s="13" t="str">
        <f t="shared" si="293"/>
        <v>07</v>
      </c>
      <c r="S3182" s="13" t="str">
        <f t="shared" si="294"/>
        <v>Mon</v>
      </c>
    </row>
    <row r="3183" spans="1:19" x14ac:dyDescent="0.25">
      <c r="A3183" s="58">
        <v>45922.113113425927</v>
      </c>
      <c r="B3183" s="59">
        <v>444880956</v>
      </c>
      <c r="C3183" s="38" t="s">
        <v>36</v>
      </c>
      <c r="D3183" s="38" t="s">
        <v>38</v>
      </c>
      <c r="E3183" s="38" t="s">
        <v>46</v>
      </c>
      <c r="F3183" s="38" t="s">
        <v>120</v>
      </c>
      <c r="G3183" s="35">
        <v>3686.84</v>
      </c>
      <c r="H3183" s="59">
        <v>444091763</v>
      </c>
      <c r="I3183" s="35">
        <v>0</v>
      </c>
      <c r="J3183" s="35">
        <v>0</v>
      </c>
      <c r="K3183" s="35">
        <v>0</v>
      </c>
      <c r="L3183" s="35">
        <v>-3</v>
      </c>
      <c r="M3183" s="35">
        <v>9927.5400000000009</v>
      </c>
      <c r="N3183" s="38" t="s">
        <v>2316</v>
      </c>
      <c r="O3183" s="14">
        <f t="shared" si="290"/>
        <v>45922.113113425927</v>
      </c>
      <c r="P3183" s="19">
        <f t="shared" si="291"/>
        <v>45922.321446759262</v>
      </c>
      <c r="Q3183" s="20" t="str">
        <f t="shared" si="292"/>
        <v>22/09/2025</v>
      </c>
      <c r="R3183" s="13" t="str">
        <f t="shared" si="293"/>
        <v>07</v>
      </c>
      <c r="S3183" s="13" t="str">
        <f t="shared" si="294"/>
        <v>Mon</v>
      </c>
    </row>
    <row r="3184" spans="1:19" x14ac:dyDescent="0.25">
      <c r="A3184" s="60">
        <v>45922.113113425927</v>
      </c>
      <c r="B3184" s="61">
        <v>444880957</v>
      </c>
      <c r="C3184" s="37" t="s">
        <v>36</v>
      </c>
      <c r="D3184" s="37" t="s">
        <v>38</v>
      </c>
      <c r="E3184" s="37" t="s">
        <v>46</v>
      </c>
      <c r="F3184" s="37" t="s">
        <v>120</v>
      </c>
      <c r="G3184" s="36">
        <v>3686.84</v>
      </c>
      <c r="H3184" s="61">
        <v>444091764</v>
      </c>
      <c r="I3184" s="36">
        <v>0</v>
      </c>
      <c r="J3184" s="36">
        <v>0</v>
      </c>
      <c r="K3184" s="36">
        <v>0</v>
      </c>
      <c r="L3184" s="36">
        <v>-3.09</v>
      </c>
      <c r="M3184" s="36">
        <v>9924.4500000000007</v>
      </c>
      <c r="N3184" s="37" t="s">
        <v>2316</v>
      </c>
      <c r="O3184" s="14">
        <f t="shared" si="290"/>
        <v>45922.113113425927</v>
      </c>
      <c r="P3184" s="19">
        <f t="shared" si="291"/>
        <v>45922.321446759262</v>
      </c>
      <c r="Q3184" s="20" t="str">
        <f t="shared" si="292"/>
        <v>22/09/2025</v>
      </c>
      <c r="R3184" s="13" t="str">
        <f t="shared" si="293"/>
        <v>07</v>
      </c>
      <c r="S3184" s="13" t="str">
        <f t="shared" si="294"/>
        <v>Mon</v>
      </c>
    </row>
    <row r="3185" spans="1:19" x14ac:dyDescent="0.25">
      <c r="A3185" s="58">
        <v>45922.113113425927</v>
      </c>
      <c r="B3185" s="59">
        <v>444880958</v>
      </c>
      <c r="C3185" s="38" t="s">
        <v>36</v>
      </c>
      <c r="D3185" s="38" t="s">
        <v>38</v>
      </c>
      <c r="E3185" s="38" t="s">
        <v>46</v>
      </c>
      <c r="F3185" s="38" t="s">
        <v>120</v>
      </c>
      <c r="G3185" s="35">
        <v>3686.84</v>
      </c>
      <c r="H3185" s="59">
        <v>444091765</v>
      </c>
      <c r="I3185" s="35">
        <v>0</v>
      </c>
      <c r="J3185" s="35">
        <v>0</v>
      </c>
      <c r="K3185" s="35">
        <v>0</v>
      </c>
      <c r="L3185" s="35">
        <v>-3.1</v>
      </c>
      <c r="M3185" s="35">
        <v>9921.35</v>
      </c>
      <c r="N3185" s="38" t="s">
        <v>2316</v>
      </c>
      <c r="O3185" s="14">
        <f t="shared" si="290"/>
        <v>45922.113113425927</v>
      </c>
      <c r="P3185" s="19">
        <f t="shared" si="291"/>
        <v>45922.321446759262</v>
      </c>
      <c r="Q3185" s="20" t="str">
        <f t="shared" si="292"/>
        <v>22/09/2025</v>
      </c>
      <c r="R3185" s="13" t="str">
        <f t="shared" si="293"/>
        <v>07</v>
      </c>
      <c r="S3185" s="13" t="str">
        <f t="shared" si="294"/>
        <v>Mon</v>
      </c>
    </row>
    <row r="3186" spans="1:19" x14ac:dyDescent="0.25">
      <c r="A3186" s="60">
        <v>45922.113113425927</v>
      </c>
      <c r="B3186" s="61">
        <v>444880959</v>
      </c>
      <c r="C3186" s="37" t="s">
        <v>36</v>
      </c>
      <c r="D3186" s="37" t="s">
        <v>38</v>
      </c>
      <c r="E3186" s="37" t="s">
        <v>46</v>
      </c>
      <c r="F3186" s="37" t="s">
        <v>120</v>
      </c>
      <c r="G3186" s="36">
        <v>3686.84</v>
      </c>
      <c r="H3186" s="61">
        <v>444091766</v>
      </c>
      <c r="I3186" s="36">
        <v>0</v>
      </c>
      <c r="J3186" s="36">
        <v>0</v>
      </c>
      <c r="K3186" s="36">
        <v>0</v>
      </c>
      <c r="L3186" s="36">
        <v>-3.19</v>
      </c>
      <c r="M3186" s="36">
        <v>9918.16</v>
      </c>
      <c r="N3186" s="37" t="s">
        <v>2316</v>
      </c>
      <c r="O3186" s="14">
        <f t="shared" si="290"/>
        <v>45922.113113425927</v>
      </c>
      <c r="P3186" s="19">
        <f t="shared" si="291"/>
        <v>45922.321446759262</v>
      </c>
      <c r="Q3186" s="20" t="str">
        <f t="shared" si="292"/>
        <v>22/09/2025</v>
      </c>
      <c r="R3186" s="13" t="str">
        <f t="shared" si="293"/>
        <v>07</v>
      </c>
      <c r="S3186" s="13" t="str">
        <f t="shared" si="294"/>
        <v>Mon</v>
      </c>
    </row>
    <row r="3187" spans="1:19" x14ac:dyDescent="0.25">
      <c r="A3187" s="58">
        <v>45922.113240740742</v>
      </c>
      <c r="B3187" s="59">
        <v>444880988</v>
      </c>
      <c r="C3187" s="38" t="s">
        <v>36</v>
      </c>
      <c r="D3187" s="38" t="s">
        <v>38</v>
      </c>
      <c r="E3187" s="38" t="s">
        <v>46</v>
      </c>
      <c r="F3187" s="38" t="s">
        <v>120</v>
      </c>
      <c r="G3187" s="35">
        <v>3686.75</v>
      </c>
      <c r="H3187" s="59">
        <v>444091796</v>
      </c>
      <c r="I3187" s="35">
        <v>0</v>
      </c>
      <c r="J3187" s="35">
        <v>0</v>
      </c>
      <c r="K3187" s="35">
        <v>0</v>
      </c>
      <c r="L3187" s="35">
        <v>-3</v>
      </c>
      <c r="M3187" s="35">
        <v>9915.16</v>
      </c>
      <c r="N3187" s="38" t="s">
        <v>2317</v>
      </c>
      <c r="O3187" s="14">
        <f t="shared" si="290"/>
        <v>45922.113240740742</v>
      </c>
      <c r="P3187" s="19">
        <f t="shared" si="291"/>
        <v>45922.321574074078</v>
      </c>
      <c r="Q3187" s="20" t="str">
        <f t="shared" si="292"/>
        <v>22/09/2025</v>
      </c>
      <c r="R3187" s="13" t="str">
        <f t="shared" si="293"/>
        <v>07</v>
      </c>
      <c r="S3187" s="13" t="str">
        <f t="shared" si="294"/>
        <v>Mon</v>
      </c>
    </row>
    <row r="3188" spans="1:19" x14ac:dyDescent="0.25">
      <c r="A3188" s="60">
        <v>45922.113240740742</v>
      </c>
      <c r="B3188" s="61">
        <v>444880989</v>
      </c>
      <c r="C3188" s="37" t="s">
        <v>36</v>
      </c>
      <c r="D3188" s="37" t="s">
        <v>38</v>
      </c>
      <c r="E3188" s="37" t="s">
        <v>46</v>
      </c>
      <c r="F3188" s="37" t="s">
        <v>120</v>
      </c>
      <c r="G3188" s="36">
        <v>3686.75</v>
      </c>
      <c r="H3188" s="61">
        <v>444091797</v>
      </c>
      <c r="I3188" s="36">
        <v>0</v>
      </c>
      <c r="J3188" s="36">
        <v>0</v>
      </c>
      <c r="K3188" s="36">
        <v>0</v>
      </c>
      <c r="L3188" s="36">
        <v>-3</v>
      </c>
      <c r="M3188" s="36">
        <v>9912.16</v>
      </c>
      <c r="N3188" s="37" t="s">
        <v>2317</v>
      </c>
      <c r="O3188" s="14">
        <f t="shared" si="290"/>
        <v>45922.113240740742</v>
      </c>
      <c r="P3188" s="19">
        <f t="shared" si="291"/>
        <v>45922.321574074078</v>
      </c>
      <c r="Q3188" s="20" t="str">
        <f t="shared" si="292"/>
        <v>22/09/2025</v>
      </c>
      <c r="R3188" s="13" t="str">
        <f t="shared" si="293"/>
        <v>07</v>
      </c>
      <c r="S3188" s="13" t="str">
        <f t="shared" si="294"/>
        <v>Mon</v>
      </c>
    </row>
    <row r="3189" spans="1:19" x14ac:dyDescent="0.25">
      <c r="A3189" s="58">
        <v>45922.11341435185</v>
      </c>
      <c r="B3189" s="59">
        <v>444881066</v>
      </c>
      <c r="C3189" s="38" t="s">
        <v>36</v>
      </c>
      <c r="D3189" s="38" t="s">
        <v>37</v>
      </c>
      <c r="E3189" s="38" t="s">
        <v>46</v>
      </c>
      <c r="F3189" s="38" t="s">
        <v>120</v>
      </c>
      <c r="G3189" s="35">
        <v>3686.78</v>
      </c>
      <c r="H3189" s="59">
        <v>444091873</v>
      </c>
      <c r="I3189" s="35">
        <v>0</v>
      </c>
      <c r="J3189" s="35">
        <v>0</v>
      </c>
      <c r="K3189" s="35">
        <v>0</v>
      </c>
      <c r="L3189" s="35">
        <v>1.5</v>
      </c>
      <c r="M3189" s="35">
        <v>9913.66</v>
      </c>
      <c r="N3189" s="38" t="s">
        <v>2318</v>
      </c>
      <c r="O3189" s="14">
        <f t="shared" si="290"/>
        <v>45922.11341435185</v>
      </c>
      <c r="P3189" s="19">
        <f t="shared" si="291"/>
        <v>45922.321747685186</v>
      </c>
      <c r="Q3189" s="20" t="str">
        <f t="shared" si="292"/>
        <v>22/09/2025</v>
      </c>
      <c r="R3189" s="13" t="str">
        <f t="shared" si="293"/>
        <v>07</v>
      </c>
      <c r="S3189" s="13" t="str">
        <f t="shared" si="294"/>
        <v>Mon</v>
      </c>
    </row>
    <row r="3190" spans="1:19" x14ac:dyDescent="0.25">
      <c r="A3190" s="60">
        <v>45922.113993055558</v>
      </c>
      <c r="B3190" s="61">
        <v>444881178</v>
      </c>
      <c r="C3190" s="37" t="s">
        <v>36</v>
      </c>
      <c r="D3190" s="37" t="s">
        <v>38</v>
      </c>
      <c r="E3190" s="37" t="s">
        <v>45</v>
      </c>
      <c r="F3190" s="37" t="s">
        <v>120</v>
      </c>
      <c r="G3190" s="36">
        <v>3686.53</v>
      </c>
      <c r="H3190" s="61">
        <v>444091982</v>
      </c>
      <c r="I3190" s="36">
        <v>0</v>
      </c>
      <c r="J3190" s="36">
        <v>0</v>
      </c>
      <c r="K3190" s="36">
        <v>0</v>
      </c>
      <c r="L3190" s="36">
        <v>0</v>
      </c>
      <c r="M3190" s="36">
        <v>9913.66</v>
      </c>
      <c r="N3190" s="37" t="s">
        <v>116</v>
      </c>
      <c r="O3190" s="14">
        <f t="shared" si="290"/>
        <v>45922.113993055558</v>
      </c>
      <c r="P3190" s="19">
        <f t="shared" si="291"/>
        <v>45922.322326388894</v>
      </c>
      <c r="Q3190" s="20" t="str">
        <f t="shared" si="292"/>
        <v>22/09/2025</v>
      </c>
      <c r="R3190" s="13" t="str">
        <f t="shared" si="293"/>
        <v>07</v>
      </c>
      <c r="S3190" s="13" t="str">
        <f t="shared" si="294"/>
        <v>Mon</v>
      </c>
    </row>
    <row r="3191" spans="1:19" x14ac:dyDescent="0.25">
      <c r="A3191" s="58">
        <v>45922.113993055558</v>
      </c>
      <c r="B3191" s="59">
        <v>444881179</v>
      </c>
      <c r="C3191" s="38" t="s">
        <v>36</v>
      </c>
      <c r="D3191" s="38" t="s">
        <v>38</v>
      </c>
      <c r="E3191" s="38" t="s">
        <v>45</v>
      </c>
      <c r="F3191" s="38" t="s">
        <v>120</v>
      </c>
      <c r="G3191" s="35">
        <v>3686.52</v>
      </c>
      <c r="H3191" s="59">
        <v>444091983</v>
      </c>
      <c r="I3191" s="35">
        <v>0</v>
      </c>
      <c r="J3191" s="35">
        <v>0</v>
      </c>
      <c r="K3191" s="35">
        <v>0</v>
      </c>
      <c r="L3191" s="35">
        <v>0</v>
      </c>
      <c r="M3191" s="35">
        <v>9913.66</v>
      </c>
      <c r="N3191" s="38" t="s">
        <v>1385</v>
      </c>
      <c r="O3191" s="14">
        <f t="shared" si="290"/>
        <v>45922.113993055558</v>
      </c>
      <c r="P3191" s="19">
        <f t="shared" si="291"/>
        <v>45922.322326388894</v>
      </c>
      <c r="Q3191" s="20" t="str">
        <f t="shared" si="292"/>
        <v>22/09/2025</v>
      </c>
      <c r="R3191" s="13" t="str">
        <f t="shared" si="293"/>
        <v>07</v>
      </c>
      <c r="S3191" s="13" t="str">
        <f t="shared" si="294"/>
        <v>Mon</v>
      </c>
    </row>
    <row r="3192" spans="1:19" x14ac:dyDescent="0.25">
      <c r="A3192" s="60">
        <v>45922.114641203705</v>
      </c>
      <c r="B3192" s="61">
        <v>444881304</v>
      </c>
      <c r="C3192" s="37" t="s">
        <v>36</v>
      </c>
      <c r="D3192" s="37" t="s">
        <v>37</v>
      </c>
      <c r="E3192" s="37" t="s">
        <v>46</v>
      </c>
      <c r="F3192" s="37" t="s">
        <v>120</v>
      </c>
      <c r="G3192" s="36">
        <v>3687.56</v>
      </c>
      <c r="H3192" s="61">
        <v>444092108</v>
      </c>
      <c r="I3192" s="36">
        <v>0</v>
      </c>
      <c r="J3192" s="36">
        <v>0</v>
      </c>
      <c r="K3192" s="36">
        <v>0</v>
      </c>
      <c r="L3192" s="36">
        <v>0.9</v>
      </c>
      <c r="M3192" s="36">
        <v>9914.56</v>
      </c>
      <c r="N3192" s="37" t="s">
        <v>2319</v>
      </c>
      <c r="O3192" s="14">
        <f t="shared" si="290"/>
        <v>45922.114641203705</v>
      </c>
      <c r="P3192" s="19">
        <f t="shared" si="291"/>
        <v>45922.322974537041</v>
      </c>
      <c r="Q3192" s="20" t="str">
        <f t="shared" si="292"/>
        <v>22/09/2025</v>
      </c>
      <c r="R3192" s="13" t="str">
        <f t="shared" si="293"/>
        <v>07</v>
      </c>
      <c r="S3192" s="13" t="str">
        <f t="shared" si="294"/>
        <v>Mon</v>
      </c>
    </row>
    <row r="3193" spans="1:19" x14ac:dyDescent="0.25">
      <c r="A3193" s="58">
        <v>45922.114687499998</v>
      </c>
      <c r="B3193" s="59">
        <v>444881322</v>
      </c>
      <c r="C3193" s="38" t="s">
        <v>36</v>
      </c>
      <c r="D3193" s="38" t="s">
        <v>38</v>
      </c>
      <c r="E3193" s="38" t="s">
        <v>45</v>
      </c>
      <c r="F3193" s="38" t="s">
        <v>120</v>
      </c>
      <c r="G3193" s="35">
        <v>3687.34</v>
      </c>
      <c r="H3193" s="59">
        <v>444092128</v>
      </c>
      <c r="I3193" s="35">
        <v>0</v>
      </c>
      <c r="J3193" s="35">
        <v>0</v>
      </c>
      <c r="K3193" s="35">
        <v>0</v>
      </c>
      <c r="L3193" s="35">
        <v>0</v>
      </c>
      <c r="M3193" s="35">
        <v>9914.56</v>
      </c>
      <c r="N3193" s="38" t="s">
        <v>2064</v>
      </c>
      <c r="O3193" s="14">
        <f t="shared" si="290"/>
        <v>45922.114687499998</v>
      </c>
      <c r="P3193" s="19">
        <f t="shared" si="291"/>
        <v>45922.323020833333</v>
      </c>
      <c r="Q3193" s="20" t="str">
        <f t="shared" si="292"/>
        <v>22/09/2025</v>
      </c>
      <c r="R3193" s="13" t="str">
        <f t="shared" si="293"/>
        <v>07</v>
      </c>
      <c r="S3193" s="13" t="str">
        <f t="shared" si="294"/>
        <v>Mon</v>
      </c>
    </row>
    <row r="3194" spans="1:19" x14ac:dyDescent="0.25">
      <c r="A3194" s="60">
        <v>45922.114687499998</v>
      </c>
      <c r="B3194" s="61">
        <v>444881323</v>
      </c>
      <c r="C3194" s="37" t="s">
        <v>36</v>
      </c>
      <c r="D3194" s="37" t="s">
        <v>38</v>
      </c>
      <c r="E3194" s="37" t="s">
        <v>45</v>
      </c>
      <c r="F3194" s="37" t="s">
        <v>120</v>
      </c>
      <c r="G3194" s="36">
        <v>3687.29</v>
      </c>
      <c r="H3194" s="61">
        <v>444092129</v>
      </c>
      <c r="I3194" s="36">
        <v>0</v>
      </c>
      <c r="J3194" s="36">
        <v>0</v>
      </c>
      <c r="K3194" s="36">
        <v>0</v>
      </c>
      <c r="L3194" s="36">
        <v>0</v>
      </c>
      <c r="M3194" s="36">
        <v>9914.56</v>
      </c>
      <c r="N3194" s="37" t="s">
        <v>1945</v>
      </c>
      <c r="O3194" s="14">
        <f t="shared" si="290"/>
        <v>45922.114687499998</v>
      </c>
      <c r="P3194" s="19">
        <f t="shared" si="291"/>
        <v>45922.323020833333</v>
      </c>
      <c r="Q3194" s="20" t="str">
        <f t="shared" si="292"/>
        <v>22/09/2025</v>
      </c>
      <c r="R3194" s="13" t="str">
        <f t="shared" si="293"/>
        <v>07</v>
      </c>
      <c r="S3194" s="13" t="str">
        <f t="shared" si="294"/>
        <v>Mon</v>
      </c>
    </row>
    <row r="3195" spans="1:19" x14ac:dyDescent="0.25">
      <c r="A3195" s="58">
        <v>45922.114687499998</v>
      </c>
      <c r="B3195" s="59">
        <v>444881324</v>
      </c>
      <c r="C3195" s="38" t="s">
        <v>36</v>
      </c>
      <c r="D3195" s="38" t="s">
        <v>38</v>
      </c>
      <c r="E3195" s="38" t="s">
        <v>45</v>
      </c>
      <c r="F3195" s="38" t="s">
        <v>120</v>
      </c>
      <c r="G3195" s="35">
        <v>3687.29</v>
      </c>
      <c r="H3195" s="59">
        <v>444092130</v>
      </c>
      <c r="I3195" s="35">
        <v>0</v>
      </c>
      <c r="J3195" s="35">
        <v>0</v>
      </c>
      <c r="K3195" s="35">
        <v>0</v>
      </c>
      <c r="L3195" s="35">
        <v>0</v>
      </c>
      <c r="M3195" s="35">
        <v>9914.56</v>
      </c>
      <c r="N3195" s="38" t="s">
        <v>109</v>
      </c>
      <c r="O3195" s="14">
        <f t="shared" si="290"/>
        <v>45922.114687499998</v>
      </c>
      <c r="P3195" s="19">
        <f t="shared" si="291"/>
        <v>45922.323020833333</v>
      </c>
      <c r="Q3195" s="20" t="str">
        <f t="shared" si="292"/>
        <v>22/09/2025</v>
      </c>
      <c r="R3195" s="13" t="str">
        <f t="shared" si="293"/>
        <v>07</v>
      </c>
      <c r="S3195" s="13" t="str">
        <f t="shared" si="294"/>
        <v>Mon</v>
      </c>
    </row>
    <row r="3196" spans="1:19" x14ac:dyDescent="0.25">
      <c r="A3196" s="60">
        <v>45922.114699074074</v>
      </c>
      <c r="B3196" s="61">
        <v>444881326</v>
      </c>
      <c r="C3196" s="37" t="s">
        <v>36</v>
      </c>
      <c r="D3196" s="37" t="s">
        <v>38</v>
      </c>
      <c r="E3196" s="37" t="s">
        <v>45</v>
      </c>
      <c r="F3196" s="37" t="s">
        <v>120</v>
      </c>
      <c r="G3196" s="36">
        <v>3687.29</v>
      </c>
      <c r="H3196" s="61">
        <v>444092132</v>
      </c>
      <c r="I3196" s="36">
        <v>0</v>
      </c>
      <c r="J3196" s="36">
        <v>0</v>
      </c>
      <c r="K3196" s="36">
        <v>0</v>
      </c>
      <c r="L3196" s="36">
        <v>0</v>
      </c>
      <c r="M3196" s="36">
        <v>9914.56</v>
      </c>
      <c r="N3196" s="37" t="s">
        <v>47</v>
      </c>
      <c r="O3196" s="14">
        <f t="shared" si="290"/>
        <v>45922.114699074074</v>
      </c>
      <c r="P3196" s="19">
        <f t="shared" si="291"/>
        <v>45922.32303240741</v>
      </c>
      <c r="Q3196" s="20" t="str">
        <f t="shared" si="292"/>
        <v>22/09/2025</v>
      </c>
      <c r="R3196" s="13" t="str">
        <f t="shared" si="293"/>
        <v>07</v>
      </c>
      <c r="S3196" s="13" t="str">
        <f t="shared" si="294"/>
        <v>Mon</v>
      </c>
    </row>
    <row r="3197" spans="1:19" x14ac:dyDescent="0.25">
      <c r="A3197" s="58">
        <v>45922.114699074074</v>
      </c>
      <c r="B3197" s="59">
        <v>444881328</v>
      </c>
      <c r="C3197" s="38" t="s">
        <v>36</v>
      </c>
      <c r="D3197" s="38" t="s">
        <v>38</v>
      </c>
      <c r="E3197" s="38" t="s">
        <v>45</v>
      </c>
      <c r="F3197" s="38" t="s">
        <v>120</v>
      </c>
      <c r="G3197" s="35">
        <v>3687.29</v>
      </c>
      <c r="H3197" s="59">
        <v>444092134</v>
      </c>
      <c r="I3197" s="35">
        <v>0</v>
      </c>
      <c r="J3197" s="35">
        <v>0</v>
      </c>
      <c r="K3197" s="35">
        <v>0</v>
      </c>
      <c r="L3197" s="35">
        <v>0</v>
      </c>
      <c r="M3197" s="35">
        <v>9914.56</v>
      </c>
      <c r="N3197" s="38" t="s">
        <v>52</v>
      </c>
      <c r="O3197" s="14">
        <f t="shared" si="290"/>
        <v>45922.114699074074</v>
      </c>
      <c r="P3197" s="19">
        <f t="shared" si="291"/>
        <v>45922.32303240741</v>
      </c>
      <c r="Q3197" s="20" t="str">
        <f t="shared" si="292"/>
        <v>22/09/2025</v>
      </c>
      <c r="R3197" s="13" t="str">
        <f t="shared" si="293"/>
        <v>07</v>
      </c>
      <c r="S3197" s="13" t="str">
        <f t="shared" si="294"/>
        <v>Mon</v>
      </c>
    </row>
    <row r="3198" spans="1:19" x14ac:dyDescent="0.25">
      <c r="A3198" s="60">
        <v>45922.114699074074</v>
      </c>
      <c r="B3198" s="61">
        <v>444881329</v>
      </c>
      <c r="C3198" s="37" t="s">
        <v>36</v>
      </c>
      <c r="D3198" s="37" t="s">
        <v>38</v>
      </c>
      <c r="E3198" s="37" t="s">
        <v>45</v>
      </c>
      <c r="F3198" s="37" t="s">
        <v>120</v>
      </c>
      <c r="G3198" s="36">
        <v>3687.29</v>
      </c>
      <c r="H3198" s="61">
        <v>444092135</v>
      </c>
      <c r="I3198" s="36">
        <v>0</v>
      </c>
      <c r="J3198" s="36">
        <v>0</v>
      </c>
      <c r="K3198" s="36">
        <v>0</v>
      </c>
      <c r="L3198" s="36">
        <v>0</v>
      </c>
      <c r="M3198" s="36">
        <v>9914.56</v>
      </c>
      <c r="N3198" s="37" t="s">
        <v>1972</v>
      </c>
      <c r="O3198" s="14">
        <f t="shared" si="290"/>
        <v>45922.114699074074</v>
      </c>
      <c r="P3198" s="19">
        <f t="shared" si="291"/>
        <v>45922.32303240741</v>
      </c>
      <c r="Q3198" s="20" t="str">
        <f t="shared" si="292"/>
        <v>22/09/2025</v>
      </c>
      <c r="R3198" s="13" t="str">
        <f t="shared" si="293"/>
        <v>07</v>
      </c>
      <c r="S3198" s="13" t="str">
        <f t="shared" si="294"/>
        <v>Mon</v>
      </c>
    </row>
    <row r="3199" spans="1:19" x14ac:dyDescent="0.25">
      <c r="A3199" s="58">
        <v>45922.114699074074</v>
      </c>
      <c r="B3199" s="59">
        <v>444881331</v>
      </c>
      <c r="C3199" s="38" t="s">
        <v>36</v>
      </c>
      <c r="D3199" s="38" t="s">
        <v>38</v>
      </c>
      <c r="E3199" s="38" t="s">
        <v>45</v>
      </c>
      <c r="F3199" s="38" t="s">
        <v>120</v>
      </c>
      <c r="G3199" s="35">
        <v>3687.29</v>
      </c>
      <c r="H3199" s="59">
        <v>444092138</v>
      </c>
      <c r="I3199" s="35">
        <v>0</v>
      </c>
      <c r="J3199" s="35">
        <v>0</v>
      </c>
      <c r="K3199" s="35">
        <v>0</v>
      </c>
      <c r="L3199" s="35">
        <v>0</v>
      </c>
      <c r="M3199" s="35">
        <v>9914.56</v>
      </c>
      <c r="N3199" s="38" t="s">
        <v>48</v>
      </c>
      <c r="O3199" s="14">
        <f t="shared" si="290"/>
        <v>45922.114699074074</v>
      </c>
      <c r="P3199" s="19">
        <f t="shared" si="291"/>
        <v>45922.32303240741</v>
      </c>
      <c r="Q3199" s="20" t="str">
        <f t="shared" si="292"/>
        <v>22/09/2025</v>
      </c>
      <c r="R3199" s="13" t="str">
        <f t="shared" si="293"/>
        <v>07</v>
      </c>
      <c r="S3199" s="13" t="str">
        <f t="shared" si="294"/>
        <v>Mon</v>
      </c>
    </row>
    <row r="3200" spans="1:19" x14ac:dyDescent="0.25">
      <c r="A3200" s="60">
        <v>45922.114710648151</v>
      </c>
      <c r="B3200" s="61">
        <v>444881333</v>
      </c>
      <c r="C3200" s="37" t="s">
        <v>36</v>
      </c>
      <c r="D3200" s="37" t="s">
        <v>38</v>
      </c>
      <c r="E3200" s="37" t="s">
        <v>45</v>
      </c>
      <c r="F3200" s="37" t="s">
        <v>120</v>
      </c>
      <c r="G3200" s="36">
        <v>3687.29</v>
      </c>
      <c r="H3200" s="61">
        <v>444092139</v>
      </c>
      <c r="I3200" s="36">
        <v>0</v>
      </c>
      <c r="J3200" s="36">
        <v>0</v>
      </c>
      <c r="K3200" s="36">
        <v>0</v>
      </c>
      <c r="L3200" s="36">
        <v>0</v>
      </c>
      <c r="M3200" s="36">
        <v>9914.56</v>
      </c>
      <c r="N3200" s="37" t="s">
        <v>108</v>
      </c>
      <c r="O3200" s="14">
        <f t="shared" si="290"/>
        <v>45922.114710648151</v>
      </c>
      <c r="P3200" s="19">
        <f t="shared" si="291"/>
        <v>45922.323043981487</v>
      </c>
      <c r="Q3200" s="20" t="str">
        <f t="shared" si="292"/>
        <v>22/09/2025</v>
      </c>
      <c r="R3200" s="13" t="str">
        <f t="shared" si="293"/>
        <v>07</v>
      </c>
      <c r="S3200" s="13" t="str">
        <f t="shared" si="294"/>
        <v>Mon</v>
      </c>
    </row>
    <row r="3201" spans="1:19" x14ac:dyDescent="0.25">
      <c r="A3201" s="58">
        <v>45922.114710648151</v>
      </c>
      <c r="B3201" s="59">
        <v>444881334</v>
      </c>
      <c r="C3201" s="38" t="s">
        <v>36</v>
      </c>
      <c r="D3201" s="38" t="s">
        <v>38</v>
      </c>
      <c r="E3201" s="38" t="s">
        <v>45</v>
      </c>
      <c r="F3201" s="38" t="s">
        <v>120</v>
      </c>
      <c r="G3201" s="35">
        <v>3687.31</v>
      </c>
      <c r="H3201" s="59">
        <v>444092140</v>
      </c>
      <c r="I3201" s="35">
        <v>0</v>
      </c>
      <c r="J3201" s="35">
        <v>0</v>
      </c>
      <c r="K3201" s="35">
        <v>0</v>
      </c>
      <c r="L3201" s="35">
        <v>0</v>
      </c>
      <c r="M3201" s="35">
        <v>9914.56</v>
      </c>
      <c r="N3201" s="38" t="s">
        <v>77</v>
      </c>
      <c r="O3201" s="14">
        <f t="shared" si="290"/>
        <v>45922.114710648151</v>
      </c>
      <c r="P3201" s="19">
        <f t="shared" si="291"/>
        <v>45922.323043981487</v>
      </c>
      <c r="Q3201" s="20" t="str">
        <f t="shared" si="292"/>
        <v>22/09/2025</v>
      </c>
      <c r="R3201" s="13" t="str">
        <f t="shared" si="293"/>
        <v>07</v>
      </c>
      <c r="S3201" s="13" t="str">
        <f t="shared" si="294"/>
        <v>Mon</v>
      </c>
    </row>
    <row r="3202" spans="1:19" x14ac:dyDescent="0.25">
      <c r="A3202" s="60">
        <v>45922.115266203706</v>
      </c>
      <c r="B3202" s="61">
        <v>444881458</v>
      </c>
      <c r="C3202" s="37" t="s">
        <v>36</v>
      </c>
      <c r="D3202" s="37" t="s">
        <v>38</v>
      </c>
      <c r="E3202" s="37" t="s">
        <v>46</v>
      </c>
      <c r="F3202" s="37" t="s">
        <v>120</v>
      </c>
      <c r="G3202" s="36">
        <v>3686.29</v>
      </c>
      <c r="H3202" s="61">
        <v>444092263</v>
      </c>
      <c r="I3202" s="36">
        <v>0</v>
      </c>
      <c r="J3202" s="36">
        <v>0</v>
      </c>
      <c r="K3202" s="36">
        <v>0</v>
      </c>
      <c r="L3202" s="36">
        <v>-3.03</v>
      </c>
      <c r="M3202" s="36">
        <v>9911.5300000000007</v>
      </c>
      <c r="N3202" s="37" t="s">
        <v>768</v>
      </c>
      <c r="O3202" s="14">
        <f t="shared" si="290"/>
        <v>45922.115266203706</v>
      </c>
      <c r="P3202" s="19">
        <f t="shared" si="291"/>
        <v>45922.323599537041</v>
      </c>
      <c r="Q3202" s="20" t="str">
        <f t="shared" si="292"/>
        <v>22/09/2025</v>
      </c>
      <c r="R3202" s="13" t="str">
        <f t="shared" si="293"/>
        <v>07</v>
      </c>
      <c r="S3202" s="13" t="str">
        <f t="shared" si="294"/>
        <v>Mon</v>
      </c>
    </row>
    <row r="3203" spans="1:19" x14ac:dyDescent="0.25">
      <c r="A3203" s="58">
        <v>45922.126377314817</v>
      </c>
      <c r="B3203" s="59">
        <v>444884627</v>
      </c>
      <c r="C3203" s="38" t="s">
        <v>36</v>
      </c>
      <c r="D3203" s="38" t="s">
        <v>37</v>
      </c>
      <c r="E3203" s="38" t="s">
        <v>45</v>
      </c>
      <c r="F3203" s="38" t="s">
        <v>120</v>
      </c>
      <c r="G3203" s="35">
        <v>3688.19</v>
      </c>
      <c r="H3203" s="59">
        <v>444095399</v>
      </c>
      <c r="I3203" s="35">
        <v>0</v>
      </c>
      <c r="J3203" s="35">
        <v>0</v>
      </c>
      <c r="K3203" s="35">
        <v>0</v>
      </c>
      <c r="L3203" s="35">
        <v>0</v>
      </c>
      <c r="M3203" s="35">
        <v>9911.5300000000007</v>
      </c>
      <c r="N3203" s="38" t="s">
        <v>74</v>
      </c>
      <c r="O3203" s="14">
        <f t="shared" si="290"/>
        <v>45922.126377314817</v>
      </c>
      <c r="P3203" s="19">
        <f t="shared" si="291"/>
        <v>45922.334710648152</v>
      </c>
      <c r="Q3203" s="20" t="str">
        <f t="shared" si="292"/>
        <v>22/09/2025</v>
      </c>
      <c r="R3203" s="13" t="str">
        <f t="shared" si="293"/>
        <v>08</v>
      </c>
      <c r="S3203" s="13" t="str">
        <f t="shared" si="294"/>
        <v>Mon</v>
      </c>
    </row>
    <row r="3204" spans="1:19" x14ac:dyDescent="0.25">
      <c r="A3204" s="60">
        <v>45922.130902777775</v>
      </c>
      <c r="B3204" s="61">
        <v>444885998</v>
      </c>
      <c r="C3204" s="37" t="s">
        <v>36</v>
      </c>
      <c r="D3204" s="37" t="s">
        <v>37</v>
      </c>
      <c r="E3204" s="37" t="s">
        <v>46</v>
      </c>
      <c r="F3204" s="37" t="s">
        <v>120</v>
      </c>
      <c r="G3204" s="36">
        <v>3685.82</v>
      </c>
      <c r="H3204" s="61">
        <v>444096779</v>
      </c>
      <c r="I3204" s="36">
        <v>0</v>
      </c>
      <c r="J3204" s="36">
        <v>0</v>
      </c>
      <c r="K3204" s="36">
        <v>0</v>
      </c>
      <c r="L3204" s="36">
        <v>1.47</v>
      </c>
      <c r="M3204" s="36">
        <v>9913</v>
      </c>
      <c r="N3204" s="37" t="s">
        <v>2320</v>
      </c>
      <c r="O3204" s="14">
        <f t="shared" si="290"/>
        <v>45922.130902777775</v>
      </c>
      <c r="P3204" s="19">
        <f t="shared" si="291"/>
        <v>45922.339236111111</v>
      </c>
      <c r="Q3204" s="20" t="str">
        <f t="shared" si="292"/>
        <v>22/09/2025</v>
      </c>
      <c r="R3204" s="13" t="str">
        <f t="shared" si="293"/>
        <v>08</v>
      </c>
      <c r="S3204" s="13" t="str">
        <f t="shared" si="294"/>
        <v>Mon</v>
      </c>
    </row>
    <row r="3205" spans="1:19" x14ac:dyDescent="0.25">
      <c r="A3205" s="58">
        <v>45922.130902777775</v>
      </c>
      <c r="B3205" s="59">
        <v>444886000</v>
      </c>
      <c r="C3205" s="38" t="s">
        <v>36</v>
      </c>
      <c r="D3205" s="38" t="s">
        <v>37</v>
      </c>
      <c r="E3205" s="38" t="s">
        <v>46</v>
      </c>
      <c r="F3205" s="38" t="s">
        <v>120</v>
      </c>
      <c r="G3205" s="35">
        <v>3685.82</v>
      </c>
      <c r="H3205" s="59">
        <v>444096780</v>
      </c>
      <c r="I3205" s="35">
        <v>0</v>
      </c>
      <c r="J3205" s="35">
        <v>0</v>
      </c>
      <c r="K3205" s="35">
        <v>0</v>
      </c>
      <c r="L3205" s="35">
        <v>1.49</v>
      </c>
      <c r="M3205" s="35">
        <v>9914.49</v>
      </c>
      <c r="N3205" s="38" t="s">
        <v>2320</v>
      </c>
      <c r="O3205" s="14">
        <f t="shared" si="290"/>
        <v>45922.130902777775</v>
      </c>
      <c r="P3205" s="19">
        <f t="shared" si="291"/>
        <v>45922.339236111111</v>
      </c>
      <c r="Q3205" s="20" t="str">
        <f t="shared" si="292"/>
        <v>22/09/2025</v>
      </c>
      <c r="R3205" s="13" t="str">
        <f t="shared" si="293"/>
        <v>08</v>
      </c>
      <c r="S3205" s="13" t="str">
        <f t="shared" si="294"/>
        <v>Mon</v>
      </c>
    </row>
    <row r="3206" spans="1:19" x14ac:dyDescent="0.25">
      <c r="A3206" s="60">
        <v>45922.130902777775</v>
      </c>
      <c r="B3206" s="61">
        <v>444886001</v>
      </c>
      <c r="C3206" s="37" t="s">
        <v>36</v>
      </c>
      <c r="D3206" s="37" t="s">
        <v>37</v>
      </c>
      <c r="E3206" s="37" t="s">
        <v>46</v>
      </c>
      <c r="F3206" s="37" t="s">
        <v>120</v>
      </c>
      <c r="G3206" s="36">
        <v>3685.82</v>
      </c>
      <c r="H3206" s="61">
        <v>444096782</v>
      </c>
      <c r="I3206" s="36">
        <v>0</v>
      </c>
      <c r="J3206" s="36">
        <v>0</v>
      </c>
      <c r="K3206" s="36">
        <v>0</v>
      </c>
      <c r="L3206" s="36">
        <v>1.52</v>
      </c>
      <c r="M3206" s="36">
        <v>9916.01</v>
      </c>
      <c r="N3206" s="37" t="s">
        <v>2320</v>
      </c>
      <c r="O3206" s="14">
        <f t="shared" si="290"/>
        <v>45922.130902777775</v>
      </c>
      <c r="P3206" s="19">
        <f t="shared" si="291"/>
        <v>45922.339236111111</v>
      </c>
      <c r="Q3206" s="20" t="str">
        <f t="shared" si="292"/>
        <v>22/09/2025</v>
      </c>
      <c r="R3206" s="13" t="str">
        <f t="shared" si="293"/>
        <v>08</v>
      </c>
      <c r="S3206" s="13" t="str">
        <f t="shared" si="294"/>
        <v>Mon</v>
      </c>
    </row>
    <row r="3207" spans="1:19" x14ac:dyDescent="0.25">
      <c r="A3207" s="58">
        <v>45922.130902777775</v>
      </c>
      <c r="B3207" s="59">
        <v>444886002</v>
      </c>
      <c r="C3207" s="38" t="s">
        <v>36</v>
      </c>
      <c r="D3207" s="38" t="s">
        <v>37</v>
      </c>
      <c r="E3207" s="38" t="s">
        <v>46</v>
      </c>
      <c r="F3207" s="38" t="s">
        <v>120</v>
      </c>
      <c r="G3207" s="35">
        <v>3685.82</v>
      </c>
      <c r="H3207" s="59">
        <v>444096783</v>
      </c>
      <c r="I3207" s="35">
        <v>0</v>
      </c>
      <c r="J3207" s="35">
        <v>0</v>
      </c>
      <c r="K3207" s="35">
        <v>0</v>
      </c>
      <c r="L3207" s="35">
        <v>1.47</v>
      </c>
      <c r="M3207" s="35">
        <v>9917.48</v>
      </c>
      <c r="N3207" s="38" t="s">
        <v>2320</v>
      </c>
      <c r="O3207" s="14">
        <f t="shared" si="290"/>
        <v>45922.130902777775</v>
      </c>
      <c r="P3207" s="19">
        <f t="shared" si="291"/>
        <v>45922.339236111111</v>
      </c>
      <c r="Q3207" s="20" t="str">
        <f t="shared" si="292"/>
        <v>22/09/2025</v>
      </c>
      <c r="R3207" s="13" t="str">
        <f t="shared" si="293"/>
        <v>08</v>
      </c>
      <c r="S3207" s="13" t="str">
        <f t="shared" si="294"/>
        <v>Mon</v>
      </c>
    </row>
    <row r="3208" spans="1:19" x14ac:dyDescent="0.25">
      <c r="A3208" s="60">
        <v>45922.130902777775</v>
      </c>
      <c r="B3208" s="61">
        <v>444886003</v>
      </c>
      <c r="C3208" s="37" t="s">
        <v>36</v>
      </c>
      <c r="D3208" s="37" t="s">
        <v>37</v>
      </c>
      <c r="E3208" s="37" t="s">
        <v>46</v>
      </c>
      <c r="F3208" s="37" t="s">
        <v>120</v>
      </c>
      <c r="G3208" s="36">
        <v>3685.82</v>
      </c>
      <c r="H3208" s="61">
        <v>444096784</v>
      </c>
      <c r="I3208" s="36">
        <v>0</v>
      </c>
      <c r="J3208" s="36">
        <v>0</v>
      </c>
      <c r="K3208" s="36">
        <v>0</v>
      </c>
      <c r="L3208" s="36">
        <v>1.47</v>
      </c>
      <c r="M3208" s="36">
        <v>9918.9500000000007</v>
      </c>
      <c r="N3208" s="37" t="s">
        <v>2320</v>
      </c>
      <c r="O3208" s="14">
        <f t="shared" si="290"/>
        <v>45922.130902777775</v>
      </c>
      <c r="P3208" s="19">
        <f t="shared" si="291"/>
        <v>45922.339236111111</v>
      </c>
      <c r="Q3208" s="20" t="str">
        <f t="shared" si="292"/>
        <v>22/09/2025</v>
      </c>
      <c r="R3208" s="13" t="str">
        <f t="shared" si="293"/>
        <v>08</v>
      </c>
      <c r="S3208" s="13" t="str">
        <f t="shared" si="294"/>
        <v>Mon</v>
      </c>
    </row>
    <row r="3209" spans="1:19" x14ac:dyDescent="0.25">
      <c r="A3209" s="58">
        <v>45922.131736111114</v>
      </c>
      <c r="B3209" s="59">
        <v>444886216</v>
      </c>
      <c r="C3209" s="38" t="s">
        <v>36</v>
      </c>
      <c r="D3209" s="38" t="s">
        <v>37</v>
      </c>
      <c r="E3209" s="38" t="s">
        <v>46</v>
      </c>
      <c r="F3209" s="38" t="s">
        <v>120</v>
      </c>
      <c r="G3209" s="35">
        <v>3686.69</v>
      </c>
      <c r="H3209" s="59">
        <v>444096993</v>
      </c>
      <c r="I3209" s="35">
        <v>0</v>
      </c>
      <c r="J3209" s="35">
        <v>0</v>
      </c>
      <c r="K3209" s="35">
        <v>0</v>
      </c>
      <c r="L3209" s="35">
        <v>1.78</v>
      </c>
      <c r="M3209" s="35">
        <v>9920.73</v>
      </c>
      <c r="N3209" s="38" t="s">
        <v>2321</v>
      </c>
      <c r="O3209" s="14">
        <f t="shared" si="290"/>
        <v>45922.131736111114</v>
      </c>
      <c r="P3209" s="19">
        <f t="shared" si="291"/>
        <v>45922.34006944445</v>
      </c>
      <c r="Q3209" s="20" t="str">
        <f t="shared" si="292"/>
        <v>22/09/2025</v>
      </c>
      <c r="R3209" s="13" t="str">
        <f t="shared" si="293"/>
        <v>08</v>
      </c>
      <c r="S3209" s="13" t="str">
        <f t="shared" si="294"/>
        <v>Mon</v>
      </c>
    </row>
    <row r="3210" spans="1:19" x14ac:dyDescent="0.25">
      <c r="A3210" s="60">
        <v>45922.131736111114</v>
      </c>
      <c r="B3210" s="61">
        <v>444886217</v>
      </c>
      <c r="C3210" s="37" t="s">
        <v>36</v>
      </c>
      <c r="D3210" s="37" t="s">
        <v>37</v>
      </c>
      <c r="E3210" s="37" t="s">
        <v>46</v>
      </c>
      <c r="F3210" s="37" t="s">
        <v>120</v>
      </c>
      <c r="G3210" s="36">
        <v>3686.69</v>
      </c>
      <c r="H3210" s="61">
        <v>444096994</v>
      </c>
      <c r="I3210" s="36">
        <v>0</v>
      </c>
      <c r="J3210" s="36">
        <v>0</v>
      </c>
      <c r="K3210" s="36">
        <v>0</v>
      </c>
      <c r="L3210" s="36">
        <v>0.6</v>
      </c>
      <c r="M3210" s="36">
        <v>9921.33</v>
      </c>
      <c r="N3210" s="37" t="s">
        <v>2321</v>
      </c>
      <c r="O3210" s="14">
        <f t="shared" si="290"/>
        <v>45922.131736111114</v>
      </c>
      <c r="P3210" s="19">
        <f t="shared" si="291"/>
        <v>45922.34006944445</v>
      </c>
      <c r="Q3210" s="20" t="str">
        <f t="shared" si="292"/>
        <v>22/09/2025</v>
      </c>
      <c r="R3210" s="13" t="str">
        <f t="shared" si="293"/>
        <v>08</v>
      </c>
      <c r="S3210" s="13" t="str">
        <f t="shared" si="294"/>
        <v>Mon</v>
      </c>
    </row>
    <row r="3211" spans="1:19" x14ac:dyDescent="0.25">
      <c r="A3211" s="58">
        <v>45922.131736111114</v>
      </c>
      <c r="B3211" s="59">
        <v>444886218</v>
      </c>
      <c r="C3211" s="38" t="s">
        <v>36</v>
      </c>
      <c r="D3211" s="38" t="s">
        <v>37</v>
      </c>
      <c r="E3211" s="38" t="s">
        <v>46</v>
      </c>
      <c r="F3211" s="38" t="s">
        <v>120</v>
      </c>
      <c r="G3211" s="35">
        <v>3686.69</v>
      </c>
      <c r="H3211" s="59">
        <v>444096995</v>
      </c>
      <c r="I3211" s="35">
        <v>0</v>
      </c>
      <c r="J3211" s="35">
        <v>0</v>
      </c>
      <c r="K3211" s="35">
        <v>0</v>
      </c>
      <c r="L3211" s="35">
        <v>0.6</v>
      </c>
      <c r="M3211" s="35">
        <v>9921.93</v>
      </c>
      <c r="N3211" s="38" t="s">
        <v>2321</v>
      </c>
      <c r="O3211" s="14">
        <f t="shared" si="290"/>
        <v>45922.131736111114</v>
      </c>
      <c r="P3211" s="19">
        <f t="shared" si="291"/>
        <v>45922.34006944445</v>
      </c>
      <c r="Q3211" s="20" t="str">
        <f t="shared" si="292"/>
        <v>22/09/2025</v>
      </c>
      <c r="R3211" s="13" t="str">
        <f t="shared" si="293"/>
        <v>08</v>
      </c>
      <c r="S3211" s="13" t="str">
        <f t="shared" si="294"/>
        <v>Mon</v>
      </c>
    </row>
    <row r="3212" spans="1:19" x14ac:dyDescent="0.25">
      <c r="A3212" s="60">
        <v>45922.131736111114</v>
      </c>
      <c r="B3212" s="61">
        <v>444886219</v>
      </c>
      <c r="C3212" s="37" t="s">
        <v>36</v>
      </c>
      <c r="D3212" s="37" t="s">
        <v>37</v>
      </c>
      <c r="E3212" s="37" t="s">
        <v>46</v>
      </c>
      <c r="F3212" s="37" t="s">
        <v>120</v>
      </c>
      <c r="G3212" s="36">
        <v>3686.69</v>
      </c>
      <c r="H3212" s="61">
        <v>444096996</v>
      </c>
      <c r="I3212" s="36">
        <v>0</v>
      </c>
      <c r="J3212" s="36">
        <v>0</v>
      </c>
      <c r="K3212" s="36">
        <v>0</v>
      </c>
      <c r="L3212" s="36">
        <v>0.6</v>
      </c>
      <c r="M3212" s="36">
        <v>9922.5300000000007</v>
      </c>
      <c r="N3212" s="37" t="s">
        <v>2321</v>
      </c>
      <c r="O3212" s="14">
        <f t="shared" si="290"/>
        <v>45922.131736111114</v>
      </c>
      <c r="P3212" s="19">
        <f t="shared" si="291"/>
        <v>45922.34006944445</v>
      </c>
      <c r="Q3212" s="20" t="str">
        <f t="shared" si="292"/>
        <v>22/09/2025</v>
      </c>
      <c r="R3212" s="13" t="str">
        <f t="shared" si="293"/>
        <v>08</v>
      </c>
      <c r="S3212" s="13" t="str">
        <f t="shared" si="294"/>
        <v>Mon</v>
      </c>
    </row>
    <row r="3213" spans="1:19" x14ac:dyDescent="0.25">
      <c r="A3213" s="58">
        <v>45922.13349537037</v>
      </c>
      <c r="B3213" s="59">
        <v>444886807</v>
      </c>
      <c r="C3213" s="38" t="s">
        <v>36</v>
      </c>
      <c r="D3213" s="38" t="s">
        <v>37</v>
      </c>
      <c r="E3213" s="38" t="s">
        <v>46</v>
      </c>
      <c r="F3213" s="38" t="s">
        <v>120</v>
      </c>
      <c r="G3213" s="35">
        <v>3689.58</v>
      </c>
      <c r="H3213" s="59">
        <v>444097583</v>
      </c>
      <c r="I3213" s="35">
        <v>0</v>
      </c>
      <c r="J3213" s="35">
        <v>0</v>
      </c>
      <c r="K3213" s="35">
        <v>0</v>
      </c>
      <c r="L3213" s="35">
        <v>-3.05</v>
      </c>
      <c r="M3213" s="35">
        <v>9919.48</v>
      </c>
      <c r="N3213" s="38" t="s">
        <v>2322</v>
      </c>
      <c r="O3213" s="14">
        <f t="shared" si="290"/>
        <v>45922.13349537037</v>
      </c>
      <c r="P3213" s="19">
        <f t="shared" si="291"/>
        <v>45922.341828703706</v>
      </c>
      <c r="Q3213" s="20" t="str">
        <f t="shared" si="292"/>
        <v>22/09/2025</v>
      </c>
      <c r="R3213" s="13" t="str">
        <f t="shared" si="293"/>
        <v>08</v>
      </c>
      <c r="S3213" s="13" t="str">
        <f t="shared" si="294"/>
        <v>Mon</v>
      </c>
    </row>
    <row r="3214" spans="1:19" x14ac:dyDescent="0.25">
      <c r="A3214" s="60">
        <v>45922.13349537037</v>
      </c>
      <c r="B3214" s="61">
        <v>444886808</v>
      </c>
      <c r="C3214" s="37" t="s">
        <v>36</v>
      </c>
      <c r="D3214" s="37" t="s">
        <v>37</v>
      </c>
      <c r="E3214" s="37" t="s">
        <v>46</v>
      </c>
      <c r="F3214" s="37" t="s">
        <v>120</v>
      </c>
      <c r="G3214" s="36">
        <v>3689.58</v>
      </c>
      <c r="H3214" s="61">
        <v>444097584</v>
      </c>
      <c r="I3214" s="36">
        <v>0</v>
      </c>
      <c r="J3214" s="36">
        <v>0</v>
      </c>
      <c r="K3214" s="36">
        <v>0</v>
      </c>
      <c r="L3214" s="36">
        <v>-3.06</v>
      </c>
      <c r="M3214" s="36">
        <v>9916.42</v>
      </c>
      <c r="N3214" s="37" t="s">
        <v>2322</v>
      </c>
      <c r="O3214" s="14">
        <f t="shared" si="290"/>
        <v>45922.13349537037</v>
      </c>
      <c r="P3214" s="19">
        <f t="shared" si="291"/>
        <v>45922.341828703706</v>
      </c>
      <c r="Q3214" s="20" t="str">
        <f t="shared" si="292"/>
        <v>22/09/2025</v>
      </c>
      <c r="R3214" s="13" t="str">
        <f t="shared" si="293"/>
        <v>08</v>
      </c>
      <c r="S3214" s="13" t="str">
        <f t="shared" si="294"/>
        <v>Mon</v>
      </c>
    </row>
    <row r="3215" spans="1:19" x14ac:dyDescent="0.25">
      <c r="A3215" s="58">
        <v>45922.133842592593</v>
      </c>
      <c r="B3215" s="59">
        <v>444887078</v>
      </c>
      <c r="C3215" s="38" t="s">
        <v>36</v>
      </c>
      <c r="D3215" s="38" t="s">
        <v>37</v>
      </c>
      <c r="E3215" s="38" t="s">
        <v>46</v>
      </c>
      <c r="F3215" s="38" t="s">
        <v>120</v>
      </c>
      <c r="G3215" s="35">
        <v>3690.34</v>
      </c>
      <c r="H3215" s="59">
        <v>444097847</v>
      </c>
      <c r="I3215" s="35">
        <v>0</v>
      </c>
      <c r="J3215" s="35">
        <v>0</v>
      </c>
      <c r="K3215" s="35">
        <v>0</v>
      </c>
      <c r="L3215" s="35">
        <v>-3.05</v>
      </c>
      <c r="M3215" s="35">
        <v>9913.3700000000008</v>
      </c>
      <c r="N3215" s="38" t="s">
        <v>2323</v>
      </c>
      <c r="O3215" s="14">
        <f t="shared" si="290"/>
        <v>45922.133842592593</v>
      </c>
      <c r="P3215" s="19">
        <f t="shared" si="291"/>
        <v>45922.342175925929</v>
      </c>
      <c r="Q3215" s="20" t="str">
        <f t="shared" si="292"/>
        <v>22/09/2025</v>
      </c>
      <c r="R3215" s="13" t="str">
        <f t="shared" si="293"/>
        <v>08</v>
      </c>
      <c r="S3215" s="13" t="str">
        <f t="shared" si="294"/>
        <v>Mon</v>
      </c>
    </row>
    <row r="3216" spans="1:19" x14ac:dyDescent="0.25">
      <c r="A3216" s="60">
        <v>45922.135868055557</v>
      </c>
      <c r="B3216" s="61">
        <v>444887989</v>
      </c>
      <c r="C3216" s="37" t="s">
        <v>36</v>
      </c>
      <c r="D3216" s="37" t="s">
        <v>37</v>
      </c>
      <c r="E3216" s="37" t="s">
        <v>45</v>
      </c>
      <c r="F3216" s="37" t="s">
        <v>120</v>
      </c>
      <c r="G3216" s="36">
        <v>3690.31</v>
      </c>
      <c r="H3216" s="61">
        <v>444098751</v>
      </c>
      <c r="I3216" s="36">
        <v>0</v>
      </c>
      <c r="J3216" s="36">
        <v>0</v>
      </c>
      <c r="K3216" s="36">
        <v>0</v>
      </c>
      <c r="L3216" s="36">
        <v>0</v>
      </c>
      <c r="M3216" s="36">
        <v>9913.3700000000008</v>
      </c>
      <c r="N3216" s="37" t="s">
        <v>1385</v>
      </c>
      <c r="O3216" s="14">
        <f t="shared" si="290"/>
        <v>45922.135868055557</v>
      </c>
      <c r="P3216" s="19">
        <f t="shared" si="291"/>
        <v>45922.344201388893</v>
      </c>
      <c r="Q3216" s="20" t="str">
        <f t="shared" si="292"/>
        <v>22/09/2025</v>
      </c>
      <c r="R3216" s="13" t="str">
        <f t="shared" si="293"/>
        <v>08</v>
      </c>
      <c r="S3216" s="13" t="str">
        <f t="shared" si="294"/>
        <v>Mon</v>
      </c>
    </row>
    <row r="3217" spans="1:19" x14ac:dyDescent="0.25">
      <c r="A3217" s="58">
        <v>45922.135868055557</v>
      </c>
      <c r="B3217" s="59">
        <v>444887991</v>
      </c>
      <c r="C3217" s="38" t="s">
        <v>36</v>
      </c>
      <c r="D3217" s="38" t="s">
        <v>37</v>
      </c>
      <c r="E3217" s="38" t="s">
        <v>45</v>
      </c>
      <c r="F3217" s="38" t="s">
        <v>120</v>
      </c>
      <c r="G3217" s="35">
        <v>3690.3</v>
      </c>
      <c r="H3217" s="59">
        <v>444098753</v>
      </c>
      <c r="I3217" s="35">
        <v>0</v>
      </c>
      <c r="J3217" s="35">
        <v>0</v>
      </c>
      <c r="K3217" s="35">
        <v>0</v>
      </c>
      <c r="L3217" s="35">
        <v>0</v>
      </c>
      <c r="M3217" s="35">
        <v>9913.3700000000008</v>
      </c>
      <c r="N3217" s="38" t="s">
        <v>116</v>
      </c>
      <c r="O3217" s="14">
        <f t="shared" si="290"/>
        <v>45922.135868055557</v>
      </c>
      <c r="P3217" s="19">
        <f t="shared" si="291"/>
        <v>45922.344201388893</v>
      </c>
      <c r="Q3217" s="20" t="str">
        <f t="shared" si="292"/>
        <v>22/09/2025</v>
      </c>
      <c r="R3217" s="13" t="str">
        <f t="shared" si="293"/>
        <v>08</v>
      </c>
      <c r="S3217" s="13" t="str">
        <f t="shared" si="294"/>
        <v>Mon</v>
      </c>
    </row>
    <row r="3218" spans="1:19" x14ac:dyDescent="0.25">
      <c r="A3218" s="60">
        <v>45922.137025462966</v>
      </c>
      <c r="B3218" s="61">
        <v>444888380</v>
      </c>
      <c r="C3218" s="37" t="s">
        <v>36</v>
      </c>
      <c r="D3218" s="37" t="s">
        <v>37</v>
      </c>
      <c r="E3218" s="37" t="s">
        <v>45</v>
      </c>
      <c r="F3218" s="37" t="s">
        <v>120</v>
      </c>
      <c r="G3218" s="36">
        <v>3689.9</v>
      </c>
      <c r="H3218" s="61">
        <v>444099133</v>
      </c>
      <c r="I3218" s="36">
        <v>0</v>
      </c>
      <c r="J3218" s="36">
        <v>0</v>
      </c>
      <c r="K3218" s="36">
        <v>0</v>
      </c>
      <c r="L3218" s="36">
        <v>0</v>
      </c>
      <c r="M3218" s="36">
        <v>9913.3700000000008</v>
      </c>
      <c r="N3218" s="37" t="s">
        <v>48</v>
      </c>
      <c r="O3218" s="14">
        <f t="shared" si="290"/>
        <v>45922.137025462966</v>
      </c>
      <c r="P3218" s="19">
        <f t="shared" si="291"/>
        <v>45922.345358796301</v>
      </c>
      <c r="Q3218" s="20" t="str">
        <f t="shared" si="292"/>
        <v>22/09/2025</v>
      </c>
      <c r="R3218" s="13" t="str">
        <f t="shared" si="293"/>
        <v>08</v>
      </c>
      <c r="S3218" s="13" t="str">
        <f t="shared" si="294"/>
        <v>Mon</v>
      </c>
    </row>
    <row r="3219" spans="1:19" x14ac:dyDescent="0.25">
      <c r="A3219" s="58">
        <v>45922.137025462966</v>
      </c>
      <c r="B3219" s="59">
        <v>444888382</v>
      </c>
      <c r="C3219" s="38" t="s">
        <v>36</v>
      </c>
      <c r="D3219" s="38" t="s">
        <v>37</v>
      </c>
      <c r="E3219" s="38" t="s">
        <v>45</v>
      </c>
      <c r="F3219" s="38" t="s">
        <v>120</v>
      </c>
      <c r="G3219" s="35">
        <v>3689.9</v>
      </c>
      <c r="H3219" s="59">
        <v>444099135</v>
      </c>
      <c r="I3219" s="35">
        <v>0</v>
      </c>
      <c r="J3219" s="35">
        <v>0</v>
      </c>
      <c r="K3219" s="35">
        <v>0</v>
      </c>
      <c r="L3219" s="35">
        <v>0</v>
      </c>
      <c r="M3219" s="35">
        <v>9913.3700000000008</v>
      </c>
      <c r="N3219" s="38" t="s">
        <v>2064</v>
      </c>
      <c r="O3219" s="14">
        <f t="shared" si="290"/>
        <v>45922.137025462966</v>
      </c>
      <c r="P3219" s="19">
        <f t="shared" si="291"/>
        <v>45922.345358796301</v>
      </c>
      <c r="Q3219" s="20" t="str">
        <f t="shared" si="292"/>
        <v>22/09/2025</v>
      </c>
      <c r="R3219" s="13" t="str">
        <f t="shared" si="293"/>
        <v>08</v>
      </c>
      <c r="S3219" s="13" t="str">
        <f t="shared" si="294"/>
        <v>Mon</v>
      </c>
    </row>
    <row r="3220" spans="1:19" x14ac:dyDescent="0.25">
      <c r="A3220" s="60">
        <v>45922.137025462966</v>
      </c>
      <c r="B3220" s="61">
        <v>444888383</v>
      </c>
      <c r="C3220" s="37" t="s">
        <v>36</v>
      </c>
      <c r="D3220" s="37" t="s">
        <v>37</v>
      </c>
      <c r="E3220" s="37" t="s">
        <v>45</v>
      </c>
      <c r="F3220" s="37" t="s">
        <v>120</v>
      </c>
      <c r="G3220" s="36">
        <v>3689.9</v>
      </c>
      <c r="H3220" s="61">
        <v>444099136</v>
      </c>
      <c r="I3220" s="36">
        <v>0</v>
      </c>
      <c r="J3220" s="36">
        <v>0</v>
      </c>
      <c r="K3220" s="36">
        <v>0</v>
      </c>
      <c r="L3220" s="36">
        <v>0</v>
      </c>
      <c r="M3220" s="36">
        <v>9913.3700000000008</v>
      </c>
      <c r="N3220" s="37" t="s">
        <v>109</v>
      </c>
      <c r="O3220" s="14">
        <f t="shared" si="290"/>
        <v>45922.137025462966</v>
      </c>
      <c r="P3220" s="19">
        <f t="shared" si="291"/>
        <v>45922.345358796301</v>
      </c>
      <c r="Q3220" s="20" t="str">
        <f t="shared" si="292"/>
        <v>22/09/2025</v>
      </c>
      <c r="R3220" s="13" t="str">
        <f t="shared" si="293"/>
        <v>08</v>
      </c>
      <c r="S3220" s="13" t="str">
        <f t="shared" si="294"/>
        <v>Mon</v>
      </c>
    </row>
    <row r="3221" spans="1:19" x14ac:dyDescent="0.25">
      <c r="A3221" s="58">
        <v>45922.137037037035</v>
      </c>
      <c r="B3221" s="59">
        <v>444888386</v>
      </c>
      <c r="C3221" s="38" t="s">
        <v>36</v>
      </c>
      <c r="D3221" s="38" t="s">
        <v>37</v>
      </c>
      <c r="E3221" s="38" t="s">
        <v>45</v>
      </c>
      <c r="F3221" s="38" t="s">
        <v>120</v>
      </c>
      <c r="G3221" s="35">
        <v>3689.95</v>
      </c>
      <c r="H3221" s="59">
        <v>444099138</v>
      </c>
      <c r="I3221" s="35">
        <v>0</v>
      </c>
      <c r="J3221" s="35">
        <v>0</v>
      </c>
      <c r="K3221" s="35">
        <v>0</v>
      </c>
      <c r="L3221" s="35">
        <v>0</v>
      </c>
      <c r="M3221" s="35">
        <v>9913.3700000000008</v>
      </c>
      <c r="N3221" s="38" t="s">
        <v>1945</v>
      </c>
      <c r="O3221" s="14">
        <f t="shared" si="290"/>
        <v>45922.137037037035</v>
      </c>
      <c r="P3221" s="19">
        <f t="shared" si="291"/>
        <v>45922.345370370371</v>
      </c>
      <c r="Q3221" s="20" t="str">
        <f t="shared" si="292"/>
        <v>22/09/2025</v>
      </c>
      <c r="R3221" s="13" t="str">
        <f t="shared" si="293"/>
        <v>08</v>
      </c>
      <c r="S3221" s="13" t="str">
        <f t="shared" si="294"/>
        <v>Mon</v>
      </c>
    </row>
    <row r="3222" spans="1:19" x14ac:dyDescent="0.25">
      <c r="A3222" s="60">
        <v>45922.137037037035</v>
      </c>
      <c r="B3222" s="61">
        <v>444888388</v>
      </c>
      <c r="C3222" s="37" t="s">
        <v>36</v>
      </c>
      <c r="D3222" s="37" t="s">
        <v>37</v>
      </c>
      <c r="E3222" s="37" t="s">
        <v>45</v>
      </c>
      <c r="F3222" s="37" t="s">
        <v>120</v>
      </c>
      <c r="G3222" s="36">
        <v>3689.93</v>
      </c>
      <c r="H3222" s="61">
        <v>444099140</v>
      </c>
      <c r="I3222" s="36">
        <v>0</v>
      </c>
      <c r="J3222" s="36">
        <v>0</v>
      </c>
      <c r="K3222" s="36">
        <v>0</v>
      </c>
      <c r="L3222" s="36">
        <v>0</v>
      </c>
      <c r="M3222" s="36">
        <v>9913.3700000000008</v>
      </c>
      <c r="N3222" s="37" t="s">
        <v>52</v>
      </c>
      <c r="O3222" s="14">
        <f t="shared" si="290"/>
        <v>45922.137037037035</v>
      </c>
      <c r="P3222" s="19">
        <f t="shared" si="291"/>
        <v>45922.345370370371</v>
      </c>
      <c r="Q3222" s="20" t="str">
        <f t="shared" si="292"/>
        <v>22/09/2025</v>
      </c>
      <c r="R3222" s="13" t="str">
        <f t="shared" si="293"/>
        <v>08</v>
      </c>
      <c r="S3222" s="13" t="str">
        <f t="shared" si="294"/>
        <v>Mon</v>
      </c>
    </row>
    <row r="3223" spans="1:19" x14ac:dyDescent="0.25">
      <c r="A3223" s="58">
        <v>45922.137037037035</v>
      </c>
      <c r="B3223" s="59">
        <v>444888389</v>
      </c>
      <c r="C3223" s="38" t="s">
        <v>36</v>
      </c>
      <c r="D3223" s="38" t="s">
        <v>37</v>
      </c>
      <c r="E3223" s="38" t="s">
        <v>45</v>
      </c>
      <c r="F3223" s="38" t="s">
        <v>120</v>
      </c>
      <c r="G3223" s="35">
        <v>3689.93</v>
      </c>
      <c r="H3223" s="59">
        <v>444099141</v>
      </c>
      <c r="I3223" s="35">
        <v>0</v>
      </c>
      <c r="J3223" s="35">
        <v>0</v>
      </c>
      <c r="K3223" s="35">
        <v>0</v>
      </c>
      <c r="L3223" s="35">
        <v>0</v>
      </c>
      <c r="M3223" s="35">
        <v>9913.3700000000008</v>
      </c>
      <c r="N3223" s="38" t="s">
        <v>1972</v>
      </c>
      <c r="O3223" s="14">
        <f t="shared" si="290"/>
        <v>45922.137037037035</v>
      </c>
      <c r="P3223" s="19">
        <f t="shared" si="291"/>
        <v>45922.345370370371</v>
      </c>
      <c r="Q3223" s="20" t="str">
        <f t="shared" si="292"/>
        <v>22/09/2025</v>
      </c>
      <c r="R3223" s="13" t="str">
        <f t="shared" si="293"/>
        <v>08</v>
      </c>
      <c r="S3223" s="13" t="str">
        <f t="shared" si="294"/>
        <v>Mon</v>
      </c>
    </row>
    <row r="3224" spans="1:19" x14ac:dyDescent="0.25">
      <c r="A3224" s="60">
        <v>45922.137037037035</v>
      </c>
      <c r="B3224" s="61">
        <v>444888391</v>
      </c>
      <c r="C3224" s="37" t="s">
        <v>36</v>
      </c>
      <c r="D3224" s="37" t="s">
        <v>37</v>
      </c>
      <c r="E3224" s="37" t="s">
        <v>45</v>
      </c>
      <c r="F3224" s="37" t="s">
        <v>120</v>
      </c>
      <c r="G3224" s="36">
        <v>3689.93</v>
      </c>
      <c r="H3224" s="61">
        <v>444099143</v>
      </c>
      <c r="I3224" s="36">
        <v>0</v>
      </c>
      <c r="J3224" s="36">
        <v>0</v>
      </c>
      <c r="K3224" s="36">
        <v>0</v>
      </c>
      <c r="L3224" s="36">
        <v>0</v>
      </c>
      <c r="M3224" s="36">
        <v>9913.3700000000008</v>
      </c>
      <c r="N3224" s="37" t="s">
        <v>47</v>
      </c>
      <c r="O3224" s="14">
        <f t="shared" si="290"/>
        <v>45922.137037037035</v>
      </c>
      <c r="P3224" s="19">
        <f t="shared" si="291"/>
        <v>45922.345370370371</v>
      </c>
      <c r="Q3224" s="20" t="str">
        <f t="shared" si="292"/>
        <v>22/09/2025</v>
      </c>
      <c r="R3224" s="13" t="str">
        <f t="shared" si="293"/>
        <v>08</v>
      </c>
      <c r="S3224" s="13" t="str">
        <f t="shared" si="294"/>
        <v>Mon</v>
      </c>
    </row>
    <row r="3225" spans="1:19" x14ac:dyDescent="0.25">
      <c r="A3225" s="58">
        <v>45922.137048611112</v>
      </c>
      <c r="B3225" s="59">
        <v>444888392</v>
      </c>
      <c r="C3225" s="38" t="s">
        <v>36</v>
      </c>
      <c r="D3225" s="38" t="s">
        <v>37</v>
      </c>
      <c r="E3225" s="38" t="s">
        <v>45</v>
      </c>
      <c r="F3225" s="38" t="s">
        <v>120</v>
      </c>
      <c r="G3225" s="35">
        <v>3689.93</v>
      </c>
      <c r="H3225" s="59">
        <v>444099144</v>
      </c>
      <c r="I3225" s="35">
        <v>0</v>
      </c>
      <c r="J3225" s="35">
        <v>0</v>
      </c>
      <c r="K3225" s="35">
        <v>0</v>
      </c>
      <c r="L3225" s="35">
        <v>0</v>
      </c>
      <c r="M3225" s="35">
        <v>9913.3700000000008</v>
      </c>
      <c r="N3225" s="38" t="s">
        <v>77</v>
      </c>
      <c r="O3225" s="14">
        <f t="shared" si="290"/>
        <v>45922.137048611112</v>
      </c>
      <c r="P3225" s="19">
        <f t="shared" si="291"/>
        <v>45922.345381944448</v>
      </c>
      <c r="Q3225" s="20" t="str">
        <f t="shared" si="292"/>
        <v>22/09/2025</v>
      </c>
      <c r="R3225" s="13" t="str">
        <f t="shared" si="293"/>
        <v>08</v>
      </c>
      <c r="S3225" s="13" t="str">
        <f t="shared" si="294"/>
        <v>Mon</v>
      </c>
    </row>
    <row r="3226" spans="1:19" x14ac:dyDescent="0.25">
      <c r="A3226" s="60">
        <v>45922.137048611112</v>
      </c>
      <c r="B3226" s="61">
        <v>444888394</v>
      </c>
      <c r="C3226" s="37" t="s">
        <v>36</v>
      </c>
      <c r="D3226" s="37" t="s">
        <v>37</v>
      </c>
      <c r="E3226" s="37" t="s">
        <v>45</v>
      </c>
      <c r="F3226" s="37" t="s">
        <v>120</v>
      </c>
      <c r="G3226" s="36">
        <v>3689.93</v>
      </c>
      <c r="H3226" s="61">
        <v>444099146</v>
      </c>
      <c r="I3226" s="36">
        <v>0</v>
      </c>
      <c r="J3226" s="36">
        <v>0</v>
      </c>
      <c r="K3226" s="36">
        <v>0</v>
      </c>
      <c r="L3226" s="36">
        <v>0</v>
      </c>
      <c r="M3226" s="36">
        <v>9913.3700000000008</v>
      </c>
      <c r="N3226" s="37" t="s">
        <v>2063</v>
      </c>
      <c r="O3226" s="14">
        <f t="shared" si="290"/>
        <v>45922.137048611112</v>
      </c>
      <c r="P3226" s="19">
        <f t="shared" si="291"/>
        <v>45922.345381944448</v>
      </c>
      <c r="Q3226" s="20" t="str">
        <f t="shared" si="292"/>
        <v>22/09/2025</v>
      </c>
      <c r="R3226" s="13" t="str">
        <f t="shared" si="293"/>
        <v>08</v>
      </c>
      <c r="S3226" s="13" t="str">
        <f t="shared" si="294"/>
        <v>Mon</v>
      </c>
    </row>
    <row r="3227" spans="1:19" x14ac:dyDescent="0.25">
      <c r="A3227" s="58">
        <v>45922.137048611112</v>
      </c>
      <c r="B3227" s="59">
        <v>444888396</v>
      </c>
      <c r="C3227" s="38" t="s">
        <v>36</v>
      </c>
      <c r="D3227" s="38" t="s">
        <v>37</v>
      </c>
      <c r="E3227" s="38" t="s">
        <v>45</v>
      </c>
      <c r="F3227" s="38" t="s">
        <v>120</v>
      </c>
      <c r="G3227" s="35">
        <v>3689.91</v>
      </c>
      <c r="H3227" s="59">
        <v>444099148</v>
      </c>
      <c r="I3227" s="35">
        <v>0</v>
      </c>
      <c r="J3227" s="35">
        <v>0</v>
      </c>
      <c r="K3227" s="35">
        <v>0</v>
      </c>
      <c r="L3227" s="35">
        <v>0</v>
      </c>
      <c r="M3227" s="35">
        <v>9913.3700000000008</v>
      </c>
      <c r="N3227" s="38" t="s">
        <v>108</v>
      </c>
      <c r="O3227" s="14">
        <f t="shared" si="290"/>
        <v>45922.137048611112</v>
      </c>
      <c r="P3227" s="19">
        <f t="shared" si="291"/>
        <v>45922.345381944448</v>
      </c>
      <c r="Q3227" s="20" t="str">
        <f t="shared" si="292"/>
        <v>22/09/2025</v>
      </c>
      <c r="R3227" s="13" t="str">
        <f t="shared" si="293"/>
        <v>08</v>
      </c>
      <c r="S3227" s="13" t="str">
        <f t="shared" si="294"/>
        <v>Mon</v>
      </c>
    </row>
    <row r="3228" spans="1:19" x14ac:dyDescent="0.25">
      <c r="A3228" s="60">
        <v>45922.141863425924</v>
      </c>
      <c r="B3228" s="61">
        <v>444889877</v>
      </c>
      <c r="C3228" s="37" t="s">
        <v>36</v>
      </c>
      <c r="D3228" s="37" t="s">
        <v>38</v>
      </c>
      <c r="E3228" s="37" t="s">
        <v>46</v>
      </c>
      <c r="F3228" s="37" t="s">
        <v>120</v>
      </c>
      <c r="G3228" s="36">
        <v>3688.26</v>
      </c>
      <c r="H3228" s="61">
        <v>444100618</v>
      </c>
      <c r="I3228" s="36">
        <v>0</v>
      </c>
      <c r="J3228" s="36">
        <v>0</v>
      </c>
      <c r="K3228" s="36">
        <v>0</v>
      </c>
      <c r="L3228" s="36">
        <v>-1.64</v>
      </c>
      <c r="M3228" s="36">
        <v>9911.73</v>
      </c>
      <c r="N3228" s="37" t="s">
        <v>2324</v>
      </c>
      <c r="O3228" s="14">
        <f t="shared" si="290"/>
        <v>45922.141863425924</v>
      </c>
      <c r="P3228" s="19">
        <f t="shared" si="291"/>
        <v>45922.35019675926</v>
      </c>
      <c r="Q3228" s="20" t="str">
        <f t="shared" si="292"/>
        <v>22/09/2025</v>
      </c>
      <c r="R3228" s="13" t="str">
        <f t="shared" si="293"/>
        <v>08</v>
      </c>
      <c r="S3228" s="13" t="str">
        <f t="shared" si="294"/>
        <v>Mon</v>
      </c>
    </row>
    <row r="3229" spans="1:19" x14ac:dyDescent="0.25">
      <c r="A3229" s="58">
        <v>45922.142557870371</v>
      </c>
      <c r="B3229" s="59">
        <v>444890483</v>
      </c>
      <c r="C3229" s="38" t="s">
        <v>36</v>
      </c>
      <c r="D3229" s="38" t="s">
        <v>38</v>
      </c>
      <c r="E3229" s="38" t="s">
        <v>46</v>
      </c>
      <c r="F3229" s="38" t="s">
        <v>120</v>
      </c>
      <c r="G3229" s="35">
        <v>3687.7</v>
      </c>
      <c r="H3229" s="59">
        <v>444101214</v>
      </c>
      <c r="I3229" s="35">
        <v>0</v>
      </c>
      <c r="J3229" s="35">
        <v>0</v>
      </c>
      <c r="K3229" s="35">
        <v>0</v>
      </c>
      <c r="L3229" s="35">
        <v>-2.23</v>
      </c>
      <c r="M3229" s="35">
        <v>9909.5</v>
      </c>
      <c r="N3229" s="38" t="s">
        <v>2325</v>
      </c>
      <c r="O3229" s="14">
        <f t="shared" si="290"/>
        <v>45922.142557870371</v>
      </c>
      <c r="P3229" s="19">
        <f t="shared" si="291"/>
        <v>45922.350891203707</v>
      </c>
      <c r="Q3229" s="20" t="str">
        <f t="shared" si="292"/>
        <v>22/09/2025</v>
      </c>
      <c r="R3229" s="13" t="str">
        <f t="shared" si="293"/>
        <v>08</v>
      </c>
      <c r="S3229" s="13" t="str">
        <f t="shared" si="294"/>
        <v>Mon</v>
      </c>
    </row>
    <row r="3230" spans="1:19" x14ac:dyDescent="0.25">
      <c r="A3230" s="60">
        <v>45922.142557870371</v>
      </c>
      <c r="B3230" s="61">
        <v>444890484</v>
      </c>
      <c r="C3230" s="37" t="s">
        <v>36</v>
      </c>
      <c r="D3230" s="37" t="s">
        <v>38</v>
      </c>
      <c r="E3230" s="37" t="s">
        <v>46</v>
      </c>
      <c r="F3230" s="37" t="s">
        <v>120</v>
      </c>
      <c r="G3230" s="36">
        <v>3687.7</v>
      </c>
      <c r="H3230" s="61">
        <v>444101215</v>
      </c>
      <c r="I3230" s="36">
        <v>0</v>
      </c>
      <c r="J3230" s="36">
        <v>0</v>
      </c>
      <c r="K3230" s="36">
        <v>0</v>
      </c>
      <c r="L3230" s="36">
        <v>-2.23</v>
      </c>
      <c r="M3230" s="36">
        <v>9907.27</v>
      </c>
      <c r="N3230" s="37" t="s">
        <v>2325</v>
      </c>
      <c r="O3230" s="14">
        <f t="shared" si="290"/>
        <v>45922.142557870371</v>
      </c>
      <c r="P3230" s="19">
        <f t="shared" si="291"/>
        <v>45922.350891203707</v>
      </c>
      <c r="Q3230" s="20" t="str">
        <f t="shared" si="292"/>
        <v>22/09/2025</v>
      </c>
      <c r="R3230" s="13" t="str">
        <f t="shared" si="293"/>
        <v>08</v>
      </c>
      <c r="S3230" s="13" t="str">
        <f t="shared" si="294"/>
        <v>Mon</v>
      </c>
    </row>
    <row r="3231" spans="1:19" x14ac:dyDescent="0.25">
      <c r="A3231" s="58">
        <v>45922.148020833331</v>
      </c>
      <c r="B3231" s="59">
        <v>444892284</v>
      </c>
      <c r="C3231" s="38" t="s">
        <v>36</v>
      </c>
      <c r="D3231" s="38" t="s">
        <v>37</v>
      </c>
      <c r="E3231" s="38" t="s">
        <v>45</v>
      </c>
      <c r="F3231" s="38" t="s">
        <v>120</v>
      </c>
      <c r="G3231" s="35">
        <v>3690.16</v>
      </c>
      <c r="H3231" s="59">
        <v>444102953</v>
      </c>
      <c r="I3231" s="35">
        <v>0</v>
      </c>
      <c r="J3231" s="35">
        <v>0</v>
      </c>
      <c r="K3231" s="35">
        <v>0</v>
      </c>
      <c r="L3231" s="35">
        <v>0</v>
      </c>
      <c r="M3231" s="35">
        <v>9907.27</v>
      </c>
      <c r="N3231" s="38" t="s">
        <v>1972</v>
      </c>
      <c r="O3231" s="14">
        <f t="shared" si="290"/>
        <v>45922.148020833331</v>
      </c>
      <c r="P3231" s="19">
        <f t="shared" si="291"/>
        <v>45922.356354166666</v>
      </c>
      <c r="Q3231" s="20" t="str">
        <f t="shared" si="292"/>
        <v>22/09/2025</v>
      </c>
      <c r="R3231" s="13" t="str">
        <f t="shared" si="293"/>
        <v>08</v>
      </c>
      <c r="S3231" s="13" t="str">
        <f t="shared" si="294"/>
        <v>Mon</v>
      </c>
    </row>
    <row r="3232" spans="1:19" x14ac:dyDescent="0.25">
      <c r="A3232" s="60">
        <v>45922.148020833331</v>
      </c>
      <c r="B3232" s="61">
        <v>444892286</v>
      </c>
      <c r="C3232" s="37" t="s">
        <v>36</v>
      </c>
      <c r="D3232" s="37" t="s">
        <v>37</v>
      </c>
      <c r="E3232" s="37" t="s">
        <v>45</v>
      </c>
      <c r="F3232" s="37" t="s">
        <v>120</v>
      </c>
      <c r="G3232" s="36">
        <v>3690.16</v>
      </c>
      <c r="H3232" s="61">
        <v>444102955</v>
      </c>
      <c r="I3232" s="36">
        <v>0</v>
      </c>
      <c r="J3232" s="36">
        <v>0</v>
      </c>
      <c r="K3232" s="36">
        <v>0</v>
      </c>
      <c r="L3232" s="36">
        <v>0</v>
      </c>
      <c r="M3232" s="36">
        <v>9907.27</v>
      </c>
      <c r="N3232" s="37" t="s">
        <v>2063</v>
      </c>
      <c r="O3232" s="14">
        <f t="shared" si="290"/>
        <v>45922.148020833331</v>
      </c>
      <c r="P3232" s="19">
        <f t="shared" si="291"/>
        <v>45922.356354166666</v>
      </c>
      <c r="Q3232" s="20" t="str">
        <f t="shared" si="292"/>
        <v>22/09/2025</v>
      </c>
      <c r="R3232" s="13" t="str">
        <f t="shared" si="293"/>
        <v>08</v>
      </c>
      <c r="S3232" s="13" t="str">
        <f t="shared" si="294"/>
        <v>Mon</v>
      </c>
    </row>
    <row r="3233" spans="1:19" x14ac:dyDescent="0.25">
      <c r="A3233" s="58">
        <v>45922.148715277777</v>
      </c>
      <c r="B3233" s="59">
        <v>444892461</v>
      </c>
      <c r="C3233" s="38" t="s">
        <v>36</v>
      </c>
      <c r="D3233" s="38" t="s">
        <v>37</v>
      </c>
      <c r="E3233" s="38" t="s">
        <v>45</v>
      </c>
      <c r="F3233" s="38" t="s">
        <v>120</v>
      </c>
      <c r="G3233" s="35">
        <v>3689.82</v>
      </c>
      <c r="H3233" s="59">
        <v>444103130</v>
      </c>
      <c r="I3233" s="35">
        <v>0</v>
      </c>
      <c r="J3233" s="35">
        <v>0</v>
      </c>
      <c r="K3233" s="35">
        <v>0</v>
      </c>
      <c r="L3233" s="35">
        <v>0</v>
      </c>
      <c r="M3233" s="35">
        <v>9907.27</v>
      </c>
      <c r="N3233" s="38" t="s">
        <v>107</v>
      </c>
      <c r="O3233" s="14">
        <f t="shared" si="290"/>
        <v>45922.148715277777</v>
      </c>
      <c r="P3233" s="19">
        <f t="shared" si="291"/>
        <v>45922.357048611113</v>
      </c>
      <c r="Q3233" s="20" t="str">
        <f t="shared" si="292"/>
        <v>22/09/2025</v>
      </c>
      <c r="R3233" s="13" t="str">
        <f t="shared" si="293"/>
        <v>08</v>
      </c>
      <c r="S3233" s="13" t="str">
        <f t="shared" si="294"/>
        <v>Mon</v>
      </c>
    </row>
    <row r="3234" spans="1:19" x14ac:dyDescent="0.25">
      <c r="A3234" s="60">
        <v>45922.162673611114</v>
      </c>
      <c r="B3234" s="61">
        <v>444897073</v>
      </c>
      <c r="C3234" s="37" t="s">
        <v>36</v>
      </c>
      <c r="D3234" s="37" t="s">
        <v>38</v>
      </c>
      <c r="E3234" s="37" t="s">
        <v>46</v>
      </c>
      <c r="F3234" s="37" t="s">
        <v>120</v>
      </c>
      <c r="G3234" s="36">
        <v>3687.91</v>
      </c>
      <c r="H3234" s="61">
        <v>444107453</v>
      </c>
      <c r="I3234" s="36">
        <v>0</v>
      </c>
      <c r="J3234" s="36">
        <v>0</v>
      </c>
      <c r="K3234" s="36">
        <v>0</v>
      </c>
      <c r="L3234" s="36">
        <v>-2.25</v>
      </c>
      <c r="M3234" s="36">
        <v>9905.02</v>
      </c>
      <c r="N3234" s="37" t="s">
        <v>2326</v>
      </c>
      <c r="O3234" s="14">
        <f t="shared" si="290"/>
        <v>45922.162673611114</v>
      </c>
      <c r="P3234" s="19">
        <f t="shared" si="291"/>
        <v>45922.37100694445</v>
      </c>
      <c r="Q3234" s="20" t="str">
        <f t="shared" si="292"/>
        <v>22/09/2025</v>
      </c>
      <c r="R3234" s="13" t="str">
        <f t="shared" si="293"/>
        <v>08</v>
      </c>
      <c r="S3234" s="13" t="str">
        <f t="shared" si="294"/>
        <v>Mon</v>
      </c>
    </row>
    <row r="3235" spans="1:19" x14ac:dyDescent="0.25">
      <c r="A3235" s="58">
        <v>45922.162673611114</v>
      </c>
      <c r="B3235" s="59">
        <v>444897074</v>
      </c>
      <c r="C3235" s="38" t="s">
        <v>36</v>
      </c>
      <c r="D3235" s="38" t="s">
        <v>38</v>
      </c>
      <c r="E3235" s="38" t="s">
        <v>46</v>
      </c>
      <c r="F3235" s="38" t="s">
        <v>120</v>
      </c>
      <c r="G3235" s="35">
        <v>3687.91</v>
      </c>
      <c r="H3235" s="59">
        <v>444107454</v>
      </c>
      <c r="I3235" s="35">
        <v>0</v>
      </c>
      <c r="J3235" s="35">
        <v>0</v>
      </c>
      <c r="K3235" s="35">
        <v>0</v>
      </c>
      <c r="L3235" s="35">
        <v>-2.25</v>
      </c>
      <c r="M3235" s="35">
        <v>9902.77</v>
      </c>
      <c r="N3235" s="38" t="s">
        <v>2327</v>
      </c>
      <c r="O3235" s="14">
        <f t="shared" si="290"/>
        <v>45922.162673611114</v>
      </c>
      <c r="P3235" s="19">
        <f t="shared" si="291"/>
        <v>45922.37100694445</v>
      </c>
      <c r="Q3235" s="20" t="str">
        <f t="shared" si="292"/>
        <v>22/09/2025</v>
      </c>
      <c r="R3235" s="13" t="str">
        <f t="shared" si="293"/>
        <v>08</v>
      </c>
      <c r="S3235" s="13" t="str">
        <f t="shared" si="294"/>
        <v>Mon</v>
      </c>
    </row>
    <row r="3236" spans="1:19" x14ac:dyDescent="0.25">
      <c r="A3236" s="60">
        <v>45922.165034722224</v>
      </c>
      <c r="B3236" s="61">
        <v>444897969</v>
      </c>
      <c r="C3236" s="37" t="s">
        <v>36</v>
      </c>
      <c r="D3236" s="37" t="s">
        <v>38</v>
      </c>
      <c r="E3236" s="37" t="s">
        <v>45</v>
      </c>
      <c r="F3236" s="37" t="s">
        <v>120</v>
      </c>
      <c r="G3236" s="36">
        <v>3688.33</v>
      </c>
      <c r="H3236" s="61">
        <v>444108362</v>
      </c>
      <c r="I3236" s="36">
        <v>0</v>
      </c>
      <c r="J3236" s="36">
        <v>0</v>
      </c>
      <c r="K3236" s="36">
        <v>0</v>
      </c>
      <c r="L3236" s="36">
        <v>0</v>
      </c>
      <c r="M3236" s="36">
        <v>9902.77</v>
      </c>
      <c r="N3236" s="37" t="s">
        <v>1972</v>
      </c>
      <c r="O3236" s="14">
        <f t="shared" si="290"/>
        <v>45922.165034722224</v>
      </c>
      <c r="P3236" s="19">
        <f t="shared" si="291"/>
        <v>45922.37336805556</v>
      </c>
      <c r="Q3236" s="20" t="str">
        <f t="shared" si="292"/>
        <v>22/09/2025</v>
      </c>
      <c r="R3236" s="13" t="str">
        <f t="shared" si="293"/>
        <v>08</v>
      </c>
      <c r="S3236" s="13" t="str">
        <f t="shared" si="294"/>
        <v>Mon</v>
      </c>
    </row>
    <row r="3237" spans="1:19" x14ac:dyDescent="0.25">
      <c r="A3237" s="58">
        <v>45922.165034722224</v>
      </c>
      <c r="B3237" s="59">
        <v>444897970</v>
      </c>
      <c r="C3237" s="38" t="s">
        <v>36</v>
      </c>
      <c r="D3237" s="38" t="s">
        <v>38</v>
      </c>
      <c r="E3237" s="38" t="s">
        <v>45</v>
      </c>
      <c r="F3237" s="38" t="s">
        <v>120</v>
      </c>
      <c r="G3237" s="35">
        <v>3688.33</v>
      </c>
      <c r="H3237" s="59">
        <v>444108363</v>
      </c>
      <c r="I3237" s="35">
        <v>0</v>
      </c>
      <c r="J3237" s="35">
        <v>0</v>
      </c>
      <c r="K3237" s="35">
        <v>0</v>
      </c>
      <c r="L3237" s="35">
        <v>0</v>
      </c>
      <c r="M3237" s="35">
        <v>9902.77</v>
      </c>
      <c r="N3237" s="38" t="s">
        <v>2063</v>
      </c>
      <c r="O3237" s="14">
        <f t="shared" si="290"/>
        <v>45922.165034722224</v>
      </c>
      <c r="P3237" s="19">
        <f t="shared" si="291"/>
        <v>45922.37336805556</v>
      </c>
      <c r="Q3237" s="20" t="str">
        <f t="shared" si="292"/>
        <v>22/09/2025</v>
      </c>
      <c r="R3237" s="13" t="str">
        <f t="shared" si="293"/>
        <v>08</v>
      </c>
      <c r="S3237" s="13" t="str">
        <f t="shared" si="294"/>
        <v>Mon</v>
      </c>
    </row>
    <row r="3238" spans="1:19" x14ac:dyDescent="0.25">
      <c r="A3238" s="60">
        <v>45922.166481481479</v>
      </c>
      <c r="B3238" s="61">
        <v>444898452</v>
      </c>
      <c r="C3238" s="37" t="s">
        <v>36</v>
      </c>
      <c r="D3238" s="37" t="s">
        <v>37</v>
      </c>
      <c r="E3238" s="37" t="s">
        <v>46</v>
      </c>
      <c r="F3238" s="37" t="s">
        <v>120</v>
      </c>
      <c r="G3238" s="36">
        <v>3690.53</v>
      </c>
      <c r="H3238" s="61">
        <v>444108849</v>
      </c>
      <c r="I3238" s="36">
        <v>0</v>
      </c>
      <c r="J3238" s="36">
        <v>0</v>
      </c>
      <c r="K3238" s="36">
        <v>0</v>
      </c>
      <c r="L3238" s="36">
        <v>-2.2000000000000002</v>
      </c>
      <c r="M3238" s="36">
        <v>9900.57</v>
      </c>
      <c r="N3238" s="37" t="s">
        <v>2328</v>
      </c>
      <c r="O3238" s="14">
        <f t="shared" si="290"/>
        <v>45922.166481481479</v>
      </c>
      <c r="P3238" s="19">
        <f t="shared" si="291"/>
        <v>45922.374814814815</v>
      </c>
      <c r="Q3238" s="20" t="str">
        <f t="shared" si="292"/>
        <v>22/09/2025</v>
      </c>
      <c r="R3238" s="13" t="str">
        <f t="shared" si="293"/>
        <v>08</v>
      </c>
      <c r="S3238" s="13" t="str">
        <f t="shared" si="294"/>
        <v>Mon</v>
      </c>
    </row>
    <row r="3239" spans="1:19" x14ac:dyDescent="0.25">
      <c r="A3239" s="58">
        <v>45922.166481481479</v>
      </c>
      <c r="B3239" s="59">
        <v>444898453</v>
      </c>
      <c r="C3239" s="38" t="s">
        <v>36</v>
      </c>
      <c r="D3239" s="38" t="s">
        <v>37</v>
      </c>
      <c r="E3239" s="38" t="s">
        <v>46</v>
      </c>
      <c r="F3239" s="38" t="s">
        <v>120</v>
      </c>
      <c r="G3239" s="35">
        <v>3690.53</v>
      </c>
      <c r="H3239" s="59">
        <v>444108850</v>
      </c>
      <c r="I3239" s="35">
        <v>0</v>
      </c>
      <c r="J3239" s="35">
        <v>0</v>
      </c>
      <c r="K3239" s="35">
        <v>0</v>
      </c>
      <c r="L3239" s="35">
        <v>-2.2000000000000002</v>
      </c>
      <c r="M3239" s="35">
        <v>9898.3700000000008</v>
      </c>
      <c r="N3239" s="38" t="s">
        <v>2328</v>
      </c>
      <c r="O3239" s="14">
        <f t="shared" si="290"/>
        <v>45922.166481481479</v>
      </c>
      <c r="P3239" s="19">
        <f t="shared" si="291"/>
        <v>45922.374814814815</v>
      </c>
      <c r="Q3239" s="20" t="str">
        <f t="shared" si="292"/>
        <v>22/09/2025</v>
      </c>
      <c r="R3239" s="13" t="str">
        <f t="shared" si="293"/>
        <v>08</v>
      </c>
      <c r="S3239" s="13" t="str">
        <f t="shared" si="294"/>
        <v>Mon</v>
      </c>
    </row>
    <row r="3240" spans="1:19" x14ac:dyDescent="0.25">
      <c r="A3240" s="60">
        <v>45922.166724537034</v>
      </c>
      <c r="B3240" s="61">
        <v>444898771</v>
      </c>
      <c r="C3240" s="37" t="s">
        <v>36</v>
      </c>
      <c r="D3240" s="37" t="s">
        <v>37</v>
      </c>
      <c r="E3240" s="37" t="s">
        <v>46</v>
      </c>
      <c r="F3240" s="37" t="s">
        <v>120</v>
      </c>
      <c r="G3240" s="36">
        <v>3691.44</v>
      </c>
      <c r="H3240" s="61">
        <v>444109162</v>
      </c>
      <c r="I3240" s="36">
        <v>0</v>
      </c>
      <c r="J3240" s="36">
        <v>0</v>
      </c>
      <c r="K3240" s="36">
        <v>0</v>
      </c>
      <c r="L3240" s="36">
        <v>-3.01</v>
      </c>
      <c r="M3240" s="36">
        <v>9895.36</v>
      </c>
      <c r="N3240" s="37" t="s">
        <v>2329</v>
      </c>
      <c r="O3240" s="14">
        <f t="shared" si="290"/>
        <v>45922.166724537034</v>
      </c>
      <c r="P3240" s="19">
        <f t="shared" si="291"/>
        <v>45922.375057870369</v>
      </c>
      <c r="Q3240" s="20" t="str">
        <f t="shared" si="292"/>
        <v>22/09/2025</v>
      </c>
      <c r="R3240" s="13" t="str">
        <f t="shared" si="293"/>
        <v>09</v>
      </c>
      <c r="S3240" s="13" t="str">
        <f t="shared" si="294"/>
        <v>Mon</v>
      </c>
    </row>
    <row r="3241" spans="1:19" x14ac:dyDescent="0.25">
      <c r="A3241" s="58">
        <v>45922.166724537034</v>
      </c>
      <c r="B3241" s="59">
        <v>444898806</v>
      </c>
      <c r="C3241" s="38" t="s">
        <v>36</v>
      </c>
      <c r="D3241" s="38" t="s">
        <v>37</v>
      </c>
      <c r="E3241" s="38" t="s">
        <v>46</v>
      </c>
      <c r="F3241" s="38" t="s">
        <v>120</v>
      </c>
      <c r="G3241" s="35">
        <v>3691.72</v>
      </c>
      <c r="H3241" s="59">
        <v>444109197</v>
      </c>
      <c r="I3241" s="35">
        <v>0</v>
      </c>
      <c r="J3241" s="35">
        <v>0</v>
      </c>
      <c r="K3241" s="35">
        <v>0</v>
      </c>
      <c r="L3241" s="35">
        <v>-3.26</v>
      </c>
      <c r="M3241" s="35">
        <v>9892.1</v>
      </c>
      <c r="N3241" s="38" t="s">
        <v>2330</v>
      </c>
      <c r="O3241" s="14">
        <f t="shared" si="290"/>
        <v>45922.166724537034</v>
      </c>
      <c r="P3241" s="19">
        <f t="shared" si="291"/>
        <v>45922.375057870369</v>
      </c>
      <c r="Q3241" s="20" t="str">
        <f t="shared" si="292"/>
        <v>22/09/2025</v>
      </c>
      <c r="R3241" s="13" t="str">
        <f t="shared" si="293"/>
        <v>09</v>
      </c>
      <c r="S3241" s="13" t="str">
        <f t="shared" si="294"/>
        <v>Mon</v>
      </c>
    </row>
    <row r="3242" spans="1:19" x14ac:dyDescent="0.25">
      <c r="A3242" s="60">
        <v>45922.166724537034</v>
      </c>
      <c r="B3242" s="61">
        <v>444898809</v>
      </c>
      <c r="C3242" s="37" t="s">
        <v>36</v>
      </c>
      <c r="D3242" s="37" t="s">
        <v>38</v>
      </c>
      <c r="E3242" s="37" t="s">
        <v>46</v>
      </c>
      <c r="F3242" s="37" t="s">
        <v>120</v>
      </c>
      <c r="G3242" s="36">
        <v>3691.49</v>
      </c>
      <c r="H3242" s="61">
        <v>444109199</v>
      </c>
      <c r="I3242" s="36">
        <v>0</v>
      </c>
      <c r="J3242" s="36">
        <v>0</v>
      </c>
      <c r="K3242" s="36">
        <v>0</v>
      </c>
      <c r="L3242" s="36">
        <v>1.59</v>
      </c>
      <c r="M3242" s="36">
        <v>9893.69</v>
      </c>
      <c r="N3242" s="37" t="s">
        <v>2331</v>
      </c>
      <c r="O3242" s="14">
        <f t="shared" si="290"/>
        <v>45922.166724537034</v>
      </c>
      <c r="P3242" s="19">
        <f t="shared" si="291"/>
        <v>45922.375057870369</v>
      </c>
      <c r="Q3242" s="20" t="str">
        <f t="shared" si="292"/>
        <v>22/09/2025</v>
      </c>
      <c r="R3242" s="13" t="str">
        <f t="shared" si="293"/>
        <v>09</v>
      </c>
      <c r="S3242" s="13" t="str">
        <f t="shared" si="294"/>
        <v>Mon</v>
      </c>
    </row>
    <row r="3243" spans="1:19" x14ac:dyDescent="0.25">
      <c r="A3243" s="58">
        <v>45922.166724537034</v>
      </c>
      <c r="B3243" s="59">
        <v>444898810</v>
      </c>
      <c r="C3243" s="38" t="s">
        <v>36</v>
      </c>
      <c r="D3243" s="38" t="s">
        <v>38</v>
      </c>
      <c r="E3243" s="38" t="s">
        <v>46</v>
      </c>
      <c r="F3243" s="38" t="s">
        <v>120</v>
      </c>
      <c r="G3243" s="35">
        <v>3691.49</v>
      </c>
      <c r="H3243" s="59">
        <v>444109200</v>
      </c>
      <c r="I3243" s="35">
        <v>0</v>
      </c>
      <c r="J3243" s="35">
        <v>0</v>
      </c>
      <c r="K3243" s="35">
        <v>0</v>
      </c>
      <c r="L3243" s="35">
        <v>1.56</v>
      </c>
      <c r="M3243" s="35">
        <v>9895.25</v>
      </c>
      <c r="N3243" s="38" t="s">
        <v>2331</v>
      </c>
      <c r="O3243" s="14">
        <f t="shared" si="290"/>
        <v>45922.166724537034</v>
      </c>
      <c r="P3243" s="19">
        <f t="shared" si="291"/>
        <v>45922.375057870369</v>
      </c>
      <c r="Q3243" s="20" t="str">
        <f t="shared" si="292"/>
        <v>22/09/2025</v>
      </c>
      <c r="R3243" s="13" t="str">
        <f t="shared" si="293"/>
        <v>09</v>
      </c>
      <c r="S3243" s="13" t="str">
        <f t="shared" si="294"/>
        <v>Mon</v>
      </c>
    </row>
    <row r="3244" spans="1:19" x14ac:dyDescent="0.25">
      <c r="A3244" s="60">
        <v>45922.166724537034</v>
      </c>
      <c r="B3244" s="61">
        <v>444898811</v>
      </c>
      <c r="C3244" s="37" t="s">
        <v>36</v>
      </c>
      <c r="D3244" s="37" t="s">
        <v>38</v>
      </c>
      <c r="E3244" s="37" t="s">
        <v>46</v>
      </c>
      <c r="F3244" s="37" t="s">
        <v>120</v>
      </c>
      <c r="G3244" s="36">
        <v>3691.49</v>
      </c>
      <c r="H3244" s="61">
        <v>444109201</v>
      </c>
      <c r="I3244" s="36">
        <v>0</v>
      </c>
      <c r="J3244" s="36">
        <v>0</v>
      </c>
      <c r="K3244" s="36">
        <v>0</v>
      </c>
      <c r="L3244" s="36">
        <v>1.58</v>
      </c>
      <c r="M3244" s="36">
        <v>9896.83</v>
      </c>
      <c r="N3244" s="37" t="s">
        <v>2331</v>
      </c>
      <c r="O3244" s="14">
        <f t="shared" ref="O3244:O3307" si="295">A3244</f>
        <v>45922.166724537034</v>
      </c>
      <c r="P3244" s="19">
        <f t="shared" ref="P3244:P3307" si="296">O3244+(5/24)</f>
        <v>45922.375057870369</v>
      </c>
      <c r="Q3244" s="20" t="str">
        <f t="shared" ref="Q3244:Q3307" si="297">TEXT(P3244,"dd/mm/yyyy")</f>
        <v>22/09/2025</v>
      </c>
      <c r="R3244" s="13" t="str">
        <f t="shared" ref="R3244:R3307" si="298">TEXT(P3244,"hh")</f>
        <v>09</v>
      </c>
      <c r="S3244" s="13" t="str">
        <f t="shared" ref="S3244:S3307" si="299">TEXT(P3244,"ddd")</f>
        <v>Mon</v>
      </c>
    </row>
    <row r="3245" spans="1:19" x14ac:dyDescent="0.25">
      <c r="A3245" s="58">
        <v>45922.16673611111</v>
      </c>
      <c r="B3245" s="59">
        <v>444899050</v>
      </c>
      <c r="C3245" s="38" t="s">
        <v>36</v>
      </c>
      <c r="D3245" s="38" t="s">
        <v>38</v>
      </c>
      <c r="E3245" s="38" t="s">
        <v>46</v>
      </c>
      <c r="F3245" s="38" t="s">
        <v>120</v>
      </c>
      <c r="G3245" s="35">
        <v>3692.06</v>
      </c>
      <c r="H3245" s="59">
        <v>444109427</v>
      </c>
      <c r="I3245" s="35">
        <v>0</v>
      </c>
      <c r="J3245" s="35">
        <v>0</v>
      </c>
      <c r="K3245" s="35">
        <v>0</v>
      </c>
      <c r="L3245" s="35">
        <v>3.51</v>
      </c>
      <c r="M3245" s="35">
        <v>9900.34</v>
      </c>
      <c r="N3245" s="38" t="s">
        <v>2332</v>
      </c>
      <c r="O3245" s="14">
        <f t="shared" si="295"/>
        <v>45922.16673611111</v>
      </c>
      <c r="P3245" s="19">
        <f t="shared" si="296"/>
        <v>45922.375069444446</v>
      </c>
      <c r="Q3245" s="20" t="str">
        <f t="shared" si="297"/>
        <v>22/09/2025</v>
      </c>
      <c r="R3245" s="13" t="str">
        <f t="shared" si="298"/>
        <v>09</v>
      </c>
      <c r="S3245" s="13" t="str">
        <f t="shared" si="299"/>
        <v>Mon</v>
      </c>
    </row>
    <row r="3246" spans="1:19" x14ac:dyDescent="0.25">
      <c r="A3246" s="60">
        <v>45922.16673611111</v>
      </c>
      <c r="B3246" s="61">
        <v>444899059</v>
      </c>
      <c r="C3246" s="37" t="s">
        <v>36</v>
      </c>
      <c r="D3246" s="37" t="s">
        <v>38</v>
      </c>
      <c r="E3246" s="37" t="s">
        <v>46</v>
      </c>
      <c r="F3246" s="37" t="s">
        <v>120</v>
      </c>
      <c r="G3246" s="36">
        <v>3692.32</v>
      </c>
      <c r="H3246" s="61">
        <v>444109434</v>
      </c>
      <c r="I3246" s="36">
        <v>0</v>
      </c>
      <c r="J3246" s="36">
        <v>0</v>
      </c>
      <c r="K3246" s="36">
        <v>0</v>
      </c>
      <c r="L3246" s="36">
        <v>2.37</v>
      </c>
      <c r="M3246" s="36">
        <v>9902.7099999999991</v>
      </c>
      <c r="N3246" s="37" t="s">
        <v>2333</v>
      </c>
      <c r="O3246" s="14">
        <f t="shared" si="295"/>
        <v>45922.16673611111</v>
      </c>
      <c r="P3246" s="19">
        <f t="shared" si="296"/>
        <v>45922.375069444446</v>
      </c>
      <c r="Q3246" s="20" t="str">
        <f t="shared" si="297"/>
        <v>22/09/2025</v>
      </c>
      <c r="R3246" s="13" t="str">
        <f t="shared" si="298"/>
        <v>09</v>
      </c>
      <c r="S3246" s="13" t="str">
        <f t="shared" si="299"/>
        <v>Mon</v>
      </c>
    </row>
    <row r="3247" spans="1:19" x14ac:dyDescent="0.25">
      <c r="A3247" s="58">
        <v>45922.166747685187</v>
      </c>
      <c r="B3247" s="59">
        <v>444899206</v>
      </c>
      <c r="C3247" s="38" t="s">
        <v>36</v>
      </c>
      <c r="D3247" s="38" t="s">
        <v>38</v>
      </c>
      <c r="E3247" s="38" t="s">
        <v>46</v>
      </c>
      <c r="F3247" s="38" t="s">
        <v>120</v>
      </c>
      <c r="G3247" s="35">
        <v>3692.94</v>
      </c>
      <c r="H3247" s="59">
        <v>444109579</v>
      </c>
      <c r="I3247" s="35">
        <v>0</v>
      </c>
      <c r="J3247" s="35">
        <v>0</v>
      </c>
      <c r="K3247" s="35">
        <v>0</v>
      </c>
      <c r="L3247" s="35">
        <v>4.75</v>
      </c>
      <c r="M3247" s="35">
        <v>9907.4599999999991</v>
      </c>
      <c r="N3247" s="38" t="s">
        <v>2334</v>
      </c>
      <c r="O3247" s="14">
        <f t="shared" si="295"/>
        <v>45922.166747685187</v>
      </c>
      <c r="P3247" s="19">
        <f t="shared" si="296"/>
        <v>45922.375081018523</v>
      </c>
      <c r="Q3247" s="20" t="str">
        <f t="shared" si="297"/>
        <v>22/09/2025</v>
      </c>
      <c r="R3247" s="13" t="str">
        <f t="shared" si="298"/>
        <v>09</v>
      </c>
      <c r="S3247" s="13" t="str">
        <f t="shared" si="299"/>
        <v>Mon</v>
      </c>
    </row>
    <row r="3248" spans="1:19" x14ac:dyDescent="0.25">
      <c r="A3248" s="60">
        <v>45922.166747685187</v>
      </c>
      <c r="B3248" s="61">
        <v>444899207</v>
      </c>
      <c r="C3248" s="37" t="s">
        <v>36</v>
      </c>
      <c r="D3248" s="37" t="s">
        <v>38</v>
      </c>
      <c r="E3248" s="37" t="s">
        <v>46</v>
      </c>
      <c r="F3248" s="37" t="s">
        <v>120</v>
      </c>
      <c r="G3248" s="36">
        <v>3692.94</v>
      </c>
      <c r="H3248" s="61">
        <v>444109580</v>
      </c>
      <c r="I3248" s="36">
        <v>0</v>
      </c>
      <c r="J3248" s="36">
        <v>0</v>
      </c>
      <c r="K3248" s="36">
        <v>0</v>
      </c>
      <c r="L3248" s="36">
        <v>3.04</v>
      </c>
      <c r="M3248" s="36">
        <v>9910.5</v>
      </c>
      <c r="N3248" s="37" t="s">
        <v>2335</v>
      </c>
      <c r="O3248" s="14">
        <f t="shared" si="295"/>
        <v>45922.166747685187</v>
      </c>
      <c r="P3248" s="19">
        <f t="shared" si="296"/>
        <v>45922.375081018523</v>
      </c>
      <c r="Q3248" s="20" t="str">
        <f t="shared" si="297"/>
        <v>22/09/2025</v>
      </c>
      <c r="R3248" s="13" t="str">
        <f t="shared" si="298"/>
        <v>09</v>
      </c>
      <c r="S3248" s="13" t="str">
        <f t="shared" si="299"/>
        <v>Mon</v>
      </c>
    </row>
    <row r="3249" spans="1:19" x14ac:dyDescent="0.25">
      <c r="A3249" s="58">
        <v>45922.166747685187</v>
      </c>
      <c r="B3249" s="59">
        <v>444899208</v>
      </c>
      <c r="C3249" s="38" t="s">
        <v>36</v>
      </c>
      <c r="D3249" s="38" t="s">
        <v>38</v>
      </c>
      <c r="E3249" s="38" t="s">
        <v>46</v>
      </c>
      <c r="F3249" s="38" t="s">
        <v>120</v>
      </c>
      <c r="G3249" s="35">
        <v>3692.94</v>
      </c>
      <c r="H3249" s="59">
        <v>444109581</v>
      </c>
      <c r="I3249" s="35">
        <v>0</v>
      </c>
      <c r="J3249" s="35">
        <v>0</v>
      </c>
      <c r="K3249" s="35">
        <v>0</v>
      </c>
      <c r="L3249" s="35">
        <v>3.01</v>
      </c>
      <c r="M3249" s="35">
        <v>9913.51</v>
      </c>
      <c r="N3249" s="38" t="s">
        <v>2335</v>
      </c>
      <c r="O3249" s="14">
        <f t="shared" si="295"/>
        <v>45922.166747685187</v>
      </c>
      <c r="P3249" s="19">
        <f t="shared" si="296"/>
        <v>45922.375081018523</v>
      </c>
      <c r="Q3249" s="20" t="str">
        <f t="shared" si="297"/>
        <v>22/09/2025</v>
      </c>
      <c r="R3249" s="13" t="str">
        <f t="shared" si="298"/>
        <v>09</v>
      </c>
      <c r="S3249" s="13" t="str">
        <f t="shared" si="299"/>
        <v>Mon</v>
      </c>
    </row>
    <row r="3250" spans="1:19" x14ac:dyDescent="0.25">
      <c r="A3250" s="60">
        <v>45922.16678240741</v>
      </c>
      <c r="B3250" s="61">
        <v>444899721</v>
      </c>
      <c r="C3250" s="37" t="s">
        <v>36</v>
      </c>
      <c r="D3250" s="37" t="s">
        <v>38</v>
      </c>
      <c r="E3250" s="37" t="s">
        <v>46</v>
      </c>
      <c r="F3250" s="37" t="s">
        <v>120</v>
      </c>
      <c r="G3250" s="36">
        <v>3693.43</v>
      </c>
      <c r="H3250" s="61">
        <v>444110093</v>
      </c>
      <c r="I3250" s="36">
        <v>0</v>
      </c>
      <c r="J3250" s="36">
        <v>0</v>
      </c>
      <c r="K3250" s="36">
        <v>0</v>
      </c>
      <c r="L3250" s="36">
        <v>3.5</v>
      </c>
      <c r="M3250" s="36">
        <v>9917.01</v>
      </c>
      <c r="N3250" s="37" t="s">
        <v>2336</v>
      </c>
      <c r="O3250" s="14">
        <f t="shared" si="295"/>
        <v>45922.16678240741</v>
      </c>
      <c r="P3250" s="19">
        <f t="shared" si="296"/>
        <v>45922.375115740746</v>
      </c>
      <c r="Q3250" s="20" t="str">
        <f t="shared" si="297"/>
        <v>22/09/2025</v>
      </c>
      <c r="R3250" s="13" t="str">
        <f t="shared" si="298"/>
        <v>09</v>
      </c>
      <c r="S3250" s="13" t="str">
        <f t="shared" si="299"/>
        <v>Mon</v>
      </c>
    </row>
    <row r="3251" spans="1:19" x14ac:dyDescent="0.25">
      <c r="A3251" s="58">
        <v>45922.16678240741</v>
      </c>
      <c r="B3251" s="59">
        <v>444899722</v>
      </c>
      <c r="C3251" s="38" t="s">
        <v>36</v>
      </c>
      <c r="D3251" s="38" t="s">
        <v>38</v>
      </c>
      <c r="E3251" s="38" t="s">
        <v>46</v>
      </c>
      <c r="F3251" s="38" t="s">
        <v>120</v>
      </c>
      <c r="G3251" s="35">
        <v>3693.43</v>
      </c>
      <c r="H3251" s="59">
        <v>444110094</v>
      </c>
      <c r="I3251" s="35">
        <v>0</v>
      </c>
      <c r="J3251" s="35">
        <v>0</v>
      </c>
      <c r="K3251" s="35">
        <v>0</v>
      </c>
      <c r="L3251" s="35">
        <v>3.61</v>
      </c>
      <c r="M3251" s="35">
        <v>9920.6200000000008</v>
      </c>
      <c r="N3251" s="38" t="s">
        <v>2337</v>
      </c>
      <c r="O3251" s="14">
        <f t="shared" si="295"/>
        <v>45922.16678240741</v>
      </c>
      <c r="P3251" s="19">
        <f t="shared" si="296"/>
        <v>45922.375115740746</v>
      </c>
      <c r="Q3251" s="20" t="str">
        <f t="shared" si="297"/>
        <v>22/09/2025</v>
      </c>
      <c r="R3251" s="13" t="str">
        <f t="shared" si="298"/>
        <v>09</v>
      </c>
      <c r="S3251" s="13" t="str">
        <f t="shared" si="299"/>
        <v>Mon</v>
      </c>
    </row>
    <row r="3252" spans="1:19" x14ac:dyDescent="0.25">
      <c r="A3252" s="60">
        <v>45922.167175925926</v>
      </c>
      <c r="B3252" s="61">
        <v>444900188</v>
      </c>
      <c r="C3252" s="37" t="s">
        <v>36</v>
      </c>
      <c r="D3252" s="37" t="s">
        <v>38</v>
      </c>
      <c r="E3252" s="37" t="s">
        <v>46</v>
      </c>
      <c r="F3252" s="37" t="s">
        <v>120</v>
      </c>
      <c r="G3252" s="36">
        <v>3691.1</v>
      </c>
      <c r="H3252" s="61">
        <v>444110554</v>
      </c>
      <c r="I3252" s="36">
        <v>0</v>
      </c>
      <c r="J3252" s="36">
        <v>0</v>
      </c>
      <c r="K3252" s="36">
        <v>0</v>
      </c>
      <c r="L3252" s="36">
        <v>0.79</v>
      </c>
      <c r="M3252" s="36">
        <v>9921.41</v>
      </c>
      <c r="N3252" s="37" t="s">
        <v>2338</v>
      </c>
      <c r="O3252" s="14">
        <f t="shared" si="295"/>
        <v>45922.167175925926</v>
      </c>
      <c r="P3252" s="19">
        <f t="shared" si="296"/>
        <v>45922.375509259262</v>
      </c>
      <c r="Q3252" s="20" t="str">
        <f t="shared" si="297"/>
        <v>22/09/2025</v>
      </c>
      <c r="R3252" s="13" t="str">
        <f t="shared" si="298"/>
        <v>09</v>
      </c>
      <c r="S3252" s="13" t="str">
        <f t="shared" si="299"/>
        <v>Mon</v>
      </c>
    </row>
    <row r="3253" spans="1:19" x14ac:dyDescent="0.25">
      <c r="A3253" s="58">
        <v>45922.167175925926</v>
      </c>
      <c r="B3253" s="59">
        <v>444900189</v>
      </c>
      <c r="C3253" s="38" t="s">
        <v>36</v>
      </c>
      <c r="D3253" s="38" t="s">
        <v>38</v>
      </c>
      <c r="E3253" s="38" t="s">
        <v>46</v>
      </c>
      <c r="F3253" s="38" t="s">
        <v>120</v>
      </c>
      <c r="G3253" s="35">
        <v>3691.1</v>
      </c>
      <c r="H3253" s="59">
        <v>444110555</v>
      </c>
      <c r="I3253" s="35">
        <v>0</v>
      </c>
      <c r="J3253" s="35">
        <v>0</v>
      </c>
      <c r="K3253" s="35">
        <v>0</v>
      </c>
      <c r="L3253" s="35">
        <v>0.8</v>
      </c>
      <c r="M3253" s="35">
        <v>9922.2099999999991</v>
      </c>
      <c r="N3253" s="38" t="s">
        <v>2338</v>
      </c>
      <c r="O3253" s="14">
        <f t="shared" si="295"/>
        <v>45922.167175925926</v>
      </c>
      <c r="P3253" s="19">
        <f t="shared" si="296"/>
        <v>45922.375509259262</v>
      </c>
      <c r="Q3253" s="20" t="str">
        <f t="shared" si="297"/>
        <v>22/09/2025</v>
      </c>
      <c r="R3253" s="13" t="str">
        <f t="shared" si="298"/>
        <v>09</v>
      </c>
      <c r="S3253" s="13" t="str">
        <f t="shared" si="299"/>
        <v>Mon</v>
      </c>
    </row>
    <row r="3254" spans="1:19" x14ac:dyDescent="0.25">
      <c r="A3254" s="60">
        <v>45922.167581018519</v>
      </c>
      <c r="B3254" s="61">
        <v>444900548</v>
      </c>
      <c r="C3254" s="37" t="s">
        <v>36</v>
      </c>
      <c r="D3254" s="37" t="s">
        <v>37</v>
      </c>
      <c r="E3254" s="37" t="s">
        <v>45</v>
      </c>
      <c r="F3254" s="37" t="s">
        <v>120</v>
      </c>
      <c r="G3254" s="36">
        <v>3690.75</v>
      </c>
      <c r="H3254" s="61">
        <v>444110920</v>
      </c>
      <c r="I3254" s="36">
        <v>0</v>
      </c>
      <c r="J3254" s="36">
        <v>0</v>
      </c>
      <c r="K3254" s="36">
        <v>0</v>
      </c>
      <c r="L3254" s="36">
        <v>0</v>
      </c>
      <c r="M3254" s="36">
        <v>9922.2099999999991</v>
      </c>
      <c r="N3254" s="37" t="s">
        <v>1385</v>
      </c>
      <c r="O3254" s="14">
        <f t="shared" si="295"/>
        <v>45922.167581018519</v>
      </c>
      <c r="P3254" s="19">
        <f t="shared" si="296"/>
        <v>45922.375914351855</v>
      </c>
      <c r="Q3254" s="20" t="str">
        <f t="shared" si="297"/>
        <v>22/09/2025</v>
      </c>
      <c r="R3254" s="13" t="str">
        <f t="shared" si="298"/>
        <v>09</v>
      </c>
      <c r="S3254" s="13" t="str">
        <f t="shared" si="299"/>
        <v>Mon</v>
      </c>
    </row>
    <row r="3255" spans="1:19" x14ac:dyDescent="0.25">
      <c r="A3255" s="58">
        <v>45922.167581018519</v>
      </c>
      <c r="B3255" s="59">
        <v>444900549</v>
      </c>
      <c r="C3255" s="38" t="s">
        <v>36</v>
      </c>
      <c r="D3255" s="38" t="s">
        <v>37</v>
      </c>
      <c r="E3255" s="38" t="s">
        <v>45</v>
      </c>
      <c r="F3255" s="38" t="s">
        <v>120</v>
      </c>
      <c r="G3255" s="35">
        <v>3690.65</v>
      </c>
      <c r="H3255" s="59">
        <v>444110921</v>
      </c>
      <c r="I3255" s="35">
        <v>0</v>
      </c>
      <c r="J3255" s="35">
        <v>0</v>
      </c>
      <c r="K3255" s="35">
        <v>0</v>
      </c>
      <c r="L3255" s="35">
        <v>0</v>
      </c>
      <c r="M3255" s="35">
        <v>9922.2099999999991</v>
      </c>
      <c r="N3255" s="38" t="s">
        <v>116</v>
      </c>
      <c r="O3255" s="14">
        <f t="shared" si="295"/>
        <v>45922.167581018519</v>
      </c>
      <c r="P3255" s="19">
        <f t="shared" si="296"/>
        <v>45922.375914351855</v>
      </c>
      <c r="Q3255" s="20" t="str">
        <f t="shared" si="297"/>
        <v>22/09/2025</v>
      </c>
      <c r="R3255" s="13" t="str">
        <f t="shared" si="298"/>
        <v>09</v>
      </c>
      <c r="S3255" s="13" t="str">
        <f t="shared" si="299"/>
        <v>Mon</v>
      </c>
    </row>
    <row r="3256" spans="1:19" x14ac:dyDescent="0.25">
      <c r="A3256" s="60">
        <v>45922.167581018519</v>
      </c>
      <c r="B3256" s="61">
        <v>444900550</v>
      </c>
      <c r="C3256" s="37" t="s">
        <v>36</v>
      </c>
      <c r="D3256" s="37" t="s">
        <v>37</v>
      </c>
      <c r="E3256" s="37" t="s">
        <v>45</v>
      </c>
      <c r="F3256" s="37" t="s">
        <v>120</v>
      </c>
      <c r="G3256" s="36">
        <v>3690.65</v>
      </c>
      <c r="H3256" s="61">
        <v>444110922</v>
      </c>
      <c r="I3256" s="36">
        <v>0</v>
      </c>
      <c r="J3256" s="36">
        <v>0</v>
      </c>
      <c r="K3256" s="36">
        <v>0</v>
      </c>
      <c r="L3256" s="36">
        <v>0</v>
      </c>
      <c r="M3256" s="36">
        <v>9922.2099999999991</v>
      </c>
      <c r="N3256" s="37" t="s">
        <v>119</v>
      </c>
      <c r="O3256" s="14">
        <f t="shared" si="295"/>
        <v>45922.167581018519</v>
      </c>
      <c r="P3256" s="19">
        <f t="shared" si="296"/>
        <v>45922.375914351855</v>
      </c>
      <c r="Q3256" s="20" t="str">
        <f t="shared" si="297"/>
        <v>22/09/2025</v>
      </c>
      <c r="R3256" s="13" t="str">
        <f t="shared" si="298"/>
        <v>09</v>
      </c>
      <c r="S3256" s="13" t="str">
        <f t="shared" si="299"/>
        <v>Mon</v>
      </c>
    </row>
    <row r="3257" spans="1:19" x14ac:dyDescent="0.25">
      <c r="A3257" s="58">
        <v>45922.167615740742</v>
      </c>
      <c r="B3257" s="59">
        <v>444900573</v>
      </c>
      <c r="C3257" s="38" t="s">
        <v>36</v>
      </c>
      <c r="D3257" s="38" t="s">
        <v>38</v>
      </c>
      <c r="E3257" s="38" t="s">
        <v>46</v>
      </c>
      <c r="F3257" s="38" t="s">
        <v>120</v>
      </c>
      <c r="G3257" s="35">
        <v>3689.87</v>
      </c>
      <c r="H3257" s="59">
        <v>444110944</v>
      </c>
      <c r="I3257" s="35">
        <v>0</v>
      </c>
      <c r="J3257" s="35">
        <v>0</v>
      </c>
      <c r="K3257" s="35">
        <v>0</v>
      </c>
      <c r="L3257" s="35">
        <v>1.39</v>
      </c>
      <c r="M3257" s="35">
        <v>9923.6</v>
      </c>
      <c r="N3257" s="38" t="s">
        <v>2339</v>
      </c>
      <c r="O3257" s="14">
        <f t="shared" si="295"/>
        <v>45922.167615740742</v>
      </c>
      <c r="P3257" s="19">
        <f t="shared" si="296"/>
        <v>45922.375949074078</v>
      </c>
      <c r="Q3257" s="20" t="str">
        <f t="shared" si="297"/>
        <v>22/09/2025</v>
      </c>
      <c r="R3257" s="13" t="str">
        <f t="shared" si="298"/>
        <v>09</v>
      </c>
      <c r="S3257" s="13" t="str">
        <f t="shared" si="299"/>
        <v>Mon</v>
      </c>
    </row>
    <row r="3258" spans="1:19" x14ac:dyDescent="0.25">
      <c r="A3258" s="60">
        <v>45922.167615740742</v>
      </c>
      <c r="B3258" s="61">
        <v>444900574</v>
      </c>
      <c r="C3258" s="37" t="s">
        <v>36</v>
      </c>
      <c r="D3258" s="37" t="s">
        <v>38</v>
      </c>
      <c r="E3258" s="37" t="s">
        <v>46</v>
      </c>
      <c r="F3258" s="37" t="s">
        <v>120</v>
      </c>
      <c r="G3258" s="36">
        <v>3689.85</v>
      </c>
      <c r="H3258" s="61">
        <v>444110945</v>
      </c>
      <c r="I3258" s="36">
        <v>0</v>
      </c>
      <c r="J3258" s="36">
        <v>0</v>
      </c>
      <c r="K3258" s="36">
        <v>0</v>
      </c>
      <c r="L3258" s="36">
        <v>1.39</v>
      </c>
      <c r="M3258" s="36">
        <v>9924.99</v>
      </c>
      <c r="N3258" s="37" t="s">
        <v>2340</v>
      </c>
      <c r="O3258" s="14">
        <f t="shared" si="295"/>
        <v>45922.167615740742</v>
      </c>
      <c r="P3258" s="19">
        <f t="shared" si="296"/>
        <v>45922.375949074078</v>
      </c>
      <c r="Q3258" s="20" t="str">
        <f t="shared" si="297"/>
        <v>22/09/2025</v>
      </c>
      <c r="R3258" s="13" t="str">
        <f t="shared" si="298"/>
        <v>09</v>
      </c>
      <c r="S3258" s="13" t="str">
        <f t="shared" si="299"/>
        <v>Mon</v>
      </c>
    </row>
    <row r="3259" spans="1:19" x14ac:dyDescent="0.25">
      <c r="A3259" s="58">
        <v>45922.167696759258</v>
      </c>
      <c r="B3259" s="59">
        <v>444900623</v>
      </c>
      <c r="C3259" s="38" t="s">
        <v>36</v>
      </c>
      <c r="D3259" s="38" t="s">
        <v>37</v>
      </c>
      <c r="E3259" s="38" t="s">
        <v>45</v>
      </c>
      <c r="F3259" s="38" t="s">
        <v>120</v>
      </c>
      <c r="G3259" s="35">
        <v>3689.44</v>
      </c>
      <c r="H3259" s="59">
        <v>444110993</v>
      </c>
      <c r="I3259" s="35">
        <v>0</v>
      </c>
      <c r="J3259" s="35">
        <v>0</v>
      </c>
      <c r="K3259" s="35">
        <v>0</v>
      </c>
      <c r="L3259" s="35">
        <v>0</v>
      </c>
      <c r="M3259" s="35">
        <v>9924.99</v>
      </c>
      <c r="N3259" s="38" t="s">
        <v>107</v>
      </c>
      <c r="O3259" s="14">
        <f t="shared" si="295"/>
        <v>45922.167696759258</v>
      </c>
      <c r="P3259" s="19">
        <f t="shared" si="296"/>
        <v>45922.376030092593</v>
      </c>
      <c r="Q3259" s="20" t="str">
        <f t="shared" si="297"/>
        <v>22/09/2025</v>
      </c>
      <c r="R3259" s="13" t="str">
        <f t="shared" si="298"/>
        <v>09</v>
      </c>
      <c r="S3259" s="13" t="str">
        <f t="shared" si="299"/>
        <v>Mon</v>
      </c>
    </row>
    <row r="3260" spans="1:19" x14ac:dyDescent="0.25">
      <c r="A3260" s="60">
        <v>45922.168090277781</v>
      </c>
      <c r="B3260" s="61">
        <v>444900762</v>
      </c>
      <c r="C3260" s="37" t="s">
        <v>36</v>
      </c>
      <c r="D3260" s="37" t="s">
        <v>38</v>
      </c>
      <c r="E3260" s="37" t="s">
        <v>46</v>
      </c>
      <c r="F3260" s="37" t="s">
        <v>120</v>
      </c>
      <c r="G3260" s="36">
        <v>3692.97</v>
      </c>
      <c r="H3260" s="61">
        <v>444111130</v>
      </c>
      <c r="I3260" s="36">
        <v>0</v>
      </c>
      <c r="J3260" s="36">
        <v>0</v>
      </c>
      <c r="K3260" s="36">
        <v>0</v>
      </c>
      <c r="L3260" s="36">
        <v>3.53</v>
      </c>
      <c r="M3260" s="36">
        <v>9928.52</v>
      </c>
      <c r="N3260" s="37" t="s">
        <v>2341</v>
      </c>
      <c r="O3260" s="14">
        <f t="shared" si="295"/>
        <v>45922.168090277781</v>
      </c>
      <c r="P3260" s="19">
        <f t="shared" si="296"/>
        <v>45922.376423611116</v>
      </c>
      <c r="Q3260" s="20" t="str">
        <f t="shared" si="297"/>
        <v>22/09/2025</v>
      </c>
      <c r="R3260" s="13" t="str">
        <f t="shared" si="298"/>
        <v>09</v>
      </c>
      <c r="S3260" s="13" t="str">
        <f t="shared" si="299"/>
        <v>Mon</v>
      </c>
    </row>
    <row r="3261" spans="1:19" x14ac:dyDescent="0.25">
      <c r="A3261" s="58">
        <v>45922.168703703705</v>
      </c>
      <c r="B3261" s="59">
        <v>444901079</v>
      </c>
      <c r="C3261" s="38" t="s">
        <v>36</v>
      </c>
      <c r="D3261" s="38" t="s">
        <v>38</v>
      </c>
      <c r="E3261" s="38" t="s">
        <v>46</v>
      </c>
      <c r="F3261" s="38" t="s">
        <v>120</v>
      </c>
      <c r="G3261" s="35">
        <v>3691.38</v>
      </c>
      <c r="H3261" s="59">
        <v>444111446</v>
      </c>
      <c r="I3261" s="35">
        <v>0</v>
      </c>
      <c r="J3261" s="35">
        <v>0</v>
      </c>
      <c r="K3261" s="35">
        <v>0</v>
      </c>
      <c r="L3261" s="35">
        <v>0.63</v>
      </c>
      <c r="M3261" s="35">
        <v>9929.15</v>
      </c>
      <c r="N3261" s="38" t="s">
        <v>2342</v>
      </c>
      <c r="O3261" s="14">
        <f t="shared" si="295"/>
        <v>45922.168703703705</v>
      </c>
      <c r="P3261" s="19">
        <f t="shared" si="296"/>
        <v>45922.37703703704</v>
      </c>
      <c r="Q3261" s="20" t="str">
        <f t="shared" si="297"/>
        <v>22/09/2025</v>
      </c>
      <c r="R3261" s="13" t="str">
        <f t="shared" si="298"/>
        <v>09</v>
      </c>
      <c r="S3261" s="13" t="str">
        <f t="shared" si="299"/>
        <v>Mon</v>
      </c>
    </row>
    <row r="3262" spans="1:19" x14ac:dyDescent="0.25">
      <c r="A3262" s="60">
        <v>45922.168703703705</v>
      </c>
      <c r="B3262" s="61">
        <v>444901080</v>
      </c>
      <c r="C3262" s="37" t="s">
        <v>36</v>
      </c>
      <c r="D3262" s="37" t="s">
        <v>38</v>
      </c>
      <c r="E3262" s="37" t="s">
        <v>46</v>
      </c>
      <c r="F3262" s="37" t="s">
        <v>120</v>
      </c>
      <c r="G3262" s="36">
        <v>3691.38</v>
      </c>
      <c r="H3262" s="61">
        <v>444111447</v>
      </c>
      <c r="I3262" s="36">
        <v>0</v>
      </c>
      <c r="J3262" s="36">
        <v>0</v>
      </c>
      <c r="K3262" s="36">
        <v>0</v>
      </c>
      <c r="L3262" s="36">
        <v>0.73</v>
      </c>
      <c r="M3262" s="36">
        <v>9929.8799999999992</v>
      </c>
      <c r="N3262" s="37" t="s">
        <v>2343</v>
      </c>
      <c r="O3262" s="14">
        <f t="shared" si="295"/>
        <v>45922.168703703705</v>
      </c>
      <c r="P3262" s="19">
        <f t="shared" si="296"/>
        <v>45922.37703703704</v>
      </c>
      <c r="Q3262" s="20" t="str">
        <f t="shared" si="297"/>
        <v>22/09/2025</v>
      </c>
      <c r="R3262" s="13" t="str">
        <f t="shared" si="298"/>
        <v>09</v>
      </c>
      <c r="S3262" s="13" t="str">
        <f t="shared" si="299"/>
        <v>Mon</v>
      </c>
    </row>
    <row r="3263" spans="1:19" x14ac:dyDescent="0.25">
      <c r="A3263" s="58">
        <v>45922.168854166666</v>
      </c>
      <c r="B3263" s="59">
        <v>444901208</v>
      </c>
      <c r="C3263" s="38" t="s">
        <v>36</v>
      </c>
      <c r="D3263" s="38" t="s">
        <v>37</v>
      </c>
      <c r="E3263" s="38" t="s">
        <v>45</v>
      </c>
      <c r="F3263" s="38" t="s">
        <v>120</v>
      </c>
      <c r="G3263" s="35">
        <v>3689.99</v>
      </c>
      <c r="H3263" s="59">
        <v>444111583</v>
      </c>
      <c r="I3263" s="35">
        <v>0</v>
      </c>
      <c r="J3263" s="35">
        <v>0</v>
      </c>
      <c r="K3263" s="35">
        <v>0</v>
      </c>
      <c r="L3263" s="35">
        <v>0</v>
      </c>
      <c r="M3263" s="35">
        <v>9929.8799999999992</v>
      </c>
      <c r="N3263" s="38" t="s">
        <v>107</v>
      </c>
      <c r="O3263" s="14">
        <f t="shared" si="295"/>
        <v>45922.168854166666</v>
      </c>
      <c r="P3263" s="19">
        <f t="shared" si="296"/>
        <v>45922.377187500002</v>
      </c>
      <c r="Q3263" s="20" t="str">
        <f t="shared" si="297"/>
        <v>22/09/2025</v>
      </c>
      <c r="R3263" s="13" t="str">
        <f t="shared" si="298"/>
        <v>09</v>
      </c>
      <c r="S3263" s="13" t="str">
        <f t="shared" si="299"/>
        <v>Mon</v>
      </c>
    </row>
    <row r="3264" spans="1:19" x14ac:dyDescent="0.25">
      <c r="A3264" s="60">
        <v>45922.170555555553</v>
      </c>
      <c r="B3264" s="61">
        <v>444902829</v>
      </c>
      <c r="C3264" s="37" t="s">
        <v>36</v>
      </c>
      <c r="D3264" s="37" t="s">
        <v>38</v>
      </c>
      <c r="E3264" s="37" t="s">
        <v>46</v>
      </c>
      <c r="F3264" s="37" t="s">
        <v>120</v>
      </c>
      <c r="G3264" s="36">
        <v>3687.64</v>
      </c>
      <c r="H3264" s="61">
        <v>444113200</v>
      </c>
      <c r="I3264" s="36">
        <v>0</v>
      </c>
      <c r="J3264" s="36">
        <v>0</v>
      </c>
      <c r="K3264" s="36">
        <v>0</v>
      </c>
      <c r="L3264" s="36">
        <v>-3.01</v>
      </c>
      <c r="M3264" s="36">
        <v>9926.8700000000008</v>
      </c>
      <c r="N3264" s="37" t="s">
        <v>2344</v>
      </c>
      <c r="O3264" s="14">
        <f t="shared" si="295"/>
        <v>45922.170555555553</v>
      </c>
      <c r="P3264" s="19">
        <f t="shared" si="296"/>
        <v>45922.378888888888</v>
      </c>
      <c r="Q3264" s="20" t="str">
        <f t="shared" si="297"/>
        <v>22/09/2025</v>
      </c>
      <c r="R3264" s="13" t="str">
        <f t="shared" si="298"/>
        <v>09</v>
      </c>
      <c r="S3264" s="13" t="str">
        <f t="shared" si="299"/>
        <v>Mon</v>
      </c>
    </row>
    <row r="3265" spans="1:19" x14ac:dyDescent="0.25">
      <c r="A3265" s="58">
        <v>45922.173657407409</v>
      </c>
      <c r="B3265" s="59">
        <v>444905057</v>
      </c>
      <c r="C3265" s="38" t="s">
        <v>36</v>
      </c>
      <c r="D3265" s="38" t="s">
        <v>38</v>
      </c>
      <c r="E3265" s="38" t="s">
        <v>46</v>
      </c>
      <c r="F3265" s="38" t="s">
        <v>120</v>
      </c>
      <c r="G3265" s="35">
        <v>3693.46</v>
      </c>
      <c r="H3265" s="59">
        <v>444115443</v>
      </c>
      <c r="I3265" s="35">
        <v>0</v>
      </c>
      <c r="J3265" s="35">
        <v>0</v>
      </c>
      <c r="K3265" s="35">
        <v>0</v>
      </c>
      <c r="L3265" s="35">
        <v>3.47</v>
      </c>
      <c r="M3265" s="35">
        <v>9930.34</v>
      </c>
      <c r="N3265" s="38" t="s">
        <v>2345</v>
      </c>
      <c r="O3265" s="14">
        <f t="shared" si="295"/>
        <v>45922.173657407409</v>
      </c>
      <c r="P3265" s="19">
        <f t="shared" si="296"/>
        <v>45922.381990740745</v>
      </c>
      <c r="Q3265" s="20" t="str">
        <f t="shared" si="297"/>
        <v>22/09/2025</v>
      </c>
      <c r="R3265" s="13" t="str">
        <f t="shared" si="298"/>
        <v>09</v>
      </c>
      <c r="S3265" s="13" t="str">
        <f t="shared" si="299"/>
        <v>Mon</v>
      </c>
    </row>
    <row r="3266" spans="1:19" x14ac:dyDescent="0.25">
      <c r="A3266" s="60">
        <v>45922.175219907411</v>
      </c>
      <c r="B3266" s="61">
        <v>444906570</v>
      </c>
      <c r="C3266" s="37" t="s">
        <v>36</v>
      </c>
      <c r="D3266" s="37" t="s">
        <v>37</v>
      </c>
      <c r="E3266" s="37" t="s">
        <v>45</v>
      </c>
      <c r="F3266" s="37" t="s">
        <v>120</v>
      </c>
      <c r="G3266" s="36">
        <v>3693.21</v>
      </c>
      <c r="H3266" s="61">
        <v>444116945</v>
      </c>
      <c r="I3266" s="36">
        <v>0</v>
      </c>
      <c r="J3266" s="36">
        <v>0</v>
      </c>
      <c r="K3266" s="36">
        <v>0</v>
      </c>
      <c r="L3266" s="36">
        <v>0</v>
      </c>
      <c r="M3266" s="36">
        <v>9930.34</v>
      </c>
      <c r="N3266" s="37" t="s">
        <v>116</v>
      </c>
      <c r="O3266" s="14">
        <f t="shared" si="295"/>
        <v>45922.175219907411</v>
      </c>
      <c r="P3266" s="19">
        <f t="shared" si="296"/>
        <v>45922.383553240747</v>
      </c>
      <c r="Q3266" s="20" t="str">
        <f t="shared" si="297"/>
        <v>22/09/2025</v>
      </c>
      <c r="R3266" s="13" t="str">
        <f t="shared" si="298"/>
        <v>09</v>
      </c>
      <c r="S3266" s="13" t="str">
        <f t="shared" si="299"/>
        <v>Mon</v>
      </c>
    </row>
    <row r="3267" spans="1:19" x14ac:dyDescent="0.25">
      <c r="A3267" s="58">
        <v>45922.175219907411</v>
      </c>
      <c r="B3267" s="59">
        <v>444906572</v>
      </c>
      <c r="C3267" s="38" t="s">
        <v>36</v>
      </c>
      <c r="D3267" s="38" t="s">
        <v>37</v>
      </c>
      <c r="E3267" s="38" t="s">
        <v>45</v>
      </c>
      <c r="F3267" s="38" t="s">
        <v>120</v>
      </c>
      <c r="G3267" s="35">
        <v>3693.24</v>
      </c>
      <c r="H3267" s="59">
        <v>444116947</v>
      </c>
      <c r="I3267" s="35">
        <v>0</v>
      </c>
      <c r="J3267" s="35">
        <v>0</v>
      </c>
      <c r="K3267" s="35">
        <v>0</v>
      </c>
      <c r="L3267" s="35">
        <v>0</v>
      </c>
      <c r="M3267" s="35">
        <v>9930.34</v>
      </c>
      <c r="N3267" s="38" t="s">
        <v>119</v>
      </c>
      <c r="O3267" s="14">
        <f t="shared" si="295"/>
        <v>45922.175219907411</v>
      </c>
      <c r="P3267" s="19">
        <f t="shared" si="296"/>
        <v>45922.383553240747</v>
      </c>
      <c r="Q3267" s="20" t="str">
        <f t="shared" si="297"/>
        <v>22/09/2025</v>
      </c>
      <c r="R3267" s="13" t="str">
        <f t="shared" si="298"/>
        <v>09</v>
      </c>
      <c r="S3267" s="13" t="str">
        <f t="shared" si="299"/>
        <v>Mon</v>
      </c>
    </row>
    <row r="3268" spans="1:19" x14ac:dyDescent="0.25">
      <c r="A3268" s="60">
        <v>45922.175219907411</v>
      </c>
      <c r="B3268" s="61">
        <v>444906574</v>
      </c>
      <c r="C3268" s="37" t="s">
        <v>36</v>
      </c>
      <c r="D3268" s="37" t="s">
        <v>37</v>
      </c>
      <c r="E3268" s="37" t="s">
        <v>45</v>
      </c>
      <c r="F3268" s="37" t="s">
        <v>120</v>
      </c>
      <c r="G3268" s="36">
        <v>3693.34</v>
      </c>
      <c r="H3268" s="61">
        <v>444116949</v>
      </c>
      <c r="I3268" s="36">
        <v>0</v>
      </c>
      <c r="J3268" s="36">
        <v>0</v>
      </c>
      <c r="K3268" s="36">
        <v>0</v>
      </c>
      <c r="L3268" s="36">
        <v>0</v>
      </c>
      <c r="M3268" s="36">
        <v>9930.34</v>
      </c>
      <c r="N3268" s="37" t="s">
        <v>1385</v>
      </c>
      <c r="O3268" s="14">
        <f t="shared" si="295"/>
        <v>45922.175219907411</v>
      </c>
      <c r="P3268" s="19">
        <f t="shared" si="296"/>
        <v>45922.383553240747</v>
      </c>
      <c r="Q3268" s="20" t="str">
        <f t="shared" si="297"/>
        <v>22/09/2025</v>
      </c>
      <c r="R3268" s="13" t="str">
        <f t="shared" si="298"/>
        <v>09</v>
      </c>
      <c r="S3268" s="13" t="str">
        <f t="shared" si="299"/>
        <v>Mon</v>
      </c>
    </row>
    <row r="3269" spans="1:19" x14ac:dyDescent="0.25">
      <c r="A3269" s="58">
        <v>45922.178113425929</v>
      </c>
      <c r="B3269" s="59">
        <v>444909226</v>
      </c>
      <c r="C3269" s="38" t="s">
        <v>36</v>
      </c>
      <c r="D3269" s="38" t="s">
        <v>38</v>
      </c>
      <c r="E3269" s="38" t="s">
        <v>46</v>
      </c>
      <c r="F3269" s="38" t="s">
        <v>120</v>
      </c>
      <c r="G3269" s="35">
        <v>3695.15</v>
      </c>
      <c r="H3269" s="59">
        <v>444119568</v>
      </c>
      <c r="I3269" s="35">
        <v>0</v>
      </c>
      <c r="J3269" s="35">
        <v>0</v>
      </c>
      <c r="K3269" s="35">
        <v>0</v>
      </c>
      <c r="L3269" s="35">
        <v>1.94</v>
      </c>
      <c r="M3269" s="35">
        <v>9932.2800000000007</v>
      </c>
      <c r="N3269" s="38" t="s">
        <v>2346</v>
      </c>
      <c r="O3269" s="14">
        <f t="shared" si="295"/>
        <v>45922.178113425929</v>
      </c>
      <c r="P3269" s="19">
        <f t="shared" si="296"/>
        <v>45922.386446759265</v>
      </c>
      <c r="Q3269" s="20" t="str">
        <f t="shared" si="297"/>
        <v>22/09/2025</v>
      </c>
      <c r="R3269" s="13" t="str">
        <f t="shared" si="298"/>
        <v>09</v>
      </c>
      <c r="S3269" s="13" t="str">
        <f t="shared" si="299"/>
        <v>Mon</v>
      </c>
    </row>
    <row r="3270" spans="1:19" x14ac:dyDescent="0.25">
      <c r="A3270" s="60">
        <v>45922.178113425929</v>
      </c>
      <c r="B3270" s="61">
        <v>444909227</v>
      </c>
      <c r="C3270" s="37" t="s">
        <v>36</v>
      </c>
      <c r="D3270" s="37" t="s">
        <v>38</v>
      </c>
      <c r="E3270" s="37" t="s">
        <v>46</v>
      </c>
      <c r="F3270" s="37" t="s">
        <v>120</v>
      </c>
      <c r="G3270" s="36">
        <v>3695.15</v>
      </c>
      <c r="H3270" s="61">
        <v>444119569</v>
      </c>
      <c r="I3270" s="36">
        <v>0</v>
      </c>
      <c r="J3270" s="36">
        <v>0</v>
      </c>
      <c r="K3270" s="36">
        <v>0</v>
      </c>
      <c r="L3270" s="36">
        <v>1.91</v>
      </c>
      <c r="M3270" s="36">
        <v>9934.19</v>
      </c>
      <c r="N3270" s="37" t="s">
        <v>2347</v>
      </c>
      <c r="O3270" s="14">
        <f t="shared" si="295"/>
        <v>45922.178113425929</v>
      </c>
      <c r="P3270" s="19">
        <f t="shared" si="296"/>
        <v>45922.386446759265</v>
      </c>
      <c r="Q3270" s="20" t="str">
        <f t="shared" si="297"/>
        <v>22/09/2025</v>
      </c>
      <c r="R3270" s="13" t="str">
        <f t="shared" si="298"/>
        <v>09</v>
      </c>
      <c r="S3270" s="13" t="str">
        <f t="shared" si="299"/>
        <v>Mon</v>
      </c>
    </row>
    <row r="3271" spans="1:19" x14ac:dyDescent="0.25">
      <c r="A3271" s="58">
        <v>45922.178113425929</v>
      </c>
      <c r="B3271" s="59">
        <v>444909228</v>
      </c>
      <c r="C3271" s="38" t="s">
        <v>36</v>
      </c>
      <c r="D3271" s="38" t="s">
        <v>38</v>
      </c>
      <c r="E3271" s="38" t="s">
        <v>46</v>
      </c>
      <c r="F3271" s="38" t="s">
        <v>120</v>
      </c>
      <c r="G3271" s="35">
        <v>3695.15</v>
      </c>
      <c r="H3271" s="59">
        <v>444119570</v>
      </c>
      <c r="I3271" s="35">
        <v>0</v>
      </c>
      <c r="J3271" s="35">
        <v>0</v>
      </c>
      <c r="K3271" s="35">
        <v>0</v>
      </c>
      <c r="L3271" s="35">
        <v>1.81</v>
      </c>
      <c r="M3271" s="35">
        <v>9936</v>
      </c>
      <c r="N3271" s="38" t="s">
        <v>2346</v>
      </c>
      <c r="O3271" s="14">
        <f t="shared" si="295"/>
        <v>45922.178113425929</v>
      </c>
      <c r="P3271" s="19">
        <f t="shared" si="296"/>
        <v>45922.386446759265</v>
      </c>
      <c r="Q3271" s="20" t="str">
        <f t="shared" si="297"/>
        <v>22/09/2025</v>
      </c>
      <c r="R3271" s="13" t="str">
        <f t="shared" si="298"/>
        <v>09</v>
      </c>
      <c r="S3271" s="13" t="str">
        <f t="shared" si="299"/>
        <v>Mon</v>
      </c>
    </row>
    <row r="3272" spans="1:19" x14ac:dyDescent="0.25">
      <c r="A3272" s="60">
        <v>45922.178229166668</v>
      </c>
      <c r="B3272" s="61">
        <v>444909334</v>
      </c>
      <c r="C3272" s="37" t="s">
        <v>36</v>
      </c>
      <c r="D3272" s="37" t="s">
        <v>37</v>
      </c>
      <c r="E3272" s="37" t="s">
        <v>45</v>
      </c>
      <c r="F3272" s="37" t="s">
        <v>120</v>
      </c>
      <c r="G3272" s="36">
        <v>3695.39</v>
      </c>
      <c r="H3272" s="61">
        <v>444119678</v>
      </c>
      <c r="I3272" s="36">
        <v>0</v>
      </c>
      <c r="J3272" s="36">
        <v>0</v>
      </c>
      <c r="K3272" s="36">
        <v>0</v>
      </c>
      <c r="L3272" s="36">
        <v>0</v>
      </c>
      <c r="M3272" s="36">
        <v>9936</v>
      </c>
      <c r="N3272" s="37" t="s">
        <v>1385</v>
      </c>
      <c r="O3272" s="14">
        <f t="shared" si="295"/>
        <v>45922.178229166668</v>
      </c>
      <c r="P3272" s="19">
        <f t="shared" si="296"/>
        <v>45922.386562500003</v>
      </c>
      <c r="Q3272" s="20" t="str">
        <f t="shared" si="297"/>
        <v>22/09/2025</v>
      </c>
      <c r="R3272" s="13" t="str">
        <f t="shared" si="298"/>
        <v>09</v>
      </c>
      <c r="S3272" s="13" t="str">
        <f t="shared" si="299"/>
        <v>Mon</v>
      </c>
    </row>
    <row r="3273" spans="1:19" x14ac:dyDescent="0.25">
      <c r="A3273" s="58">
        <v>45922.178229166668</v>
      </c>
      <c r="B3273" s="59">
        <v>444909336</v>
      </c>
      <c r="C3273" s="38" t="s">
        <v>36</v>
      </c>
      <c r="D3273" s="38" t="s">
        <v>37</v>
      </c>
      <c r="E3273" s="38" t="s">
        <v>45</v>
      </c>
      <c r="F3273" s="38" t="s">
        <v>120</v>
      </c>
      <c r="G3273" s="35">
        <v>3695.39</v>
      </c>
      <c r="H3273" s="59">
        <v>444119680</v>
      </c>
      <c r="I3273" s="35">
        <v>0</v>
      </c>
      <c r="J3273" s="35">
        <v>0</v>
      </c>
      <c r="K3273" s="35">
        <v>0</v>
      </c>
      <c r="L3273" s="35">
        <v>0</v>
      </c>
      <c r="M3273" s="35">
        <v>9936</v>
      </c>
      <c r="N3273" s="38" t="s">
        <v>116</v>
      </c>
      <c r="O3273" s="14">
        <f t="shared" si="295"/>
        <v>45922.178229166668</v>
      </c>
      <c r="P3273" s="19">
        <f t="shared" si="296"/>
        <v>45922.386562500003</v>
      </c>
      <c r="Q3273" s="20" t="str">
        <f t="shared" si="297"/>
        <v>22/09/2025</v>
      </c>
      <c r="R3273" s="13" t="str">
        <f t="shared" si="298"/>
        <v>09</v>
      </c>
      <c r="S3273" s="13" t="str">
        <f t="shared" si="299"/>
        <v>Mon</v>
      </c>
    </row>
    <row r="3274" spans="1:19" x14ac:dyDescent="0.25">
      <c r="A3274" s="60">
        <v>45922.178229166668</v>
      </c>
      <c r="B3274" s="61">
        <v>444909339</v>
      </c>
      <c r="C3274" s="37" t="s">
        <v>36</v>
      </c>
      <c r="D3274" s="37" t="s">
        <v>37</v>
      </c>
      <c r="E3274" s="37" t="s">
        <v>45</v>
      </c>
      <c r="F3274" s="37" t="s">
        <v>120</v>
      </c>
      <c r="G3274" s="36">
        <v>3695.4</v>
      </c>
      <c r="H3274" s="61">
        <v>444119684</v>
      </c>
      <c r="I3274" s="36">
        <v>0</v>
      </c>
      <c r="J3274" s="36">
        <v>0</v>
      </c>
      <c r="K3274" s="36">
        <v>0</v>
      </c>
      <c r="L3274" s="36">
        <v>0</v>
      </c>
      <c r="M3274" s="36">
        <v>9936</v>
      </c>
      <c r="N3274" s="37" t="s">
        <v>119</v>
      </c>
      <c r="O3274" s="14">
        <f t="shared" si="295"/>
        <v>45922.178229166668</v>
      </c>
      <c r="P3274" s="19">
        <f t="shared" si="296"/>
        <v>45922.386562500003</v>
      </c>
      <c r="Q3274" s="20" t="str">
        <f t="shared" si="297"/>
        <v>22/09/2025</v>
      </c>
      <c r="R3274" s="13" t="str">
        <f t="shared" si="298"/>
        <v>09</v>
      </c>
      <c r="S3274" s="13" t="str">
        <f t="shared" si="299"/>
        <v>Mon</v>
      </c>
    </row>
    <row r="3275" spans="1:19" x14ac:dyDescent="0.25">
      <c r="A3275" s="58">
        <v>45922.178576388891</v>
      </c>
      <c r="B3275" s="59">
        <v>444909534</v>
      </c>
      <c r="C3275" s="38" t="s">
        <v>36</v>
      </c>
      <c r="D3275" s="38" t="s">
        <v>37</v>
      </c>
      <c r="E3275" s="38" t="s">
        <v>45</v>
      </c>
      <c r="F3275" s="38" t="s">
        <v>120</v>
      </c>
      <c r="G3275" s="35">
        <v>3694.27</v>
      </c>
      <c r="H3275" s="59">
        <v>444119879</v>
      </c>
      <c r="I3275" s="35">
        <v>0</v>
      </c>
      <c r="J3275" s="35">
        <v>0</v>
      </c>
      <c r="K3275" s="35">
        <v>0</v>
      </c>
      <c r="L3275" s="35">
        <v>0</v>
      </c>
      <c r="M3275" s="35">
        <v>9936</v>
      </c>
      <c r="N3275" s="38" t="s">
        <v>2064</v>
      </c>
      <c r="O3275" s="14">
        <f t="shared" si="295"/>
        <v>45922.178576388891</v>
      </c>
      <c r="P3275" s="19">
        <f t="shared" si="296"/>
        <v>45922.386909722227</v>
      </c>
      <c r="Q3275" s="20" t="str">
        <f t="shared" si="297"/>
        <v>22/09/2025</v>
      </c>
      <c r="R3275" s="13" t="str">
        <f t="shared" si="298"/>
        <v>09</v>
      </c>
      <c r="S3275" s="13" t="str">
        <f t="shared" si="299"/>
        <v>Mon</v>
      </c>
    </row>
    <row r="3276" spans="1:19" x14ac:dyDescent="0.25">
      <c r="A3276" s="60">
        <v>45922.178576388891</v>
      </c>
      <c r="B3276" s="61">
        <v>444909546</v>
      </c>
      <c r="C3276" s="37" t="s">
        <v>36</v>
      </c>
      <c r="D3276" s="37" t="s">
        <v>37</v>
      </c>
      <c r="E3276" s="37" t="s">
        <v>45</v>
      </c>
      <c r="F3276" s="37" t="s">
        <v>120</v>
      </c>
      <c r="G3276" s="36">
        <v>3694.08</v>
      </c>
      <c r="H3276" s="61">
        <v>444119891</v>
      </c>
      <c r="I3276" s="36">
        <v>0</v>
      </c>
      <c r="J3276" s="36">
        <v>0</v>
      </c>
      <c r="K3276" s="36">
        <v>0</v>
      </c>
      <c r="L3276" s="36">
        <v>0</v>
      </c>
      <c r="M3276" s="36">
        <v>9936</v>
      </c>
      <c r="N3276" s="37" t="s">
        <v>48</v>
      </c>
      <c r="O3276" s="14">
        <f t="shared" si="295"/>
        <v>45922.178576388891</v>
      </c>
      <c r="P3276" s="19">
        <f t="shared" si="296"/>
        <v>45922.386909722227</v>
      </c>
      <c r="Q3276" s="20" t="str">
        <f t="shared" si="297"/>
        <v>22/09/2025</v>
      </c>
      <c r="R3276" s="13" t="str">
        <f t="shared" si="298"/>
        <v>09</v>
      </c>
      <c r="S3276" s="13" t="str">
        <f t="shared" si="299"/>
        <v>Mon</v>
      </c>
    </row>
    <row r="3277" spans="1:19" x14ac:dyDescent="0.25">
      <c r="A3277" s="58">
        <v>45922.178576388891</v>
      </c>
      <c r="B3277" s="59">
        <v>444909547</v>
      </c>
      <c r="C3277" s="38" t="s">
        <v>36</v>
      </c>
      <c r="D3277" s="38" t="s">
        <v>37</v>
      </c>
      <c r="E3277" s="38" t="s">
        <v>45</v>
      </c>
      <c r="F3277" s="38" t="s">
        <v>120</v>
      </c>
      <c r="G3277" s="35">
        <v>3694.06</v>
      </c>
      <c r="H3277" s="59">
        <v>444119892</v>
      </c>
      <c r="I3277" s="35">
        <v>0</v>
      </c>
      <c r="J3277" s="35">
        <v>0</v>
      </c>
      <c r="K3277" s="35">
        <v>0</v>
      </c>
      <c r="L3277" s="35">
        <v>0</v>
      </c>
      <c r="M3277" s="35">
        <v>9936</v>
      </c>
      <c r="N3277" s="38" t="s">
        <v>2063</v>
      </c>
      <c r="O3277" s="14">
        <f t="shared" si="295"/>
        <v>45922.178576388891</v>
      </c>
      <c r="P3277" s="19">
        <f t="shared" si="296"/>
        <v>45922.386909722227</v>
      </c>
      <c r="Q3277" s="20" t="str">
        <f t="shared" si="297"/>
        <v>22/09/2025</v>
      </c>
      <c r="R3277" s="13" t="str">
        <f t="shared" si="298"/>
        <v>09</v>
      </c>
      <c r="S3277" s="13" t="str">
        <f t="shared" si="299"/>
        <v>Mon</v>
      </c>
    </row>
    <row r="3278" spans="1:19" x14ac:dyDescent="0.25">
      <c r="A3278" s="60">
        <v>45922.178576388891</v>
      </c>
      <c r="B3278" s="61">
        <v>444909548</v>
      </c>
      <c r="C3278" s="37" t="s">
        <v>36</v>
      </c>
      <c r="D3278" s="37" t="s">
        <v>37</v>
      </c>
      <c r="E3278" s="37" t="s">
        <v>45</v>
      </c>
      <c r="F3278" s="37" t="s">
        <v>120</v>
      </c>
      <c r="G3278" s="36">
        <v>3694.06</v>
      </c>
      <c r="H3278" s="61">
        <v>444119893</v>
      </c>
      <c r="I3278" s="36">
        <v>0</v>
      </c>
      <c r="J3278" s="36">
        <v>0</v>
      </c>
      <c r="K3278" s="36">
        <v>0</v>
      </c>
      <c r="L3278" s="36">
        <v>0</v>
      </c>
      <c r="M3278" s="36">
        <v>9936</v>
      </c>
      <c r="N3278" s="37" t="s">
        <v>108</v>
      </c>
      <c r="O3278" s="14">
        <f t="shared" si="295"/>
        <v>45922.178576388891</v>
      </c>
      <c r="P3278" s="19">
        <f t="shared" si="296"/>
        <v>45922.386909722227</v>
      </c>
      <c r="Q3278" s="20" t="str">
        <f t="shared" si="297"/>
        <v>22/09/2025</v>
      </c>
      <c r="R3278" s="13" t="str">
        <f t="shared" si="298"/>
        <v>09</v>
      </c>
      <c r="S3278" s="13" t="str">
        <f t="shared" si="299"/>
        <v>Mon</v>
      </c>
    </row>
    <row r="3279" spans="1:19" x14ac:dyDescent="0.25">
      <c r="A3279" s="58">
        <v>45922.178587962961</v>
      </c>
      <c r="B3279" s="59">
        <v>444909560</v>
      </c>
      <c r="C3279" s="38" t="s">
        <v>36</v>
      </c>
      <c r="D3279" s="38" t="s">
        <v>37</v>
      </c>
      <c r="E3279" s="38" t="s">
        <v>45</v>
      </c>
      <c r="F3279" s="38" t="s">
        <v>120</v>
      </c>
      <c r="G3279" s="35">
        <v>3693.93</v>
      </c>
      <c r="H3279" s="59">
        <v>444119905</v>
      </c>
      <c r="I3279" s="35">
        <v>0</v>
      </c>
      <c r="J3279" s="35">
        <v>0</v>
      </c>
      <c r="K3279" s="35">
        <v>0</v>
      </c>
      <c r="L3279" s="35">
        <v>0</v>
      </c>
      <c r="M3279" s="35">
        <v>9936</v>
      </c>
      <c r="N3279" s="38" t="s">
        <v>52</v>
      </c>
      <c r="O3279" s="14">
        <f t="shared" si="295"/>
        <v>45922.178587962961</v>
      </c>
      <c r="P3279" s="19">
        <f t="shared" si="296"/>
        <v>45922.386921296296</v>
      </c>
      <c r="Q3279" s="20" t="str">
        <f t="shared" si="297"/>
        <v>22/09/2025</v>
      </c>
      <c r="R3279" s="13" t="str">
        <f t="shared" si="298"/>
        <v>09</v>
      </c>
      <c r="S3279" s="13" t="str">
        <f t="shared" si="299"/>
        <v>Mon</v>
      </c>
    </row>
    <row r="3280" spans="1:19" x14ac:dyDescent="0.25">
      <c r="A3280" s="60">
        <v>45922.178587962961</v>
      </c>
      <c r="B3280" s="61">
        <v>444909563</v>
      </c>
      <c r="C3280" s="37" t="s">
        <v>36</v>
      </c>
      <c r="D3280" s="37" t="s">
        <v>37</v>
      </c>
      <c r="E3280" s="37" t="s">
        <v>45</v>
      </c>
      <c r="F3280" s="37" t="s">
        <v>120</v>
      </c>
      <c r="G3280" s="36">
        <v>3693.94</v>
      </c>
      <c r="H3280" s="61">
        <v>444119908</v>
      </c>
      <c r="I3280" s="36">
        <v>0</v>
      </c>
      <c r="J3280" s="36">
        <v>0</v>
      </c>
      <c r="K3280" s="36">
        <v>0</v>
      </c>
      <c r="L3280" s="36">
        <v>0</v>
      </c>
      <c r="M3280" s="36">
        <v>9936</v>
      </c>
      <c r="N3280" s="37" t="s">
        <v>47</v>
      </c>
      <c r="O3280" s="14">
        <f t="shared" si="295"/>
        <v>45922.178587962961</v>
      </c>
      <c r="P3280" s="19">
        <f t="shared" si="296"/>
        <v>45922.386921296296</v>
      </c>
      <c r="Q3280" s="20" t="str">
        <f t="shared" si="297"/>
        <v>22/09/2025</v>
      </c>
      <c r="R3280" s="13" t="str">
        <f t="shared" si="298"/>
        <v>09</v>
      </c>
      <c r="S3280" s="13" t="str">
        <f t="shared" si="299"/>
        <v>Mon</v>
      </c>
    </row>
    <row r="3281" spans="1:19" x14ac:dyDescent="0.25">
      <c r="A3281" s="58">
        <v>45922.178587962961</v>
      </c>
      <c r="B3281" s="59">
        <v>444909566</v>
      </c>
      <c r="C3281" s="38" t="s">
        <v>36</v>
      </c>
      <c r="D3281" s="38" t="s">
        <v>37</v>
      </c>
      <c r="E3281" s="38" t="s">
        <v>45</v>
      </c>
      <c r="F3281" s="38" t="s">
        <v>120</v>
      </c>
      <c r="G3281" s="35">
        <v>3693.94</v>
      </c>
      <c r="H3281" s="59">
        <v>444119911</v>
      </c>
      <c r="I3281" s="35">
        <v>0</v>
      </c>
      <c r="J3281" s="35">
        <v>0</v>
      </c>
      <c r="K3281" s="35">
        <v>0</v>
      </c>
      <c r="L3281" s="35">
        <v>0</v>
      </c>
      <c r="M3281" s="35">
        <v>9936</v>
      </c>
      <c r="N3281" s="38" t="s">
        <v>1945</v>
      </c>
      <c r="O3281" s="14">
        <f t="shared" si="295"/>
        <v>45922.178587962961</v>
      </c>
      <c r="P3281" s="19">
        <f t="shared" si="296"/>
        <v>45922.386921296296</v>
      </c>
      <c r="Q3281" s="20" t="str">
        <f t="shared" si="297"/>
        <v>22/09/2025</v>
      </c>
      <c r="R3281" s="13" t="str">
        <f t="shared" si="298"/>
        <v>09</v>
      </c>
      <c r="S3281" s="13" t="str">
        <f t="shared" si="299"/>
        <v>Mon</v>
      </c>
    </row>
    <row r="3282" spans="1:19" x14ac:dyDescent="0.25">
      <c r="A3282" s="60">
        <v>45922.178587962961</v>
      </c>
      <c r="B3282" s="61">
        <v>444909572</v>
      </c>
      <c r="C3282" s="37" t="s">
        <v>36</v>
      </c>
      <c r="D3282" s="37" t="s">
        <v>37</v>
      </c>
      <c r="E3282" s="37" t="s">
        <v>45</v>
      </c>
      <c r="F3282" s="37" t="s">
        <v>120</v>
      </c>
      <c r="G3282" s="36">
        <v>3693.96</v>
      </c>
      <c r="H3282" s="61">
        <v>444119917</v>
      </c>
      <c r="I3282" s="36">
        <v>0</v>
      </c>
      <c r="J3282" s="36">
        <v>0</v>
      </c>
      <c r="K3282" s="36">
        <v>0</v>
      </c>
      <c r="L3282" s="36">
        <v>0</v>
      </c>
      <c r="M3282" s="36">
        <v>9936</v>
      </c>
      <c r="N3282" s="37" t="s">
        <v>77</v>
      </c>
      <c r="O3282" s="14">
        <f t="shared" si="295"/>
        <v>45922.178587962961</v>
      </c>
      <c r="P3282" s="19">
        <f t="shared" si="296"/>
        <v>45922.386921296296</v>
      </c>
      <c r="Q3282" s="20" t="str">
        <f t="shared" si="297"/>
        <v>22/09/2025</v>
      </c>
      <c r="R3282" s="13" t="str">
        <f t="shared" si="298"/>
        <v>09</v>
      </c>
      <c r="S3282" s="13" t="str">
        <f t="shared" si="299"/>
        <v>Mon</v>
      </c>
    </row>
    <row r="3283" spans="1:19" x14ac:dyDescent="0.25">
      <c r="A3283" s="58">
        <v>45922.178599537037</v>
      </c>
      <c r="B3283" s="59">
        <v>444909576</v>
      </c>
      <c r="C3283" s="38" t="s">
        <v>36</v>
      </c>
      <c r="D3283" s="38" t="s">
        <v>37</v>
      </c>
      <c r="E3283" s="38" t="s">
        <v>45</v>
      </c>
      <c r="F3283" s="38" t="s">
        <v>120</v>
      </c>
      <c r="G3283" s="35">
        <v>3693.96</v>
      </c>
      <c r="H3283" s="59">
        <v>444119921</v>
      </c>
      <c r="I3283" s="35">
        <v>0</v>
      </c>
      <c r="J3283" s="35">
        <v>0</v>
      </c>
      <c r="K3283" s="35">
        <v>0</v>
      </c>
      <c r="L3283" s="35">
        <v>0</v>
      </c>
      <c r="M3283" s="35">
        <v>9936</v>
      </c>
      <c r="N3283" s="38" t="s">
        <v>109</v>
      </c>
      <c r="O3283" s="14">
        <f t="shared" si="295"/>
        <v>45922.178599537037</v>
      </c>
      <c r="P3283" s="19">
        <f t="shared" si="296"/>
        <v>45922.386932870373</v>
      </c>
      <c r="Q3283" s="20" t="str">
        <f t="shared" si="297"/>
        <v>22/09/2025</v>
      </c>
      <c r="R3283" s="13" t="str">
        <f t="shared" si="298"/>
        <v>09</v>
      </c>
      <c r="S3283" s="13" t="str">
        <f t="shared" si="299"/>
        <v>Mon</v>
      </c>
    </row>
    <row r="3284" spans="1:19" x14ac:dyDescent="0.25">
      <c r="A3284" s="60">
        <v>45922.178599537037</v>
      </c>
      <c r="B3284" s="61">
        <v>444909578</v>
      </c>
      <c r="C3284" s="37" t="s">
        <v>36</v>
      </c>
      <c r="D3284" s="37" t="s">
        <v>37</v>
      </c>
      <c r="E3284" s="37" t="s">
        <v>45</v>
      </c>
      <c r="F3284" s="37" t="s">
        <v>120</v>
      </c>
      <c r="G3284" s="36">
        <v>3693.83</v>
      </c>
      <c r="H3284" s="61">
        <v>444119923</v>
      </c>
      <c r="I3284" s="36">
        <v>0</v>
      </c>
      <c r="J3284" s="36">
        <v>0</v>
      </c>
      <c r="K3284" s="36">
        <v>0</v>
      </c>
      <c r="L3284" s="36">
        <v>0</v>
      </c>
      <c r="M3284" s="36">
        <v>9936</v>
      </c>
      <c r="N3284" s="37" t="s">
        <v>114</v>
      </c>
      <c r="O3284" s="14">
        <f t="shared" si="295"/>
        <v>45922.178599537037</v>
      </c>
      <c r="P3284" s="19">
        <f t="shared" si="296"/>
        <v>45922.386932870373</v>
      </c>
      <c r="Q3284" s="20" t="str">
        <f t="shared" si="297"/>
        <v>22/09/2025</v>
      </c>
      <c r="R3284" s="13" t="str">
        <f t="shared" si="298"/>
        <v>09</v>
      </c>
      <c r="S3284" s="13" t="str">
        <f t="shared" si="299"/>
        <v>Mon</v>
      </c>
    </row>
    <row r="3285" spans="1:19" x14ac:dyDescent="0.25">
      <c r="A3285" s="58">
        <v>45922.178599537037</v>
      </c>
      <c r="B3285" s="59">
        <v>444909581</v>
      </c>
      <c r="C3285" s="38" t="s">
        <v>36</v>
      </c>
      <c r="D3285" s="38" t="s">
        <v>37</v>
      </c>
      <c r="E3285" s="38" t="s">
        <v>45</v>
      </c>
      <c r="F3285" s="38" t="s">
        <v>120</v>
      </c>
      <c r="G3285" s="35">
        <v>3693.84</v>
      </c>
      <c r="H3285" s="59">
        <v>444119926</v>
      </c>
      <c r="I3285" s="35">
        <v>0</v>
      </c>
      <c r="J3285" s="35">
        <v>0</v>
      </c>
      <c r="K3285" s="35">
        <v>0</v>
      </c>
      <c r="L3285" s="35">
        <v>0</v>
      </c>
      <c r="M3285" s="35">
        <v>9936</v>
      </c>
      <c r="N3285" s="38" t="s">
        <v>1972</v>
      </c>
      <c r="O3285" s="14">
        <f t="shared" si="295"/>
        <v>45922.178599537037</v>
      </c>
      <c r="P3285" s="19">
        <f t="shared" si="296"/>
        <v>45922.386932870373</v>
      </c>
      <c r="Q3285" s="20" t="str">
        <f t="shared" si="297"/>
        <v>22/09/2025</v>
      </c>
      <c r="R3285" s="13" t="str">
        <f t="shared" si="298"/>
        <v>09</v>
      </c>
      <c r="S3285" s="13" t="str">
        <f t="shared" si="299"/>
        <v>Mon</v>
      </c>
    </row>
    <row r="3286" spans="1:19" x14ac:dyDescent="0.25">
      <c r="A3286" s="60">
        <v>45922.179618055554</v>
      </c>
      <c r="B3286" s="61">
        <v>444909853</v>
      </c>
      <c r="C3286" s="37" t="s">
        <v>36</v>
      </c>
      <c r="D3286" s="37" t="s">
        <v>37</v>
      </c>
      <c r="E3286" s="37" t="s">
        <v>45</v>
      </c>
      <c r="F3286" s="37" t="s">
        <v>120</v>
      </c>
      <c r="G3286" s="36">
        <v>3693.4</v>
      </c>
      <c r="H3286" s="61">
        <v>444120202</v>
      </c>
      <c r="I3286" s="36">
        <v>0</v>
      </c>
      <c r="J3286" s="36">
        <v>0</v>
      </c>
      <c r="K3286" s="36">
        <v>0</v>
      </c>
      <c r="L3286" s="36">
        <v>0</v>
      </c>
      <c r="M3286" s="36">
        <v>9936</v>
      </c>
      <c r="N3286" s="37" t="s">
        <v>107</v>
      </c>
      <c r="O3286" s="14">
        <f t="shared" si="295"/>
        <v>45922.179618055554</v>
      </c>
      <c r="P3286" s="19">
        <f t="shared" si="296"/>
        <v>45922.38795138889</v>
      </c>
      <c r="Q3286" s="20" t="str">
        <f t="shared" si="297"/>
        <v>22/09/2025</v>
      </c>
      <c r="R3286" s="13" t="str">
        <f t="shared" si="298"/>
        <v>09</v>
      </c>
      <c r="S3286" s="13" t="str">
        <f t="shared" si="299"/>
        <v>Mon</v>
      </c>
    </row>
    <row r="3287" spans="1:19" x14ac:dyDescent="0.25">
      <c r="A3287" s="58">
        <v>45922.179988425924</v>
      </c>
      <c r="B3287" s="59">
        <v>444910051</v>
      </c>
      <c r="C3287" s="38" t="s">
        <v>36</v>
      </c>
      <c r="D3287" s="38" t="s">
        <v>38</v>
      </c>
      <c r="E3287" s="38" t="s">
        <v>46</v>
      </c>
      <c r="F3287" s="38" t="s">
        <v>120</v>
      </c>
      <c r="G3287" s="35">
        <v>3692.73</v>
      </c>
      <c r="H3287" s="59">
        <v>444120402</v>
      </c>
      <c r="I3287" s="35">
        <v>0</v>
      </c>
      <c r="J3287" s="35">
        <v>0</v>
      </c>
      <c r="K3287" s="35">
        <v>0</v>
      </c>
      <c r="L3287" s="35">
        <v>-1.23</v>
      </c>
      <c r="M3287" s="35">
        <v>9934.77</v>
      </c>
      <c r="N3287" s="38" t="s">
        <v>2348</v>
      </c>
      <c r="O3287" s="14">
        <f t="shared" si="295"/>
        <v>45922.179988425924</v>
      </c>
      <c r="P3287" s="19">
        <f t="shared" si="296"/>
        <v>45922.388321759259</v>
      </c>
      <c r="Q3287" s="20" t="str">
        <f t="shared" si="297"/>
        <v>22/09/2025</v>
      </c>
      <c r="R3287" s="13" t="str">
        <f t="shared" si="298"/>
        <v>09</v>
      </c>
      <c r="S3287" s="13" t="str">
        <f t="shared" si="299"/>
        <v>Mon</v>
      </c>
    </row>
    <row r="3288" spans="1:19" x14ac:dyDescent="0.25">
      <c r="A3288" s="60">
        <v>45922.180150462962</v>
      </c>
      <c r="B3288" s="61">
        <v>444910293</v>
      </c>
      <c r="C3288" s="37" t="s">
        <v>36</v>
      </c>
      <c r="D3288" s="37" t="s">
        <v>38</v>
      </c>
      <c r="E3288" s="37" t="s">
        <v>46</v>
      </c>
      <c r="F3288" s="37" t="s">
        <v>120</v>
      </c>
      <c r="G3288" s="36">
        <v>3692.39</v>
      </c>
      <c r="H3288" s="61">
        <v>444120644</v>
      </c>
      <c r="I3288" s="36">
        <v>0</v>
      </c>
      <c r="J3288" s="36">
        <v>0</v>
      </c>
      <c r="K3288" s="36">
        <v>0</v>
      </c>
      <c r="L3288" s="36">
        <v>-3</v>
      </c>
      <c r="M3288" s="36">
        <v>9931.77</v>
      </c>
      <c r="N3288" s="37" t="s">
        <v>2349</v>
      </c>
      <c r="O3288" s="14">
        <f t="shared" si="295"/>
        <v>45922.180150462962</v>
      </c>
      <c r="P3288" s="19">
        <f t="shared" si="296"/>
        <v>45922.388483796298</v>
      </c>
      <c r="Q3288" s="20" t="str">
        <f t="shared" si="297"/>
        <v>22/09/2025</v>
      </c>
      <c r="R3288" s="13" t="str">
        <f t="shared" si="298"/>
        <v>09</v>
      </c>
      <c r="S3288" s="13" t="str">
        <f t="shared" si="299"/>
        <v>Mon</v>
      </c>
    </row>
    <row r="3289" spans="1:19" x14ac:dyDescent="0.25">
      <c r="A3289" s="58">
        <v>45922.180150462962</v>
      </c>
      <c r="B3289" s="59">
        <v>444910294</v>
      </c>
      <c r="C3289" s="38" t="s">
        <v>36</v>
      </c>
      <c r="D3289" s="38" t="s">
        <v>38</v>
      </c>
      <c r="E3289" s="38" t="s">
        <v>46</v>
      </c>
      <c r="F3289" s="38" t="s">
        <v>120</v>
      </c>
      <c r="G3289" s="35">
        <v>3692.39</v>
      </c>
      <c r="H3289" s="59">
        <v>444120645</v>
      </c>
      <c r="I3289" s="35">
        <v>0</v>
      </c>
      <c r="J3289" s="35">
        <v>0</v>
      </c>
      <c r="K3289" s="35">
        <v>0</v>
      </c>
      <c r="L3289" s="35">
        <v>-3.01</v>
      </c>
      <c r="M3289" s="35">
        <v>9928.76</v>
      </c>
      <c r="N3289" s="38" t="s">
        <v>2349</v>
      </c>
      <c r="O3289" s="14">
        <f t="shared" si="295"/>
        <v>45922.180150462962</v>
      </c>
      <c r="P3289" s="19">
        <f t="shared" si="296"/>
        <v>45922.388483796298</v>
      </c>
      <c r="Q3289" s="20" t="str">
        <f t="shared" si="297"/>
        <v>22/09/2025</v>
      </c>
      <c r="R3289" s="13" t="str">
        <f t="shared" si="298"/>
        <v>09</v>
      </c>
      <c r="S3289" s="13" t="str">
        <f t="shared" si="299"/>
        <v>Mon</v>
      </c>
    </row>
    <row r="3290" spans="1:19" x14ac:dyDescent="0.25">
      <c r="A3290" s="60">
        <v>45922.180150462962</v>
      </c>
      <c r="B3290" s="61">
        <v>444910298</v>
      </c>
      <c r="C3290" s="37" t="s">
        <v>36</v>
      </c>
      <c r="D3290" s="37" t="s">
        <v>38</v>
      </c>
      <c r="E3290" s="37" t="s">
        <v>46</v>
      </c>
      <c r="F3290" s="37" t="s">
        <v>120</v>
      </c>
      <c r="G3290" s="36">
        <v>3692.37</v>
      </c>
      <c r="H3290" s="61">
        <v>444120649</v>
      </c>
      <c r="I3290" s="36">
        <v>0</v>
      </c>
      <c r="J3290" s="36">
        <v>0</v>
      </c>
      <c r="K3290" s="36">
        <v>0</v>
      </c>
      <c r="L3290" s="36">
        <v>-3.02</v>
      </c>
      <c r="M3290" s="36">
        <v>9925.74</v>
      </c>
      <c r="N3290" s="37" t="s">
        <v>2350</v>
      </c>
      <c r="O3290" s="14">
        <f t="shared" si="295"/>
        <v>45922.180150462962</v>
      </c>
      <c r="P3290" s="19">
        <f t="shared" si="296"/>
        <v>45922.388483796298</v>
      </c>
      <c r="Q3290" s="20" t="str">
        <f t="shared" si="297"/>
        <v>22/09/2025</v>
      </c>
      <c r="R3290" s="13" t="str">
        <f t="shared" si="298"/>
        <v>09</v>
      </c>
      <c r="S3290" s="13" t="str">
        <f t="shared" si="299"/>
        <v>Mon</v>
      </c>
    </row>
    <row r="3291" spans="1:19" x14ac:dyDescent="0.25">
      <c r="A3291" s="58">
        <v>45922.180196759262</v>
      </c>
      <c r="B3291" s="59">
        <v>444910341</v>
      </c>
      <c r="C3291" s="38" t="s">
        <v>36</v>
      </c>
      <c r="D3291" s="38" t="s">
        <v>38</v>
      </c>
      <c r="E3291" s="38" t="s">
        <v>46</v>
      </c>
      <c r="F3291" s="38" t="s">
        <v>120</v>
      </c>
      <c r="G3291" s="35">
        <v>3692.07</v>
      </c>
      <c r="H3291" s="59">
        <v>444120691</v>
      </c>
      <c r="I3291" s="35">
        <v>0</v>
      </c>
      <c r="J3291" s="35">
        <v>0</v>
      </c>
      <c r="K3291" s="35">
        <v>0</v>
      </c>
      <c r="L3291" s="35">
        <v>-1.99</v>
      </c>
      <c r="M3291" s="35">
        <v>9923.75</v>
      </c>
      <c r="N3291" s="38" t="s">
        <v>2351</v>
      </c>
      <c r="O3291" s="14">
        <f t="shared" si="295"/>
        <v>45922.180196759262</v>
      </c>
      <c r="P3291" s="19">
        <f t="shared" si="296"/>
        <v>45922.388530092598</v>
      </c>
      <c r="Q3291" s="20" t="str">
        <f t="shared" si="297"/>
        <v>22/09/2025</v>
      </c>
      <c r="R3291" s="13" t="str">
        <f t="shared" si="298"/>
        <v>09</v>
      </c>
      <c r="S3291" s="13" t="str">
        <f t="shared" si="299"/>
        <v>Mon</v>
      </c>
    </row>
    <row r="3292" spans="1:19" x14ac:dyDescent="0.25">
      <c r="A3292" s="60">
        <v>45922.180196759262</v>
      </c>
      <c r="B3292" s="61">
        <v>444910342</v>
      </c>
      <c r="C3292" s="37" t="s">
        <v>36</v>
      </c>
      <c r="D3292" s="37" t="s">
        <v>38</v>
      </c>
      <c r="E3292" s="37" t="s">
        <v>46</v>
      </c>
      <c r="F3292" s="37" t="s">
        <v>120</v>
      </c>
      <c r="G3292" s="36">
        <v>3692.07</v>
      </c>
      <c r="H3292" s="61">
        <v>444120692</v>
      </c>
      <c r="I3292" s="36">
        <v>0</v>
      </c>
      <c r="J3292" s="36">
        <v>0</v>
      </c>
      <c r="K3292" s="36">
        <v>0</v>
      </c>
      <c r="L3292" s="36">
        <v>-1.77</v>
      </c>
      <c r="M3292" s="36">
        <v>9921.98</v>
      </c>
      <c r="N3292" s="37" t="s">
        <v>2351</v>
      </c>
      <c r="O3292" s="14">
        <f t="shared" si="295"/>
        <v>45922.180196759262</v>
      </c>
      <c r="P3292" s="19">
        <f t="shared" si="296"/>
        <v>45922.388530092598</v>
      </c>
      <c r="Q3292" s="20" t="str">
        <f t="shared" si="297"/>
        <v>22/09/2025</v>
      </c>
      <c r="R3292" s="13" t="str">
        <f t="shared" si="298"/>
        <v>09</v>
      </c>
      <c r="S3292" s="13" t="str">
        <f t="shared" si="299"/>
        <v>Mon</v>
      </c>
    </row>
    <row r="3293" spans="1:19" x14ac:dyDescent="0.25">
      <c r="A3293" s="58">
        <v>45922.181238425925</v>
      </c>
      <c r="B3293" s="59">
        <v>444911179</v>
      </c>
      <c r="C3293" s="38" t="s">
        <v>36</v>
      </c>
      <c r="D3293" s="38" t="s">
        <v>37</v>
      </c>
      <c r="E3293" s="38" t="s">
        <v>45</v>
      </c>
      <c r="F3293" s="38" t="s">
        <v>120</v>
      </c>
      <c r="G3293" s="35">
        <v>3694.05</v>
      </c>
      <c r="H3293" s="59">
        <v>444121536</v>
      </c>
      <c r="I3293" s="35">
        <v>0</v>
      </c>
      <c r="J3293" s="35">
        <v>0</v>
      </c>
      <c r="K3293" s="35">
        <v>0</v>
      </c>
      <c r="L3293" s="35">
        <v>0</v>
      </c>
      <c r="M3293" s="35">
        <v>9921.98</v>
      </c>
      <c r="N3293" s="38" t="s">
        <v>2063</v>
      </c>
      <c r="O3293" s="14">
        <f t="shared" si="295"/>
        <v>45922.181238425925</v>
      </c>
      <c r="P3293" s="19">
        <f t="shared" si="296"/>
        <v>45922.38957175926</v>
      </c>
      <c r="Q3293" s="20" t="str">
        <f t="shared" si="297"/>
        <v>22/09/2025</v>
      </c>
      <c r="R3293" s="13" t="str">
        <f t="shared" si="298"/>
        <v>09</v>
      </c>
      <c r="S3293" s="13" t="str">
        <f t="shared" si="299"/>
        <v>Mon</v>
      </c>
    </row>
    <row r="3294" spans="1:19" x14ac:dyDescent="0.25">
      <c r="A3294" s="60">
        <v>45922.181238425925</v>
      </c>
      <c r="B3294" s="61">
        <v>444911183</v>
      </c>
      <c r="C3294" s="37" t="s">
        <v>36</v>
      </c>
      <c r="D3294" s="37" t="s">
        <v>37</v>
      </c>
      <c r="E3294" s="37" t="s">
        <v>45</v>
      </c>
      <c r="F3294" s="37" t="s">
        <v>120</v>
      </c>
      <c r="G3294" s="36">
        <v>3693.98</v>
      </c>
      <c r="H3294" s="61">
        <v>444121540</v>
      </c>
      <c r="I3294" s="36">
        <v>0</v>
      </c>
      <c r="J3294" s="36">
        <v>0</v>
      </c>
      <c r="K3294" s="36">
        <v>0</v>
      </c>
      <c r="L3294" s="36">
        <v>0</v>
      </c>
      <c r="M3294" s="36">
        <v>9921.98</v>
      </c>
      <c r="N3294" s="37" t="s">
        <v>1972</v>
      </c>
      <c r="O3294" s="14">
        <f t="shared" si="295"/>
        <v>45922.181238425925</v>
      </c>
      <c r="P3294" s="19">
        <f t="shared" si="296"/>
        <v>45922.38957175926</v>
      </c>
      <c r="Q3294" s="20" t="str">
        <f t="shared" si="297"/>
        <v>22/09/2025</v>
      </c>
      <c r="R3294" s="13" t="str">
        <f t="shared" si="298"/>
        <v>09</v>
      </c>
      <c r="S3294" s="13" t="str">
        <f t="shared" si="299"/>
        <v>Mon</v>
      </c>
    </row>
    <row r="3295" spans="1:19" x14ac:dyDescent="0.25">
      <c r="A3295" s="58">
        <v>45922.183668981481</v>
      </c>
      <c r="B3295" s="59">
        <v>444912015</v>
      </c>
      <c r="C3295" s="38" t="s">
        <v>36</v>
      </c>
      <c r="D3295" s="38" t="s">
        <v>37</v>
      </c>
      <c r="E3295" s="38" t="s">
        <v>45</v>
      </c>
      <c r="F3295" s="38" t="s">
        <v>120</v>
      </c>
      <c r="G3295" s="35">
        <v>3693.28</v>
      </c>
      <c r="H3295" s="59">
        <v>444122366</v>
      </c>
      <c r="I3295" s="35">
        <v>0</v>
      </c>
      <c r="J3295" s="35">
        <v>0</v>
      </c>
      <c r="K3295" s="35">
        <v>0</v>
      </c>
      <c r="L3295" s="35">
        <v>0</v>
      </c>
      <c r="M3295" s="35">
        <v>9921.98</v>
      </c>
      <c r="N3295" s="38" t="s">
        <v>93</v>
      </c>
      <c r="O3295" s="14">
        <f t="shared" si="295"/>
        <v>45922.183668981481</v>
      </c>
      <c r="P3295" s="19">
        <f t="shared" si="296"/>
        <v>45922.392002314817</v>
      </c>
      <c r="Q3295" s="20" t="str">
        <f t="shared" si="297"/>
        <v>22/09/2025</v>
      </c>
      <c r="R3295" s="13" t="str">
        <f t="shared" si="298"/>
        <v>09</v>
      </c>
      <c r="S3295" s="13" t="str">
        <f t="shared" si="299"/>
        <v>Mon</v>
      </c>
    </row>
    <row r="3296" spans="1:19" x14ac:dyDescent="0.25">
      <c r="A3296" s="60">
        <v>45922.185254629629</v>
      </c>
      <c r="B3296" s="61">
        <v>444912746</v>
      </c>
      <c r="C3296" s="37" t="s">
        <v>36</v>
      </c>
      <c r="D3296" s="37" t="s">
        <v>38</v>
      </c>
      <c r="E3296" s="37" t="s">
        <v>46</v>
      </c>
      <c r="F3296" s="37" t="s">
        <v>120</v>
      </c>
      <c r="G3296" s="36">
        <v>3691.84</v>
      </c>
      <c r="H3296" s="61">
        <v>444123031</v>
      </c>
      <c r="I3296" s="36">
        <v>0</v>
      </c>
      <c r="J3296" s="36">
        <v>0</v>
      </c>
      <c r="K3296" s="36">
        <v>0</v>
      </c>
      <c r="L3296" s="36">
        <v>-2.14</v>
      </c>
      <c r="M3296" s="36">
        <v>9919.84</v>
      </c>
      <c r="N3296" s="37" t="s">
        <v>2352</v>
      </c>
      <c r="O3296" s="14">
        <f t="shared" si="295"/>
        <v>45922.185254629629</v>
      </c>
      <c r="P3296" s="19">
        <f t="shared" si="296"/>
        <v>45922.393587962964</v>
      </c>
      <c r="Q3296" s="20" t="str">
        <f t="shared" si="297"/>
        <v>22/09/2025</v>
      </c>
      <c r="R3296" s="13" t="str">
        <f t="shared" si="298"/>
        <v>09</v>
      </c>
      <c r="S3296" s="13" t="str">
        <f t="shared" si="299"/>
        <v>Mon</v>
      </c>
    </row>
    <row r="3297" spans="1:19" x14ac:dyDescent="0.25">
      <c r="A3297" s="58">
        <v>45922.185254629629</v>
      </c>
      <c r="B3297" s="59">
        <v>444912748</v>
      </c>
      <c r="C3297" s="38" t="s">
        <v>36</v>
      </c>
      <c r="D3297" s="38" t="s">
        <v>38</v>
      </c>
      <c r="E3297" s="38" t="s">
        <v>46</v>
      </c>
      <c r="F3297" s="38" t="s">
        <v>120</v>
      </c>
      <c r="G3297" s="35">
        <v>3691.78</v>
      </c>
      <c r="H3297" s="59">
        <v>444123033</v>
      </c>
      <c r="I3297" s="35">
        <v>0</v>
      </c>
      <c r="J3297" s="35">
        <v>0</v>
      </c>
      <c r="K3297" s="35">
        <v>0</v>
      </c>
      <c r="L3297" s="35">
        <v>-2.27</v>
      </c>
      <c r="M3297" s="35">
        <v>9917.57</v>
      </c>
      <c r="N3297" s="38" t="s">
        <v>2353</v>
      </c>
      <c r="O3297" s="14">
        <f t="shared" si="295"/>
        <v>45922.185254629629</v>
      </c>
      <c r="P3297" s="19">
        <f t="shared" si="296"/>
        <v>45922.393587962964</v>
      </c>
      <c r="Q3297" s="20" t="str">
        <f t="shared" si="297"/>
        <v>22/09/2025</v>
      </c>
      <c r="R3297" s="13" t="str">
        <f t="shared" si="298"/>
        <v>09</v>
      </c>
      <c r="S3297" s="13" t="str">
        <f t="shared" si="299"/>
        <v>Mon</v>
      </c>
    </row>
    <row r="3298" spans="1:19" x14ac:dyDescent="0.25">
      <c r="A3298" s="60">
        <v>45922.185254629629</v>
      </c>
      <c r="B3298" s="61">
        <v>444912751</v>
      </c>
      <c r="C3298" s="37" t="s">
        <v>36</v>
      </c>
      <c r="D3298" s="37" t="s">
        <v>38</v>
      </c>
      <c r="E3298" s="37" t="s">
        <v>46</v>
      </c>
      <c r="F3298" s="37" t="s">
        <v>120</v>
      </c>
      <c r="G3298" s="36">
        <v>3691.77</v>
      </c>
      <c r="H3298" s="61">
        <v>444123036</v>
      </c>
      <c r="I3298" s="36">
        <v>0</v>
      </c>
      <c r="J3298" s="36">
        <v>0</v>
      </c>
      <c r="K3298" s="36">
        <v>0</v>
      </c>
      <c r="L3298" s="36">
        <v>-2.31</v>
      </c>
      <c r="M3298" s="36">
        <v>9915.26</v>
      </c>
      <c r="N3298" s="37" t="s">
        <v>2354</v>
      </c>
      <c r="O3298" s="14">
        <f t="shared" si="295"/>
        <v>45922.185254629629</v>
      </c>
      <c r="P3298" s="19">
        <f t="shared" si="296"/>
        <v>45922.393587962964</v>
      </c>
      <c r="Q3298" s="20" t="str">
        <f t="shared" si="297"/>
        <v>22/09/2025</v>
      </c>
      <c r="R3298" s="13" t="str">
        <f t="shared" si="298"/>
        <v>09</v>
      </c>
      <c r="S3298" s="13" t="str">
        <f t="shared" si="299"/>
        <v>Mon</v>
      </c>
    </row>
    <row r="3299" spans="1:19" x14ac:dyDescent="0.25">
      <c r="A3299" s="58">
        <v>45922.185312499998</v>
      </c>
      <c r="B3299" s="59">
        <v>444912836</v>
      </c>
      <c r="C3299" s="38" t="s">
        <v>36</v>
      </c>
      <c r="D3299" s="38" t="s">
        <v>38</v>
      </c>
      <c r="E3299" s="38" t="s">
        <v>46</v>
      </c>
      <c r="F3299" s="38" t="s">
        <v>120</v>
      </c>
      <c r="G3299" s="35">
        <v>3691.29</v>
      </c>
      <c r="H3299" s="59">
        <v>444123119</v>
      </c>
      <c r="I3299" s="35">
        <v>0</v>
      </c>
      <c r="J3299" s="35">
        <v>0</v>
      </c>
      <c r="K3299" s="35">
        <v>0</v>
      </c>
      <c r="L3299" s="35">
        <v>-2.98</v>
      </c>
      <c r="M3299" s="35">
        <v>9912.2800000000007</v>
      </c>
      <c r="N3299" s="38" t="s">
        <v>2355</v>
      </c>
      <c r="O3299" s="14">
        <f t="shared" si="295"/>
        <v>45922.185312499998</v>
      </c>
      <c r="P3299" s="19">
        <f t="shared" si="296"/>
        <v>45922.393645833334</v>
      </c>
      <c r="Q3299" s="20" t="str">
        <f t="shared" si="297"/>
        <v>22/09/2025</v>
      </c>
      <c r="R3299" s="13" t="str">
        <f t="shared" si="298"/>
        <v>09</v>
      </c>
      <c r="S3299" s="13" t="str">
        <f t="shared" si="299"/>
        <v>Mon</v>
      </c>
    </row>
    <row r="3300" spans="1:19" x14ac:dyDescent="0.25">
      <c r="A3300" s="60">
        <v>45922.185312499998</v>
      </c>
      <c r="B3300" s="61">
        <v>444912837</v>
      </c>
      <c r="C3300" s="37" t="s">
        <v>36</v>
      </c>
      <c r="D3300" s="37" t="s">
        <v>38</v>
      </c>
      <c r="E3300" s="37" t="s">
        <v>46</v>
      </c>
      <c r="F3300" s="37" t="s">
        <v>120</v>
      </c>
      <c r="G3300" s="36">
        <v>3691.27</v>
      </c>
      <c r="H3300" s="61">
        <v>444123120</v>
      </c>
      <c r="I3300" s="36">
        <v>0</v>
      </c>
      <c r="J3300" s="36">
        <v>0</v>
      </c>
      <c r="K3300" s="36">
        <v>0</v>
      </c>
      <c r="L3300" s="36">
        <v>-2.79</v>
      </c>
      <c r="M3300" s="36">
        <v>9909.49</v>
      </c>
      <c r="N3300" s="37" t="s">
        <v>2356</v>
      </c>
      <c r="O3300" s="14">
        <f t="shared" si="295"/>
        <v>45922.185312499998</v>
      </c>
      <c r="P3300" s="19">
        <f t="shared" si="296"/>
        <v>45922.393645833334</v>
      </c>
      <c r="Q3300" s="20" t="str">
        <f t="shared" si="297"/>
        <v>22/09/2025</v>
      </c>
      <c r="R3300" s="13" t="str">
        <f t="shared" si="298"/>
        <v>09</v>
      </c>
      <c r="S3300" s="13" t="str">
        <f t="shared" si="299"/>
        <v>Mon</v>
      </c>
    </row>
    <row r="3301" spans="1:19" x14ac:dyDescent="0.25">
      <c r="A3301" s="58">
        <v>45922.185312499998</v>
      </c>
      <c r="B3301" s="59">
        <v>444912838</v>
      </c>
      <c r="C3301" s="38" t="s">
        <v>36</v>
      </c>
      <c r="D3301" s="38" t="s">
        <v>38</v>
      </c>
      <c r="E3301" s="38" t="s">
        <v>46</v>
      </c>
      <c r="F3301" s="38" t="s">
        <v>120</v>
      </c>
      <c r="G3301" s="35">
        <v>3691.27</v>
      </c>
      <c r="H3301" s="59">
        <v>444123121</v>
      </c>
      <c r="I3301" s="35">
        <v>0</v>
      </c>
      <c r="J3301" s="35">
        <v>0</v>
      </c>
      <c r="K3301" s="35">
        <v>0</v>
      </c>
      <c r="L3301" s="35">
        <v>-2.66</v>
      </c>
      <c r="M3301" s="35">
        <v>9906.83</v>
      </c>
      <c r="N3301" s="38" t="s">
        <v>2356</v>
      </c>
      <c r="O3301" s="14">
        <f t="shared" si="295"/>
        <v>45922.185312499998</v>
      </c>
      <c r="P3301" s="19">
        <f t="shared" si="296"/>
        <v>45922.393645833334</v>
      </c>
      <c r="Q3301" s="20" t="str">
        <f t="shared" si="297"/>
        <v>22/09/2025</v>
      </c>
      <c r="R3301" s="13" t="str">
        <f t="shared" si="298"/>
        <v>09</v>
      </c>
      <c r="S3301" s="13" t="str">
        <f t="shared" si="299"/>
        <v>Mon</v>
      </c>
    </row>
    <row r="3302" spans="1:19" x14ac:dyDescent="0.25">
      <c r="A3302" s="60">
        <v>45922.185312499998</v>
      </c>
      <c r="B3302" s="61">
        <v>444912839</v>
      </c>
      <c r="C3302" s="37" t="s">
        <v>36</v>
      </c>
      <c r="D3302" s="37" t="s">
        <v>38</v>
      </c>
      <c r="E3302" s="37" t="s">
        <v>46</v>
      </c>
      <c r="F3302" s="37" t="s">
        <v>120</v>
      </c>
      <c r="G3302" s="36">
        <v>3691.27</v>
      </c>
      <c r="H3302" s="61">
        <v>444123122</v>
      </c>
      <c r="I3302" s="36">
        <v>0</v>
      </c>
      <c r="J3302" s="36">
        <v>0</v>
      </c>
      <c r="K3302" s="36">
        <v>0</v>
      </c>
      <c r="L3302" s="36">
        <v>-2.67</v>
      </c>
      <c r="M3302" s="36">
        <v>9904.16</v>
      </c>
      <c r="N3302" s="37" t="s">
        <v>2356</v>
      </c>
      <c r="O3302" s="14">
        <f t="shared" si="295"/>
        <v>45922.185312499998</v>
      </c>
      <c r="P3302" s="19">
        <f t="shared" si="296"/>
        <v>45922.393645833334</v>
      </c>
      <c r="Q3302" s="20" t="str">
        <f t="shared" si="297"/>
        <v>22/09/2025</v>
      </c>
      <c r="R3302" s="13" t="str">
        <f t="shared" si="298"/>
        <v>09</v>
      </c>
      <c r="S3302" s="13" t="str">
        <f t="shared" si="299"/>
        <v>Mon</v>
      </c>
    </row>
    <row r="3303" spans="1:19" x14ac:dyDescent="0.25">
      <c r="A3303" s="58">
        <v>45922.185312499998</v>
      </c>
      <c r="B3303" s="59">
        <v>444912840</v>
      </c>
      <c r="C3303" s="38" t="s">
        <v>36</v>
      </c>
      <c r="D3303" s="38" t="s">
        <v>38</v>
      </c>
      <c r="E3303" s="38" t="s">
        <v>46</v>
      </c>
      <c r="F3303" s="38" t="s">
        <v>120</v>
      </c>
      <c r="G3303" s="35">
        <v>3691.27</v>
      </c>
      <c r="H3303" s="59">
        <v>444123123</v>
      </c>
      <c r="I3303" s="35">
        <v>0</v>
      </c>
      <c r="J3303" s="35">
        <v>0</v>
      </c>
      <c r="K3303" s="35">
        <v>0</v>
      </c>
      <c r="L3303" s="35">
        <v>-2.67</v>
      </c>
      <c r="M3303" s="35">
        <v>9901.49</v>
      </c>
      <c r="N3303" s="38" t="s">
        <v>2356</v>
      </c>
      <c r="O3303" s="14">
        <f t="shared" si="295"/>
        <v>45922.185312499998</v>
      </c>
      <c r="P3303" s="19">
        <f t="shared" si="296"/>
        <v>45922.393645833334</v>
      </c>
      <c r="Q3303" s="20" t="str">
        <f t="shared" si="297"/>
        <v>22/09/2025</v>
      </c>
      <c r="R3303" s="13" t="str">
        <f t="shared" si="298"/>
        <v>09</v>
      </c>
      <c r="S3303" s="13" t="str">
        <f t="shared" si="299"/>
        <v>Mon</v>
      </c>
    </row>
    <row r="3304" spans="1:19" x14ac:dyDescent="0.25">
      <c r="A3304" s="60">
        <v>45922.185312499998</v>
      </c>
      <c r="B3304" s="61">
        <v>444912841</v>
      </c>
      <c r="C3304" s="37" t="s">
        <v>36</v>
      </c>
      <c r="D3304" s="37" t="s">
        <v>38</v>
      </c>
      <c r="E3304" s="37" t="s">
        <v>46</v>
      </c>
      <c r="F3304" s="37" t="s">
        <v>120</v>
      </c>
      <c r="G3304" s="36">
        <v>3691.27</v>
      </c>
      <c r="H3304" s="61">
        <v>444123124</v>
      </c>
      <c r="I3304" s="36">
        <v>0</v>
      </c>
      <c r="J3304" s="36">
        <v>0</v>
      </c>
      <c r="K3304" s="36">
        <v>0</v>
      </c>
      <c r="L3304" s="36">
        <v>-2.69</v>
      </c>
      <c r="M3304" s="36">
        <v>9898.7999999999993</v>
      </c>
      <c r="N3304" s="37" t="s">
        <v>2356</v>
      </c>
      <c r="O3304" s="14">
        <f t="shared" si="295"/>
        <v>45922.185312499998</v>
      </c>
      <c r="P3304" s="19">
        <f t="shared" si="296"/>
        <v>45922.393645833334</v>
      </c>
      <c r="Q3304" s="20" t="str">
        <f t="shared" si="297"/>
        <v>22/09/2025</v>
      </c>
      <c r="R3304" s="13" t="str">
        <f t="shared" si="298"/>
        <v>09</v>
      </c>
      <c r="S3304" s="13" t="str">
        <f t="shared" si="299"/>
        <v>Mon</v>
      </c>
    </row>
    <row r="3305" spans="1:19" x14ac:dyDescent="0.25">
      <c r="A3305" s="58">
        <v>45922.185312499998</v>
      </c>
      <c r="B3305" s="59">
        <v>444912842</v>
      </c>
      <c r="C3305" s="38" t="s">
        <v>36</v>
      </c>
      <c r="D3305" s="38" t="s">
        <v>38</v>
      </c>
      <c r="E3305" s="38" t="s">
        <v>46</v>
      </c>
      <c r="F3305" s="38" t="s">
        <v>120</v>
      </c>
      <c r="G3305" s="35">
        <v>3691.27</v>
      </c>
      <c r="H3305" s="59">
        <v>444123125</v>
      </c>
      <c r="I3305" s="35">
        <v>0</v>
      </c>
      <c r="J3305" s="35">
        <v>0</v>
      </c>
      <c r="K3305" s="35">
        <v>0</v>
      </c>
      <c r="L3305" s="35">
        <v>-2.56</v>
      </c>
      <c r="M3305" s="35">
        <v>9896.24</v>
      </c>
      <c r="N3305" s="38" t="s">
        <v>2356</v>
      </c>
      <c r="O3305" s="14">
        <f t="shared" si="295"/>
        <v>45922.185312499998</v>
      </c>
      <c r="P3305" s="19">
        <f t="shared" si="296"/>
        <v>45922.393645833334</v>
      </c>
      <c r="Q3305" s="20" t="str">
        <f t="shared" si="297"/>
        <v>22/09/2025</v>
      </c>
      <c r="R3305" s="13" t="str">
        <f t="shared" si="298"/>
        <v>09</v>
      </c>
      <c r="S3305" s="13" t="str">
        <f t="shared" si="299"/>
        <v>Mon</v>
      </c>
    </row>
    <row r="3306" spans="1:19" x14ac:dyDescent="0.25">
      <c r="A3306" s="60">
        <v>45922.186099537037</v>
      </c>
      <c r="B3306" s="61">
        <v>444913601</v>
      </c>
      <c r="C3306" s="37" t="s">
        <v>36</v>
      </c>
      <c r="D3306" s="37" t="s">
        <v>37</v>
      </c>
      <c r="E3306" s="37" t="s">
        <v>45</v>
      </c>
      <c r="F3306" s="37" t="s">
        <v>120</v>
      </c>
      <c r="G3306" s="36">
        <v>3691.56</v>
      </c>
      <c r="H3306" s="61">
        <v>444123883</v>
      </c>
      <c r="I3306" s="36">
        <v>0</v>
      </c>
      <c r="J3306" s="36">
        <v>0</v>
      </c>
      <c r="K3306" s="36">
        <v>0</v>
      </c>
      <c r="L3306" s="36">
        <v>0</v>
      </c>
      <c r="M3306" s="36">
        <v>9896.24</v>
      </c>
      <c r="N3306" s="37" t="s">
        <v>74</v>
      </c>
      <c r="O3306" s="14">
        <f t="shared" si="295"/>
        <v>45922.186099537037</v>
      </c>
      <c r="P3306" s="19">
        <f t="shared" si="296"/>
        <v>45922.394432870373</v>
      </c>
      <c r="Q3306" s="20" t="str">
        <f t="shared" si="297"/>
        <v>22/09/2025</v>
      </c>
      <c r="R3306" s="13" t="str">
        <f t="shared" si="298"/>
        <v>09</v>
      </c>
      <c r="S3306" s="13" t="str">
        <f t="shared" si="299"/>
        <v>Mon</v>
      </c>
    </row>
    <row r="3307" spans="1:19" x14ac:dyDescent="0.25">
      <c r="A3307" s="58">
        <v>45922.186215277776</v>
      </c>
      <c r="B3307" s="59">
        <v>444913662</v>
      </c>
      <c r="C3307" s="38" t="s">
        <v>36</v>
      </c>
      <c r="D3307" s="38" t="s">
        <v>38</v>
      </c>
      <c r="E3307" s="38" t="s">
        <v>45</v>
      </c>
      <c r="F3307" s="38" t="s">
        <v>120</v>
      </c>
      <c r="G3307" s="35">
        <v>3691.58</v>
      </c>
      <c r="H3307" s="59">
        <v>444123944</v>
      </c>
      <c r="I3307" s="35">
        <v>0</v>
      </c>
      <c r="J3307" s="35">
        <v>0</v>
      </c>
      <c r="K3307" s="35">
        <v>0</v>
      </c>
      <c r="L3307" s="35">
        <v>0</v>
      </c>
      <c r="M3307" s="35">
        <v>9896.24</v>
      </c>
      <c r="N3307" s="38" t="s">
        <v>116</v>
      </c>
      <c r="O3307" s="14">
        <f t="shared" si="295"/>
        <v>45922.186215277776</v>
      </c>
      <c r="P3307" s="19">
        <f t="shared" si="296"/>
        <v>45922.394548611112</v>
      </c>
      <c r="Q3307" s="20" t="str">
        <f t="shared" si="297"/>
        <v>22/09/2025</v>
      </c>
      <c r="R3307" s="13" t="str">
        <f t="shared" si="298"/>
        <v>09</v>
      </c>
      <c r="S3307" s="13" t="str">
        <f t="shared" si="299"/>
        <v>Mon</v>
      </c>
    </row>
    <row r="3308" spans="1:19" x14ac:dyDescent="0.25">
      <c r="A3308" s="60">
        <v>45922.186215277776</v>
      </c>
      <c r="B3308" s="61">
        <v>444913665</v>
      </c>
      <c r="C3308" s="37" t="s">
        <v>36</v>
      </c>
      <c r="D3308" s="37" t="s">
        <v>38</v>
      </c>
      <c r="E3308" s="37" t="s">
        <v>45</v>
      </c>
      <c r="F3308" s="37" t="s">
        <v>120</v>
      </c>
      <c r="G3308" s="36">
        <v>3691.56</v>
      </c>
      <c r="H3308" s="61">
        <v>444123947</v>
      </c>
      <c r="I3308" s="36">
        <v>0</v>
      </c>
      <c r="J3308" s="36">
        <v>0</v>
      </c>
      <c r="K3308" s="36">
        <v>0</v>
      </c>
      <c r="L3308" s="36">
        <v>0</v>
      </c>
      <c r="M3308" s="36">
        <v>9896.24</v>
      </c>
      <c r="N3308" s="37" t="s">
        <v>119</v>
      </c>
      <c r="O3308" s="14">
        <f t="shared" ref="O3308:O3371" si="300">A3308</f>
        <v>45922.186215277776</v>
      </c>
      <c r="P3308" s="19">
        <f t="shared" ref="P3308:P3371" si="301">O3308+(5/24)</f>
        <v>45922.394548611112</v>
      </c>
      <c r="Q3308" s="20" t="str">
        <f t="shared" ref="Q3308:Q3371" si="302">TEXT(P3308,"dd/mm/yyyy")</f>
        <v>22/09/2025</v>
      </c>
      <c r="R3308" s="13" t="str">
        <f t="shared" ref="R3308:R3371" si="303">TEXT(P3308,"hh")</f>
        <v>09</v>
      </c>
      <c r="S3308" s="13" t="str">
        <f t="shared" ref="S3308:S3371" si="304">TEXT(P3308,"ddd")</f>
        <v>Mon</v>
      </c>
    </row>
    <row r="3309" spans="1:19" x14ac:dyDescent="0.25">
      <c r="A3309" s="58">
        <v>45922.186944444446</v>
      </c>
      <c r="B3309" s="59">
        <v>444913994</v>
      </c>
      <c r="C3309" s="38" t="s">
        <v>36</v>
      </c>
      <c r="D3309" s="38" t="s">
        <v>38</v>
      </c>
      <c r="E3309" s="38" t="s">
        <v>46</v>
      </c>
      <c r="F3309" s="38" t="s">
        <v>120</v>
      </c>
      <c r="G3309" s="35">
        <v>3690.34</v>
      </c>
      <c r="H3309" s="59">
        <v>444124276</v>
      </c>
      <c r="I3309" s="35">
        <v>0</v>
      </c>
      <c r="J3309" s="35">
        <v>0</v>
      </c>
      <c r="K3309" s="35">
        <v>0</v>
      </c>
      <c r="L3309" s="35">
        <v>-3.06</v>
      </c>
      <c r="M3309" s="35">
        <v>9893.18</v>
      </c>
      <c r="N3309" s="38" t="s">
        <v>2357</v>
      </c>
      <c r="O3309" s="14">
        <f t="shared" si="300"/>
        <v>45922.186944444446</v>
      </c>
      <c r="P3309" s="19">
        <f t="shared" si="301"/>
        <v>45922.395277777781</v>
      </c>
      <c r="Q3309" s="20" t="str">
        <f t="shared" si="302"/>
        <v>22/09/2025</v>
      </c>
      <c r="R3309" s="13" t="str">
        <f t="shared" si="303"/>
        <v>09</v>
      </c>
      <c r="S3309" s="13" t="str">
        <f t="shared" si="304"/>
        <v>Mon</v>
      </c>
    </row>
    <row r="3310" spans="1:19" x14ac:dyDescent="0.25">
      <c r="A3310" s="60">
        <v>45922.187071759261</v>
      </c>
      <c r="B3310" s="61">
        <v>444914055</v>
      </c>
      <c r="C3310" s="37" t="s">
        <v>36</v>
      </c>
      <c r="D3310" s="37" t="s">
        <v>38</v>
      </c>
      <c r="E3310" s="37" t="s">
        <v>46</v>
      </c>
      <c r="F3310" s="37" t="s">
        <v>120</v>
      </c>
      <c r="G3310" s="36">
        <v>3690.26</v>
      </c>
      <c r="H3310" s="61">
        <v>444124337</v>
      </c>
      <c r="I3310" s="36">
        <v>0</v>
      </c>
      <c r="J3310" s="36">
        <v>0</v>
      </c>
      <c r="K3310" s="36">
        <v>0</v>
      </c>
      <c r="L3310" s="36">
        <v>-3.02</v>
      </c>
      <c r="M3310" s="36">
        <v>9890.16</v>
      </c>
      <c r="N3310" s="37" t="s">
        <v>2358</v>
      </c>
      <c r="O3310" s="14">
        <f t="shared" si="300"/>
        <v>45922.187071759261</v>
      </c>
      <c r="P3310" s="19">
        <f t="shared" si="301"/>
        <v>45922.395405092597</v>
      </c>
      <c r="Q3310" s="20" t="str">
        <f t="shared" si="302"/>
        <v>22/09/2025</v>
      </c>
      <c r="R3310" s="13" t="str">
        <f t="shared" si="303"/>
        <v>09</v>
      </c>
      <c r="S3310" s="13" t="str">
        <f t="shared" si="304"/>
        <v>Mon</v>
      </c>
    </row>
    <row r="3311" spans="1:19" x14ac:dyDescent="0.25">
      <c r="A3311" s="58">
        <v>45922.188020833331</v>
      </c>
      <c r="B3311" s="59">
        <v>444915040</v>
      </c>
      <c r="C3311" s="38" t="s">
        <v>36</v>
      </c>
      <c r="D3311" s="38" t="s">
        <v>37</v>
      </c>
      <c r="E3311" s="38" t="s">
        <v>46</v>
      </c>
      <c r="F3311" s="38" t="s">
        <v>120</v>
      </c>
      <c r="G3311" s="35">
        <v>3690.31</v>
      </c>
      <c r="H3311" s="59">
        <v>444125317</v>
      </c>
      <c r="I3311" s="35">
        <v>0</v>
      </c>
      <c r="J3311" s="35">
        <v>0</v>
      </c>
      <c r="K3311" s="35">
        <v>0</v>
      </c>
      <c r="L3311" s="35">
        <v>1.27</v>
      </c>
      <c r="M3311" s="35">
        <v>9891.43</v>
      </c>
      <c r="N3311" s="38" t="s">
        <v>2359</v>
      </c>
      <c r="O3311" s="14">
        <f t="shared" si="300"/>
        <v>45922.188020833331</v>
      </c>
      <c r="P3311" s="19">
        <f t="shared" si="301"/>
        <v>45922.396354166667</v>
      </c>
      <c r="Q3311" s="20" t="str">
        <f t="shared" si="302"/>
        <v>22/09/2025</v>
      </c>
      <c r="R3311" s="13" t="str">
        <f t="shared" si="303"/>
        <v>09</v>
      </c>
      <c r="S3311" s="13" t="str">
        <f t="shared" si="304"/>
        <v>Mon</v>
      </c>
    </row>
    <row r="3312" spans="1:19" x14ac:dyDescent="0.25">
      <c r="A3312" s="60">
        <v>45922.188067129631</v>
      </c>
      <c r="B3312" s="61">
        <v>444915073</v>
      </c>
      <c r="C3312" s="37" t="s">
        <v>36</v>
      </c>
      <c r="D3312" s="37" t="s">
        <v>38</v>
      </c>
      <c r="E3312" s="37" t="s">
        <v>45</v>
      </c>
      <c r="F3312" s="37" t="s">
        <v>120</v>
      </c>
      <c r="G3312" s="36">
        <v>3690.43</v>
      </c>
      <c r="H3312" s="61">
        <v>444125349</v>
      </c>
      <c r="I3312" s="36">
        <v>0</v>
      </c>
      <c r="J3312" s="36">
        <v>0</v>
      </c>
      <c r="K3312" s="36">
        <v>0</v>
      </c>
      <c r="L3312" s="36">
        <v>0</v>
      </c>
      <c r="M3312" s="36">
        <v>9891.43</v>
      </c>
      <c r="N3312" s="37" t="s">
        <v>116</v>
      </c>
      <c r="O3312" s="14">
        <f t="shared" si="300"/>
        <v>45922.188067129631</v>
      </c>
      <c r="P3312" s="19">
        <f t="shared" si="301"/>
        <v>45922.396400462967</v>
      </c>
      <c r="Q3312" s="20" t="str">
        <f t="shared" si="302"/>
        <v>22/09/2025</v>
      </c>
      <c r="R3312" s="13" t="str">
        <f t="shared" si="303"/>
        <v>09</v>
      </c>
      <c r="S3312" s="13" t="str">
        <f t="shared" si="304"/>
        <v>Mon</v>
      </c>
    </row>
    <row r="3313" spans="1:19" x14ac:dyDescent="0.25">
      <c r="A3313" s="58">
        <v>45922.189108796294</v>
      </c>
      <c r="B3313" s="59">
        <v>444915708</v>
      </c>
      <c r="C3313" s="38" t="s">
        <v>36</v>
      </c>
      <c r="D3313" s="38" t="s">
        <v>38</v>
      </c>
      <c r="E3313" s="38" t="s">
        <v>45</v>
      </c>
      <c r="F3313" s="38" t="s">
        <v>120</v>
      </c>
      <c r="G3313" s="35">
        <v>3690.88</v>
      </c>
      <c r="H3313" s="59">
        <v>444125978</v>
      </c>
      <c r="I3313" s="35">
        <v>0</v>
      </c>
      <c r="J3313" s="35">
        <v>0</v>
      </c>
      <c r="K3313" s="35">
        <v>0</v>
      </c>
      <c r="L3313" s="35">
        <v>0</v>
      </c>
      <c r="M3313" s="35">
        <v>9891.43</v>
      </c>
      <c r="N3313" s="38" t="s">
        <v>1945</v>
      </c>
      <c r="O3313" s="14">
        <f t="shared" si="300"/>
        <v>45922.189108796294</v>
      </c>
      <c r="P3313" s="19">
        <f t="shared" si="301"/>
        <v>45922.39744212963</v>
      </c>
      <c r="Q3313" s="20" t="str">
        <f t="shared" si="302"/>
        <v>22/09/2025</v>
      </c>
      <c r="R3313" s="13" t="str">
        <f t="shared" si="303"/>
        <v>09</v>
      </c>
      <c r="S3313" s="13" t="str">
        <f t="shared" si="304"/>
        <v>Mon</v>
      </c>
    </row>
    <row r="3314" spans="1:19" x14ac:dyDescent="0.25">
      <c r="A3314" s="60">
        <v>45922.189108796294</v>
      </c>
      <c r="B3314" s="61">
        <v>444915711</v>
      </c>
      <c r="C3314" s="37" t="s">
        <v>36</v>
      </c>
      <c r="D3314" s="37" t="s">
        <v>38</v>
      </c>
      <c r="E3314" s="37" t="s">
        <v>45</v>
      </c>
      <c r="F3314" s="37" t="s">
        <v>120</v>
      </c>
      <c r="G3314" s="36">
        <v>3690.88</v>
      </c>
      <c r="H3314" s="61">
        <v>444125981</v>
      </c>
      <c r="I3314" s="36">
        <v>0</v>
      </c>
      <c r="J3314" s="36">
        <v>0</v>
      </c>
      <c r="K3314" s="36">
        <v>0</v>
      </c>
      <c r="L3314" s="36">
        <v>0</v>
      </c>
      <c r="M3314" s="36">
        <v>9891.43</v>
      </c>
      <c r="N3314" s="37" t="s">
        <v>109</v>
      </c>
      <c r="O3314" s="14">
        <f t="shared" si="300"/>
        <v>45922.189108796294</v>
      </c>
      <c r="P3314" s="19">
        <f t="shared" si="301"/>
        <v>45922.39744212963</v>
      </c>
      <c r="Q3314" s="20" t="str">
        <f t="shared" si="302"/>
        <v>22/09/2025</v>
      </c>
      <c r="R3314" s="13" t="str">
        <f t="shared" si="303"/>
        <v>09</v>
      </c>
      <c r="S3314" s="13" t="str">
        <f t="shared" si="304"/>
        <v>Mon</v>
      </c>
    </row>
    <row r="3315" spans="1:19" x14ac:dyDescent="0.25">
      <c r="A3315" s="58">
        <v>45922.189108796294</v>
      </c>
      <c r="B3315" s="59">
        <v>444915713</v>
      </c>
      <c r="C3315" s="38" t="s">
        <v>36</v>
      </c>
      <c r="D3315" s="38" t="s">
        <v>38</v>
      </c>
      <c r="E3315" s="38" t="s">
        <v>45</v>
      </c>
      <c r="F3315" s="38" t="s">
        <v>120</v>
      </c>
      <c r="G3315" s="35">
        <v>3690.89</v>
      </c>
      <c r="H3315" s="59">
        <v>444125983</v>
      </c>
      <c r="I3315" s="35">
        <v>0</v>
      </c>
      <c r="J3315" s="35">
        <v>0</v>
      </c>
      <c r="K3315" s="35">
        <v>0</v>
      </c>
      <c r="L3315" s="35">
        <v>0</v>
      </c>
      <c r="M3315" s="35">
        <v>9891.43</v>
      </c>
      <c r="N3315" s="38" t="s">
        <v>48</v>
      </c>
      <c r="O3315" s="14">
        <f t="shared" si="300"/>
        <v>45922.189108796294</v>
      </c>
      <c r="P3315" s="19">
        <f t="shared" si="301"/>
        <v>45922.39744212963</v>
      </c>
      <c r="Q3315" s="20" t="str">
        <f t="shared" si="302"/>
        <v>22/09/2025</v>
      </c>
      <c r="R3315" s="13" t="str">
        <f t="shared" si="303"/>
        <v>09</v>
      </c>
      <c r="S3315" s="13" t="str">
        <f t="shared" si="304"/>
        <v>Mon</v>
      </c>
    </row>
    <row r="3316" spans="1:19" x14ac:dyDescent="0.25">
      <c r="A3316" s="60">
        <v>45922.189108796294</v>
      </c>
      <c r="B3316" s="61">
        <v>444915716</v>
      </c>
      <c r="C3316" s="37" t="s">
        <v>36</v>
      </c>
      <c r="D3316" s="37" t="s">
        <v>38</v>
      </c>
      <c r="E3316" s="37" t="s">
        <v>45</v>
      </c>
      <c r="F3316" s="37" t="s">
        <v>120</v>
      </c>
      <c r="G3316" s="36">
        <v>3690.88</v>
      </c>
      <c r="H3316" s="61">
        <v>444125986</v>
      </c>
      <c r="I3316" s="36">
        <v>0</v>
      </c>
      <c r="J3316" s="36">
        <v>0</v>
      </c>
      <c r="K3316" s="36">
        <v>0</v>
      </c>
      <c r="L3316" s="36">
        <v>0</v>
      </c>
      <c r="M3316" s="36">
        <v>9891.43</v>
      </c>
      <c r="N3316" s="37" t="s">
        <v>77</v>
      </c>
      <c r="O3316" s="14">
        <f t="shared" si="300"/>
        <v>45922.189108796294</v>
      </c>
      <c r="P3316" s="19">
        <f t="shared" si="301"/>
        <v>45922.39744212963</v>
      </c>
      <c r="Q3316" s="20" t="str">
        <f t="shared" si="302"/>
        <v>22/09/2025</v>
      </c>
      <c r="R3316" s="13" t="str">
        <f t="shared" si="303"/>
        <v>09</v>
      </c>
      <c r="S3316" s="13" t="str">
        <f t="shared" si="304"/>
        <v>Mon</v>
      </c>
    </row>
    <row r="3317" spans="1:19" x14ac:dyDescent="0.25">
      <c r="A3317" s="58">
        <v>45922.189120370371</v>
      </c>
      <c r="B3317" s="59">
        <v>444915721</v>
      </c>
      <c r="C3317" s="38" t="s">
        <v>36</v>
      </c>
      <c r="D3317" s="38" t="s">
        <v>38</v>
      </c>
      <c r="E3317" s="38" t="s">
        <v>45</v>
      </c>
      <c r="F3317" s="38" t="s">
        <v>120</v>
      </c>
      <c r="G3317" s="35">
        <v>3690.88</v>
      </c>
      <c r="H3317" s="59">
        <v>444125991</v>
      </c>
      <c r="I3317" s="35">
        <v>0</v>
      </c>
      <c r="J3317" s="35">
        <v>0</v>
      </c>
      <c r="K3317" s="35">
        <v>0</v>
      </c>
      <c r="L3317" s="35">
        <v>0</v>
      </c>
      <c r="M3317" s="35">
        <v>9891.43</v>
      </c>
      <c r="N3317" s="38" t="s">
        <v>114</v>
      </c>
      <c r="O3317" s="14">
        <f t="shared" si="300"/>
        <v>45922.189120370371</v>
      </c>
      <c r="P3317" s="19">
        <f t="shared" si="301"/>
        <v>45922.397453703707</v>
      </c>
      <c r="Q3317" s="20" t="str">
        <f t="shared" si="302"/>
        <v>22/09/2025</v>
      </c>
      <c r="R3317" s="13" t="str">
        <f t="shared" si="303"/>
        <v>09</v>
      </c>
      <c r="S3317" s="13" t="str">
        <f t="shared" si="304"/>
        <v>Mon</v>
      </c>
    </row>
    <row r="3318" spans="1:19" x14ac:dyDescent="0.25">
      <c r="A3318" s="60">
        <v>45922.189120370371</v>
      </c>
      <c r="B3318" s="61">
        <v>444915724</v>
      </c>
      <c r="C3318" s="37" t="s">
        <v>36</v>
      </c>
      <c r="D3318" s="37" t="s">
        <v>38</v>
      </c>
      <c r="E3318" s="37" t="s">
        <v>45</v>
      </c>
      <c r="F3318" s="37" t="s">
        <v>120</v>
      </c>
      <c r="G3318" s="36">
        <v>3690.89</v>
      </c>
      <c r="H3318" s="61">
        <v>444125994</v>
      </c>
      <c r="I3318" s="36">
        <v>0</v>
      </c>
      <c r="J3318" s="36">
        <v>0</v>
      </c>
      <c r="K3318" s="36">
        <v>0</v>
      </c>
      <c r="L3318" s="36">
        <v>0</v>
      </c>
      <c r="M3318" s="36">
        <v>9891.43</v>
      </c>
      <c r="N3318" s="37" t="s">
        <v>108</v>
      </c>
      <c r="O3318" s="14">
        <f t="shared" si="300"/>
        <v>45922.189120370371</v>
      </c>
      <c r="P3318" s="19">
        <f t="shared" si="301"/>
        <v>45922.397453703707</v>
      </c>
      <c r="Q3318" s="20" t="str">
        <f t="shared" si="302"/>
        <v>22/09/2025</v>
      </c>
      <c r="R3318" s="13" t="str">
        <f t="shared" si="303"/>
        <v>09</v>
      </c>
      <c r="S3318" s="13" t="str">
        <f t="shared" si="304"/>
        <v>Mon</v>
      </c>
    </row>
    <row r="3319" spans="1:19" x14ac:dyDescent="0.25">
      <c r="A3319" s="58">
        <v>45922.189120370371</v>
      </c>
      <c r="B3319" s="59">
        <v>444915729</v>
      </c>
      <c r="C3319" s="38" t="s">
        <v>36</v>
      </c>
      <c r="D3319" s="38" t="s">
        <v>38</v>
      </c>
      <c r="E3319" s="38" t="s">
        <v>45</v>
      </c>
      <c r="F3319" s="38" t="s">
        <v>120</v>
      </c>
      <c r="G3319" s="35">
        <v>3690.87</v>
      </c>
      <c r="H3319" s="59">
        <v>444125999</v>
      </c>
      <c r="I3319" s="35">
        <v>0</v>
      </c>
      <c r="J3319" s="35">
        <v>0</v>
      </c>
      <c r="K3319" s="35">
        <v>0</v>
      </c>
      <c r="L3319" s="35">
        <v>0</v>
      </c>
      <c r="M3319" s="35">
        <v>9891.43</v>
      </c>
      <c r="N3319" s="38" t="s">
        <v>1972</v>
      </c>
      <c r="O3319" s="14">
        <f t="shared" si="300"/>
        <v>45922.189120370371</v>
      </c>
      <c r="P3319" s="19">
        <f t="shared" si="301"/>
        <v>45922.397453703707</v>
      </c>
      <c r="Q3319" s="20" t="str">
        <f t="shared" si="302"/>
        <v>22/09/2025</v>
      </c>
      <c r="R3319" s="13" t="str">
        <f t="shared" si="303"/>
        <v>09</v>
      </c>
      <c r="S3319" s="13" t="str">
        <f t="shared" si="304"/>
        <v>Mon</v>
      </c>
    </row>
    <row r="3320" spans="1:19" x14ac:dyDescent="0.25">
      <c r="A3320" s="60">
        <v>45922.189120370371</v>
      </c>
      <c r="B3320" s="61">
        <v>444915732</v>
      </c>
      <c r="C3320" s="37" t="s">
        <v>36</v>
      </c>
      <c r="D3320" s="37" t="s">
        <v>38</v>
      </c>
      <c r="E3320" s="37" t="s">
        <v>45</v>
      </c>
      <c r="F3320" s="37" t="s">
        <v>120</v>
      </c>
      <c r="G3320" s="36">
        <v>3690.73</v>
      </c>
      <c r="H3320" s="61">
        <v>444126002</v>
      </c>
      <c r="I3320" s="36">
        <v>0</v>
      </c>
      <c r="J3320" s="36">
        <v>0</v>
      </c>
      <c r="K3320" s="36">
        <v>0</v>
      </c>
      <c r="L3320" s="36">
        <v>0</v>
      </c>
      <c r="M3320" s="36">
        <v>9891.43</v>
      </c>
      <c r="N3320" s="37" t="s">
        <v>2063</v>
      </c>
      <c r="O3320" s="14">
        <f t="shared" si="300"/>
        <v>45922.189120370371</v>
      </c>
      <c r="P3320" s="19">
        <f t="shared" si="301"/>
        <v>45922.397453703707</v>
      </c>
      <c r="Q3320" s="20" t="str">
        <f t="shared" si="302"/>
        <v>22/09/2025</v>
      </c>
      <c r="R3320" s="13" t="str">
        <f t="shared" si="303"/>
        <v>09</v>
      </c>
      <c r="S3320" s="13" t="str">
        <f t="shared" si="304"/>
        <v>Mon</v>
      </c>
    </row>
    <row r="3321" spans="1:19" x14ac:dyDescent="0.25">
      <c r="A3321" s="58">
        <v>45922.189131944448</v>
      </c>
      <c r="B3321" s="59">
        <v>444915736</v>
      </c>
      <c r="C3321" s="38" t="s">
        <v>36</v>
      </c>
      <c r="D3321" s="38" t="s">
        <v>38</v>
      </c>
      <c r="E3321" s="38" t="s">
        <v>45</v>
      </c>
      <c r="F3321" s="38" t="s">
        <v>120</v>
      </c>
      <c r="G3321" s="35">
        <v>3690.67</v>
      </c>
      <c r="H3321" s="59">
        <v>444126006</v>
      </c>
      <c r="I3321" s="35">
        <v>0</v>
      </c>
      <c r="J3321" s="35">
        <v>0</v>
      </c>
      <c r="K3321" s="35">
        <v>0</v>
      </c>
      <c r="L3321" s="35">
        <v>0</v>
      </c>
      <c r="M3321" s="35">
        <v>9891.43</v>
      </c>
      <c r="N3321" s="38" t="s">
        <v>2064</v>
      </c>
      <c r="O3321" s="14">
        <f t="shared" si="300"/>
        <v>45922.189131944448</v>
      </c>
      <c r="P3321" s="19">
        <f t="shared" si="301"/>
        <v>45922.397465277783</v>
      </c>
      <c r="Q3321" s="20" t="str">
        <f t="shared" si="302"/>
        <v>22/09/2025</v>
      </c>
      <c r="R3321" s="13" t="str">
        <f t="shared" si="303"/>
        <v>09</v>
      </c>
      <c r="S3321" s="13" t="str">
        <f t="shared" si="304"/>
        <v>Mon</v>
      </c>
    </row>
    <row r="3322" spans="1:19" x14ac:dyDescent="0.25">
      <c r="A3322" s="60">
        <v>45922.189131944448</v>
      </c>
      <c r="B3322" s="61">
        <v>444915737</v>
      </c>
      <c r="C3322" s="37" t="s">
        <v>36</v>
      </c>
      <c r="D3322" s="37" t="s">
        <v>38</v>
      </c>
      <c r="E3322" s="37" t="s">
        <v>45</v>
      </c>
      <c r="F3322" s="37" t="s">
        <v>120</v>
      </c>
      <c r="G3322" s="36">
        <v>3690.63</v>
      </c>
      <c r="H3322" s="61">
        <v>444126007</v>
      </c>
      <c r="I3322" s="36">
        <v>0</v>
      </c>
      <c r="J3322" s="36">
        <v>0</v>
      </c>
      <c r="K3322" s="36">
        <v>0</v>
      </c>
      <c r="L3322" s="36">
        <v>0</v>
      </c>
      <c r="M3322" s="36">
        <v>9891.43</v>
      </c>
      <c r="N3322" s="37" t="s">
        <v>52</v>
      </c>
      <c r="O3322" s="14">
        <f t="shared" si="300"/>
        <v>45922.189131944448</v>
      </c>
      <c r="P3322" s="19">
        <f t="shared" si="301"/>
        <v>45922.397465277783</v>
      </c>
      <c r="Q3322" s="20" t="str">
        <f t="shared" si="302"/>
        <v>22/09/2025</v>
      </c>
      <c r="R3322" s="13" t="str">
        <f t="shared" si="303"/>
        <v>09</v>
      </c>
      <c r="S3322" s="13" t="str">
        <f t="shared" si="304"/>
        <v>Mon</v>
      </c>
    </row>
    <row r="3323" spans="1:19" x14ac:dyDescent="0.25">
      <c r="A3323" s="58">
        <v>45922.189131944448</v>
      </c>
      <c r="B3323" s="59">
        <v>444915739</v>
      </c>
      <c r="C3323" s="38" t="s">
        <v>36</v>
      </c>
      <c r="D3323" s="38" t="s">
        <v>38</v>
      </c>
      <c r="E3323" s="38" t="s">
        <v>45</v>
      </c>
      <c r="F3323" s="38" t="s">
        <v>120</v>
      </c>
      <c r="G3323" s="35">
        <v>3690.63</v>
      </c>
      <c r="H3323" s="59">
        <v>444126009</v>
      </c>
      <c r="I3323" s="35">
        <v>0</v>
      </c>
      <c r="J3323" s="35">
        <v>0</v>
      </c>
      <c r="K3323" s="35">
        <v>0</v>
      </c>
      <c r="L3323" s="35">
        <v>0</v>
      </c>
      <c r="M3323" s="35">
        <v>9891.43</v>
      </c>
      <c r="N3323" s="38" t="s">
        <v>47</v>
      </c>
      <c r="O3323" s="14">
        <f t="shared" si="300"/>
        <v>45922.189131944448</v>
      </c>
      <c r="P3323" s="19">
        <f t="shared" si="301"/>
        <v>45922.397465277783</v>
      </c>
      <c r="Q3323" s="20" t="str">
        <f t="shared" si="302"/>
        <v>22/09/2025</v>
      </c>
      <c r="R3323" s="13" t="str">
        <f t="shared" si="303"/>
        <v>09</v>
      </c>
      <c r="S3323" s="13" t="str">
        <f t="shared" si="304"/>
        <v>Mon</v>
      </c>
    </row>
    <row r="3324" spans="1:19" x14ac:dyDescent="0.25">
      <c r="A3324" s="60">
        <v>45922.189722222225</v>
      </c>
      <c r="B3324" s="61">
        <v>444916171</v>
      </c>
      <c r="C3324" s="37" t="s">
        <v>36</v>
      </c>
      <c r="D3324" s="37" t="s">
        <v>37</v>
      </c>
      <c r="E3324" s="37" t="s">
        <v>46</v>
      </c>
      <c r="F3324" s="37" t="s">
        <v>120</v>
      </c>
      <c r="G3324" s="36">
        <v>3692.38</v>
      </c>
      <c r="H3324" s="61">
        <v>444126438</v>
      </c>
      <c r="I3324" s="36">
        <v>0</v>
      </c>
      <c r="J3324" s="36">
        <v>0</v>
      </c>
      <c r="K3324" s="36">
        <v>0</v>
      </c>
      <c r="L3324" s="36">
        <v>-1.5</v>
      </c>
      <c r="M3324" s="36">
        <v>9889.93</v>
      </c>
      <c r="N3324" s="37" t="s">
        <v>2350</v>
      </c>
      <c r="O3324" s="14">
        <f t="shared" si="300"/>
        <v>45922.189722222225</v>
      </c>
      <c r="P3324" s="19">
        <f t="shared" si="301"/>
        <v>45922.398055555561</v>
      </c>
      <c r="Q3324" s="20" t="str">
        <f t="shared" si="302"/>
        <v>22/09/2025</v>
      </c>
      <c r="R3324" s="13" t="str">
        <f t="shared" si="303"/>
        <v>09</v>
      </c>
      <c r="S3324" s="13" t="str">
        <f t="shared" si="304"/>
        <v>Mon</v>
      </c>
    </row>
    <row r="3325" spans="1:19" x14ac:dyDescent="0.25">
      <c r="A3325" s="58">
        <v>45922.190023148149</v>
      </c>
      <c r="B3325" s="59">
        <v>444916513</v>
      </c>
      <c r="C3325" s="38" t="s">
        <v>36</v>
      </c>
      <c r="D3325" s="38" t="s">
        <v>37</v>
      </c>
      <c r="E3325" s="38" t="s">
        <v>46</v>
      </c>
      <c r="F3325" s="38" t="s">
        <v>120</v>
      </c>
      <c r="G3325" s="35">
        <v>3693.16</v>
      </c>
      <c r="H3325" s="59">
        <v>444126783</v>
      </c>
      <c r="I3325" s="35">
        <v>0</v>
      </c>
      <c r="J3325" s="35">
        <v>0</v>
      </c>
      <c r="K3325" s="35">
        <v>0</v>
      </c>
      <c r="L3325" s="35">
        <v>-2.29</v>
      </c>
      <c r="M3325" s="35">
        <v>9887.64</v>
      </c>
      <c r="N3325" s="38" t="s">
        <v>2360</v>
      </c>
      <c r="O3325" s="14">
        <f t="shared" si="300"/>
        <v>45922.190023148149</v>
      </c>
      <c r="P3325" s="19">
        <f t="shared" si="301"/>
        <v>45922.398356481484</v>
      </c>
      <c r="Q3325" s="20" t="str">
        <f t="shared" si="302"/>
        <v>22/09/2025</v>
      </c>
      <c r="R3325" s="13" t="str">
        <f t="shared" si="303"/>
        <v>09</v>
      </c>
      <c r="S3325" s="13" t="str">
        <f t="shared" si="304"/>
        <v>Mon</v>
      </c>
    </row>
    <row r="3326" spans="1:19" x14ac:dyDescent="0.25">
      <c r="A3326" s="60">
        <v>45922.190023148149</v>
      </c>
      <c r="B3326" s="61">
        <v>444916516</v>
      </c>
      <c r="C3326" s="37" t="s">
        <v>36</v>
      </c>
      <c r="D3326" s="37" t="s">
        <v>37</v>
      </c>
      <c r="E3326" s="37" t="s">
        <v>46</v>
      </c>
      <c r="F3326" s="37" t="s">
        <v>120</v>
      </c>
      <c r="G3326" s="36">
        <v>3693.16</v>
      </c>
      <c r="H3326" s="61">
        <v>444126784</v>
      </c>
      <c r="I3326" s="36">
        <v>0</v>
      </c>
      <c r="J3326" s="36">
        <v>0</v>
      </c>
      <c r="K3326" s="36">
        <v>0</v>
      </c>
      <c r="L3326" s="36">
        <v>-2.4300000000000002</v>
      </c>
      <c r="M3326" s="36">
        <v>9885.2099999999991</v>
      </c>
      <c r="N3326" s="37" t="s">
        <v>2360</v>
      </c>
      <c r="O3326" s="14">
        <f t="shared" si="300"/>
        <v>45922.190023148149</v>
      </c>
      <c r="P3326" s="19">
        <f t="shared" si="301"/>
        <v>45922.398356481484</v>
      </c>
      <c r="Q3326" s="20" t="str">
        <f t="shared" si="302"/>
        <v>22/09/2025</v>
      </c>
      <c r="R3326" s="13" t="str">
        <f t="shared" si="303"/>
        <v>09</v>
      </c>
      <c r="S3326" s="13" t="str">
        <f t="shared" si="304"/>
        <v>Mon</v>
      </c>
    </row>
    <row r="3327" spans="1:19" x14ac:dyDescent="0.25">
      <c r="A3327" s="58">
        <v>45922.190046296295</v>
      </c>
      <c r="B3327" s="59">
        <v>444916543</v>
      </c>
      <c r="C3327" s="38" t="s">
        <v>36</v>
      </c>
      <c r="D3327" s="38" t="s">
        <v>37</v>
      </c>
      <c r="E3327" s="38" t="s">
        <v>46</v>
      </c>
      <c r="F3327" s="38" t="s">
        <v>120</v>
      </c>
      <c r="G3327" s="35">
        <v>3693.47</v>
      </c>
      <c r="H3327" s="59">
        <v>444126813</v>
      </c>
      <c r="I3327" s="35">
        <v>0</v>
      </c>
      <c r="J3327" s="35">
        <v>0</v>
      </c>
      <c r="K3327" s="35">
        <v>0</v>
      </c>
      <c r="L3327" s="35">
        <v>-3.04</v>
      </c>
      <c r="M3327" s="35">
        <v>9882.17</v>
      </c>
      <c r="N3327" s="38" t="s">
        <v>2361</v>
      </c>
      <c r="O3327" s="14">
        <f t="shared" si="300"/>
        <v>45922.190046296295</v>
      </c>
      <c r="P3327" s="19">
        <f t="shared" si="301"/>
        <v>45922.398379629631</v>
      </c>
      <c r="Q3327" s="20" t="str">
        <f t="shared" si="302"/>
        <v>22/09/2025</v>
      </c>
      <c r="R3327" s="13" t="str">
        <f t="shared" si="303"/>
        <v>09</v>
      </c>
      <c r="S3327" s="13" t="str">
        <f t="shared" si="304"/>
        <v>Mon</v>
      </c>
    </row>
    <row r="3328" spans="1:19" x14ac:dyDescent="0.25">
      <c r="A3328" s="60">
        <v>45922.190046296295</v>
      </c>
      <c r="B3328" s="61">
        <v>444916544</v>
      </c>
      <c r="C3328" s="37" t="s">
        <v>36</v>
      </c>
      <c r="D3328" s="37" t="s">
        <v>37</v>
      </c>
      <c r="E3328" s="37" t="s">
        <v>46</v>
      </c>
      <c r="F3328" s="37" t="s">
        <v>120</v>
      </c>
      <c r="G3328" s="36">
        <v>3693.47</v>
      </c>
      <c r="H3328" s="61">
        <v>444126814</v>
      </c>
      <c r="I3328" s="36">
        <v>0</v>
      </c>
      <c r="J3328" s="36">
        <v>0</v>
      </c>
      <c r="K3328" s="36">
        <v>0</v>
      </c>
      <c r="L3328" s="36">
        <v>-2.58</v>
      </c>
      <c r="M3328" s="36">
        <v>9879.59</v>
      </c>
      <c r="N3328" s="37" t="s">
        <v>2362</v>
      </c>
      <c r="O3328" s="14">
        <f t="shared" si="300"/>
        <v>45922.190046296295</v>
      </c>
      <c r="P3328" s="19">
        <f t="shared" si="301"/>
        <v>45922.398379629631</v>
      </c>
      <c r="Q3328" s="20" t="str">
        <f t="shared" si="302"/>
        <v>22/09/2025</v>
      </c>
      <c r="R3328" s="13" t="str">
        <f t="shared" si="303"/>
        <v>09</v>
      </c>
      <c r="S3328" s="13" t="str">
        <f t="shared" si="304"/>
        <v>Mon</v>
      </c>
    </row>
    <row r="3329" spans="1:19" x14ac:dyDescent="0.25">
      <c r="A3329" s="58">
        <v>45922.190266203703</v>
      </c>
      <c r="B3329" s="59">
        <v>444916826</v>
      </c>
      <c r="C3329" s="38" t="s">
        <v>36</v>
      </c>
      <c r="D3329" s="38" t="s">
        <v>37</v>
      </c>
      <c r="E3329" s="38" t="s">
        <v>45</v>
      </c>
      <c r="F3329" s="38" t="s">
        <v>120</v>
      </c>
      <c r="G3329" s="35">
        <v>3692.55</v>
      </c>
      <c r="H3329" s="59">
        <v>444127101</v>
      </c>
      <c r="I3329" s="35">
        <v>0</v>
      </c>
      <c r="J3329" s="35">
        <v>0</v>
      </c>
      <c r="K3329" s="35">
        <v>0</v>
      </c>
      <c r="L3329" s="35">
        <v>0</v>
      </c>
      <c r="M3329" s="35">
        <v>9879.59</v>
      </c>
      <c r="N3329" s="38" t="s">
        <v>75</v>
      </c>
      <c r="O3329" s="14">
        <f t="shared" si="300"/>
        <v>45922.190266203703</v>
      </c>
      <c r="P3329" s="19">
        <f t="shared" si="301"/>
        <v>45922.398599537039</v>
      </c>
      <c r="Q3329" s="20" t="str">
        <f t="shared" si="302"/>
        <v>22/09/2025</v>
      </c>
      <c r="R3329" s="13" t="str">
        <f t="shared" si="303"/>
        <v>09</v>
      </c>
      <c r="S3329" s="13" t="str">
        <f t="shared" si="304"/>
        <v>Mon</v>
      </c>
    </row>
    <row r="3330" spans="1:19" x14ac:dyDescent="0.25">
      <c r="A3330" s="60">
        <v>45922.19027777778</v>
      </c>
      <c r="B3330" s="61">
        <v>444916835</v>
      </c>
      <c r="C3330" s="37" t="s">
        <v>36</v>
      </c>
      <c r="D3330" s="37" t="s">
        <v>37</v>
      </c>
      <c r="E3330" s="37" t="s">
        <v>45</v>
      </c>
      <c r="F3330" s="37" t="s">
        <v>120</v>
      </c>
      <c r="G3330" s="36">
        <v>3692.1</v>
      </c>
      <c r="H3330" s="61">
        <v>444127111</v>
      </c>
      <c r="I3330" s="36">
        <v>0</v>
      </c>
      <c r="J3330" s="36">
        <v>0</v>
      </c>
      <c r="K3330" s="36">
        <v>0</v>
      </c>
      <c r="L3330" s="36">
        <v>0</v>
      </c>
      <c r="M3330" s="36">
        <v>9879.59</v>
      </c>
      <c r="N3330" s="37" t="s">
        <v>76</v>
      </c>
      <c r="O3330" s="14">
        <f t="shared" si="300"/>
        <v>45922.19027777778</v>
      </c>
      <c r="P3330" s="19">
        <f t="shared" si="301"/>
        <v>45922.398611111115</v>
      </c>
      <c r="Q3330" s="20" t="str">
        <f t="shared" si="302"/>
        <v>22/09/2025</v>
      </c>
      <c r="R3330" s="13" t="str">
        <f t="shared" si="303"/>
        <v>09</v>
      </c>
      <c r="S3330" s="13" t="str">
        <f t="shared" si="304"/>
        <v>Mon</v>
      </c>
    </row>
    <row r="3331" spans="1:19" x14ac:dyDescent="0.25">
      <c r="A3331" s="58">
        <v>45922.194120370368</v>
      </c>
      <c r="B3331" s="59">
        <v>444918901</v>
      </c>
      <c r="C3331" s="38" t="s">
        <v>36</v>
      </c>
      <c r="D3331" s="38" t="s">
        <v>38</v>
      </c>
      <c r="E3331" s="38" t="s">
        <v>46</v>
      </c>
      <c r="F3331" s="38" t="s">
        <v>120</v>
      </c>
      <c r="G3331" s="35">
        <v>3689.58</v>
      </c>
      <c r="H3331" s="59">
        <v>444129170</v>
      </c>
      <c r="I3331" s="35">
        <v>0</v>
      </c>
      <c r="J3331" s="35">
        <v>0</v>
      </c>
      <c r="K3331" s="35">
        <v>0</v>
      </c>
      <c r="L3331" s="35">
        <v>-2.97</v>
      </c>
      <c r="M3331" s="35">
        <v>9876.6200000000008</v>
      </c>
      <c r="N3331" s="38" t="s">
        <v>2058</v>
      </c>
      <c r="O3331" s="14">
        <f t="shared" si="300"/>
        <v>45922.194120370368</v>
      </c>
      <c r="P3331" s="19">
        <f t="shared" si="301"/>
        <v>45922.402453703704</v>
      </c>
      <c r="Q3331" s="20" t="str">
        <f t="shared" si="302"/>
        <v>22/09/2025</v>
      </c>
      <c r="R3331" s="13" t="str">
        <f t="shared" si="303"/>
        <v>09</v>
      </c>
      <c r="S3331" s="13" t="str">
        <f t="shared" si="304"/>
        <v>Mon</v>
      </c>
    </row>
    <row r="3332" spans="1:19" x14ac:dyDescent="0.25">
      <c r="A3332" s="60">
        <v>45922.195150462961</v>
      </c>
      <c r="B3332" s="61">
        <v>444919470</v>
      </c>
      <c r="C3332" s="37" t="s">
        <v>36</v>
      </c>
      <c r="D3332" s="37" t="s">
        <v>38</v>
      </c>
      <c r="E3332" s="37" t="s">
        <v>46</v>
      </c>
      <c r="F3332" s="37" t="s">
        <v>120</v>
      </c>
      <c r="G3332" s="36">
        <v>3689.07</v>
      </c>
      <c r="H3332" s="61">
        <v>444129754</v>
      </c>
      <c r="I3332" s="36">
        <v>0</v>
      </c>
      <c r="J3332" s="36">
        <v>0</v>
      </c>
      <c r="K3332" s="36">
        <v>0</v>
      </c>
      <c r="L3332" s="36">
        <v>-3.03</v>
      </c>
      <c r="M3332" s="36">
        <v>9873.59</v>
      </c>
      <c r="N3332" s="37" t="s">
        <v>2363</v>
      </c>
      <c r="O3332" s="14">
        <f t="shared" si="300"/>
        <v>45922.195150462961</v>
      </c>
      <c r="P3332" s="19">
        <f t="shared" si="301"/>
        <v>45922.403483796297</v>
      </c>
      <c r="Q3332" s="20" t="str">
        <f t="shared" si="302"/>
        <v>22/09/2025</v>
      </c>
      <c r="R3332" s="13" t="str">
        <f t="shared" si="303"/>
        <v>09</v>
      </c>
      <c r="S3332" s="13" t="str">
        <f t="shared" si="304"/>
        <v>Mon</v>
      </c>
    </row>
    <row r="3333" spans="1:19" x14ac:dyDescent="0.25">
      <c r="A3333" s="58">
        <v>45922.195150462961</v>
      </c>
      <c r="B3333" s="59">
        <v>444919471</v>
      </c>
      <c r="C3333" s="38" t="s">
        <v>36</v>
      </c>
      <c r="D3333" s="38" t="s">
        <v>37</v>
      </c>
      <c r="E3333" s="38" t="s">
        <v>46</v>
      </c>
      <c r="F3333" s="38" t="s">
        <v>120</v>
      </c>
      <c r="G3333" s="35">
        <v>3689.29</v>
      </c>
      <c r="H3333" s="59">
        <v>444129755</v>
      </c>
      <c r="I3333" s="35">
        <v>0</v>
      </c>
      <c r="J3333" s="35">
        <v>0</v>
      </c>
      <c r="K3333" s="35">
        <v>0</v>
      </c>
      <c r="L3333" s="35">
        <v>1.59</v>
      </c>
      <c r="M3333" s="35">
        <v>9875.18</v>
      </c>
      <c r="N3333" s="38" t="s">
        <v>2364</v>
      </c>
      <c r="O3333" s="14">
        <f t="shared" si="300"/>
        <v>45922.195150462961</v>
      </c>
      <c r="P3333" s="19">
        <f t="shared" si="301"/>
        <v>45922.403483796297</v>
      </c>
      <c r="Q3333" s="20" t="str">
        <f t="shared" si="302"/>
        <v>22/09/2025</v>
      </c>
      <c r="R3333" s="13" t="str">
        <f t="shared" si="303"/>
        <v>09</v>
      </c>
      <c r="S3333" s="13" t="str">
        <f t="shared" si="304"/>
        <v>Mon</v>
      </c>
    </row>
    <row r="3334" spans="1:19" x14ac:dyDescent="0.25">
      <c r="A3334" s="60">
        <v>45922.195150462961</v>
      </c>
      <c r="B3334" s="61">
        <v>444919472</v>
      </c>
      <c r="C3334" s="37" t="s">
        <v>36</v>
      </c>
      <c r="D3334" s="37" t="s">
        <v>37</v>
      </c>
      <c r="E3334" s="37" t="s">
        <v>46</v>
      </c>
      <c r="F3334" s="37" t="s">
        <v>120</v>
      </c>
      <c r="G3334" s="36">
        <v>3689.29</v>
      </c>
      <c r="H3334" s="61">
        <v>444129756</v>
      </c>
      <c r="I3334" s="36">
        <v>0</v>
      </c>
      <c r="J3334" s="36">
        <v>0</v>
      </c>
      <c r="K3334" s="36">
        <v>0</v>
      </c>
      <c r="L3334" s="36">
        <v>1.6</v>
      </c>
      <c r="M3334" s="36">
        <v>9876.7800000000007</v>
      </c>
      <c r="N3334" s="37" t="s">
        <v>2364</v>
      </c>
      <c r="O3334" s="14">
        <f t="shared" si="300"/>
        <v>45922.195150462961</v>
      </c>
      <c r="P3334" s="19">
        <f t="shared" si="301"/>
        <v>45922.403483796297</v>
      </c>
      <c r="Q3334" s="20" t="str">
        <f t="shared" si="302"/>
        <v>22/09/2025</v>
      </c>
      <c r="R3334" s="13" t="str">
        <f t="shared" si="303"/>
        <v>09</v>
      </c>
      <c r="S3334" s="13" t="str">
        <f t="shared" si="304"/>
        <v>Mon</v>
      </c>
    </row>
    <row r="3335" spans="1:19" x14ac:dyDescent="0.25">
      <c r="A3335" s="58">
        <v>45922.195150462961</v>
      </c>
      <c r="B3335" s="59">
        <v>444919473</v>
      </c>
      <c r="C3335" s="38" t="s">
        <v>36</v>
      </c>
      <c r="D3335" s="38" t="s">
        <v>37</v>
      </c>
      <c r="E3335" s="38" t="s">
        <v>46</v>
      </c>
      <c r="F3335" s="38" t="s">
        <v>120</v>
      </c>
      <c r="G3335" s="35">
        <v>3689.29</v>
      </c>
      <c r="H3335" s="59">
        <v>444129757</v>
      </c>
      <c r="I3335" s="35">
        <v>0</v>
      </c>
      <c r="J3335" s="35">
        <v>0</v>
      </c>
      <c r="K3335" s="35">
        <v>0</v>
      </c>
      <c r="L3335" s="35">
        <v>1.38</v>
      </c>
      <c r="M3335" s="35">
        <v>9878.16</v>
      </c>
      <c r="N3335" s="38" t="s">
        <v>2364</v>
      </c>
      <c r="O3335" s="14">
        <f t="shared" si="300"/>
        <v>45922.195150462961</v>
      </c>
      <c r="P3335" s="19">
        <f t="shared" si="301"/>
        <v>45922.403483796297</v>
      </c>
      <c r="Q3335" s="20" t="str">
        <f t="shared" si="302"/>
        <v>22/09/2025</v>
      </c>
      <c r="R3335" s="13" t="str">
        <f t="shared" si="303"/>
        <v>09</v>
      </c>
      <c r="S3335" s="13" t="str">
        <f t="shared" si="304"/>
        <v>Mon</v>
      </c>
    </row>
    <row r="3336" spans="1:19" x14ac:dyDescent="0.25">
      <c r="A3336" s="60">
        <v>45922.195393518516</v>
      </c>
      <c r="B3336" s="61">
        <v>444919631</v>
      </c>
      <c r="C3336" s="37" t="s">
        <v>36</v>
      </c>
      <c r="D3336" s="37" t="s">
        <v>37</v>
      </c>
      <c r="E3336" s="37" t="s">
        <v>46</v>
      </c>
      <c r="F3336" s="37" t="s">
        <v>120</v>
      </c>
      <c r="G3336" s="36">
        <v>3688.83</v>
      </c>
      <c r="H3336" s="61">
        <v>444129910</v>
      </c>
      <c r="I3336" s="36">
        <v>0</v>
      </c>
      <c r="J3336" s="36">
        <v>0</v>
      </c>
      <c r="K3336" s="36">
        <v>0</v>
      </c>
      <c r="L3336" s="36">
        <v>2.0499999999999998</v>
      </c>
      <c r="M3336" s="36">
        <v>9880.2099999999991</v>
      </c>
      <c r="N3336" s="37" t="s">
        <v>2365</v>
      </c>
      <c r="O3336" s="14">
        <f t="shared" si="300"/>
        <v>45922.195393518516</v>
      </c>
      <c r="P3336" s="19">
        <f t="shared" si="301"/>
        <v>45922.403726851851</v>
      </c>
      <c r="Q3336" s="20" t="str">
        <f t="shared" si="302"/>
        <v>22/09/2025</v>
      </c>
      <c r="R3336" s="13" t="str">
        <f t="shared" si="303"/>
        <v>09</v>
      </c>
      <c r="S3336" s="13" t="str">
        <f t="shared" si="304"/>
        <v>Mon</v>
      </c>
    </row>
    <row r="3337" spans="1:19" x14ac:dyDescent="0.25">
      <c r="A3337" s="58">
        <v>45922.195416666669</v>
      </c>
      <c r="B3337" s="59">
        <v>444919656</v>
      </c>
      <c r="C3337" s="38" t="s">
        <v>36</v>
      </c>
      <c r="D3337" s="38" t="s">
        <v>38</v>
      </c>
      <c r="E3337" s="38" t="s">
        <v>46</v>
      </c>
      <c r="F3337" s="38" t="s">
        <v>120</v>
      </c>
      <c r="G3337" s="35">
        <v>3688.47</v>
      </c>
      <c r="H3337" s="59">
        <v>444129932</v>
      </c>
      <c r="I3337" s="35">
        <v>0</v>
      </c>
      <c r="J3337" s="35">
        <v>0</v>
      </c>
      <c r="K3337" s="35">
        <v>0</v>
      </c>
      <c r="L3337" s="35">
        <v>-3.09</v>
      </c>
      <c r="M3337" s="35">
        <v>9877.1200000000008</v>
      </c>
      <c r="N3337" s="38" t="s">
        <v>2077</v>
      </c>
      <c r="O3337" s="14">
        <f t="shared" si="300"/>
        <v>45922.195416666669</v>
      </c>
      <c r="P3337" s="19">
        <f t="shared" si="301"/>
        <v>45922.403750000005</v>
      </c>
      <c r="Q3337" s="20" t="str">
        <f t="shared" si="302"/>
        <v>22/09/2025</v>
      </c>
      <c r="R3337" s="13" t="str">
        <f t="shared" si="303"/>
        <v>09</v>
      </c>
      <c r="S3337" s="13" t="str">
        <f t="shared" si="304"/>
        <v>Mon</v>
      </c>
    </row>
    <row r="3338" spans="1:19" x14ac:dyDescent="0.25">
      <c r="A3338" s="60">
        <v>45922.196018518516</v>
      </c>
      <c r="B3338" s="61">
        <v>444919990</v>
      </c>
      <c r="C3338" s="37" t="s">
        <v>36</v>
      </c>
      <c r="D3338" s="37" t="s">
        <v>37</v>
      </c>
      <c r="E3338" s="37" t="s">
        <v>46</v>
      </c>
      <c r="F3338" s="37" t="s">
        <v>120</v>
      </c>
      <c r="G3338" s="36">
        <v>3689.24</v>
      </c>
      <c r="H3338" s="61">
        <v>444130277</v>
      </c>
      <c r="I3338" s="36">
        <v>0</v>
      </c>
      <c r="J3338" s="36">
        <v>0</v>
      </c>
      <c r="K3338" s="36">
        <v>0</v>
      </c>
      <c r="L3338" s="36">
        <v>2.3199999999999998</v>
      </c>
      <c r="M3338" s="36">
        <v>9879.44</v>
      </c>
      <c r="N3338" s="37" t="s">
        <v>2363</v>
      </c>
      <c r="O3338" s="14">
        <f t="shared" si="300"/>
        <v>45922.196018518516</v>
      </c>
      <c r="P3338" s="19">
        <f t="shared" si="301"/>
        <v>45922.404351851852</v>
      </c>
      <c r="Q3338" s="20" t="str">
        <f t="shared" si="302"/>
        <v>22/09/2025</v>
      </c>
      <c r="R3338" s="13" t="str">
        <f t="shared" si="303"/>
        <v>09</v>
      </c>
      <c r="S3338" s="13" t="str">
        <f t="shared" si="304"/>
        <v>Mon</v>
      </c>
    </row>
    <row r="3339" spans="1:19" x14ac:dyDescent="0.25">
      <c r="A3339" s="58">
        <v>45922.196053240739</v>
      </c>
      <c r="B3339" s="59">
        <v>444920000</v>
      </c>
      <c r="C3339" s="38" t="s">
        <v>36</v>
      </c>
      <c r="D3339" s="38" t="s">
        <v>38</v>
      </c>
      <c r="E3339" s="38" t="s">
        <v>45</v>
      </c>
      <c r="F3339" s="38" t="s">
        <v>120</v>
      </c>
      <c r="G3339" s="35">
        <v>3689.49</v>
      </c>
      <c r="H3339" s="59">
        <v>444130289</v>
      </c>
      <c r="I3339" s="35">
        <v>0</v>
      </c>
      <c r="J3339" s="35">
        <v>0</v>
      </c>
      <c r="K3339" s="35">
        <v>0</v>
      </c>
      <c r="L3339" s="35">
        <v>0</v>
      </c>
      <c r="M3339" s="35">
        <v>9879.44</v>
      </c>
      <c r="N3339" s="38" t="s">
        <v>1385</v>
      </c>
      <c r="O3339" s="14">
        <f t="shared" si="300"/>
        <v>45922.196053240739</v>
      </c>
      <c r="P3339" s="19">
        <f t="shared" si="301"/>
        <v>45922.404386574075</v>
      </c>
      <c r="Q3339" s="20" t="str">
        <f t="shared" si="302"/>
        <v>22/09/2025</v>
      </c>
      <c r="R3339" s="13" t="str">
        <f t="shared" si="303"/>
        <v>09</v>
      </c>
      <c r="S3339" s="13" t="str">
        <f t="shared" si="304"/>
        <v>Mon</v>
      </c>
    </row>
    <row r="3340" spans="1:19" x14ac:dyDescent="0.25">
      <c r="A3340" s="60">
        <v>45922.196053240739</v>
      </c>
      <c r="B3340" s="61">
        <v>444920001</v>
      </c>
      <c r="C3340" s="37" t="s">
        <v>36</v>
      </c>
      <c r="D3340" s="37" t="s">
        <v>38</v>
      </c>
      <c r="E3340" s="37" t="s">
        <v>45</v>
      </c>
      <c r="F3340" s="37" t="s">
        <v>120</v>
      </c>
      <c r="G3340" s="36">
        <v>3689.49</v>
      </c>
      <c r="H3340" s="61">
        <v>444130290</v>
      </c>
      <c r="I3340" s="36">
        <v>0</v>
      </c>
      <c r="J3340" s="36">
        <v>0</v>
      </c>
      <c r="K3340" s="36">
        <v>0</v>
      </c>
      <c r="L3340" s="36">
        <v>0</v>
      </c>
      <c r="M3340" s="36">
        <v>9879.44</v>
      </c>
      <c r="N3340" s="37" t="s">
        <v>119</v>
      </c>
      <c r="O3340" s="14">
        <f t="shared" si="300"/>
        <v>45922.196053240739</v>
      </c>
      <c r="P3340" s="19">
        <f t="shared" si="301"/>
        <v>45922.404386574075</v>
      </c>
      <c r="Q3340" s="20" t="str">
        <f t="shared" si="302"/>
        <v>22/09/2025</v>
      </c>
      <c r="R3340" s="13" t="str">
        <f t="shared" si="303"/>
        <v>09</v>
      </c>
      <c r="S3340" s="13" t="str">
        <f t="shared" si="304"/>
        <v>Mon</v>
      </c>
    </row>
    <row r="3341" spans="1:19" x14ac:dyDescent="0.25">
      <c r="A3341" s="58">
        <v>45922.196053240739</v>
      </c>
      <c r="B3341" s="59">
        <v>444920003</v>
      </c>
      <c r="C3341" s="38" t="s">
        <v>36</v>
      </c>
      <c r="D3341" s="38" t="s">
        <v>38</v>
      </c>
      <c r="E3341" s="38" t="s">
        <v>45</v>
      </c>
      <c r="F3341" s="38" t="s">
        <v>120</v>
      </c>
      <c r="G3341" s="35">
        <v>3689.49</v>
      </c>
      <c r="H3341" s="59">
        <v>444130292</v>
      </c>
      <c r="I3341" s="35">
        <v>0</v>
      </c>
      <c r="J3341" s="35">
        <v>0</v>
      </c>
      <c r="K3341" s="35">
        <v>0</v>
      </c>
      <c r="L3341" s="35">
        <v>0</v>
      </c>
      <c r="M3341" s="35">
        <v>9879.44</v>
      </c>
      <c r="N3341" s="38" t="s">
        <v>116</v>
      </c>
      <c r="O3341" s="14">
        <f t="shared" si="300"/>
        <v>45922.196053240739</v>
      </c>
      <c r="P3341" s="19">
        <f t="shared" si="301"/>
        <v>45922.404386574075</v>
      </c>
      <c r="Q3341" s="20" t="str">
        <f t="shared" si="302"/>
        <v>22/09/2025</v>
      </c>
      <c r="R3341" s="13" t="str">
        <f t="shared" si="303"/>
        <v>09</v>
      </c>
      <c r="S3341" s="13" t="str">
        <f t="shared" si="304"/>
        <v>Mon</v>
      </c>
    </row>
    <row r="3342" spans="1:19" x14ac:dyDescent="0.25">
      <c r="A3342" s="60">
        <v>45922.196631944447</v>
      </c>
      <c r="B3342" s="61">
        <v>444920250</v>
      </c>
      <c r="C3342" s="37" t="s">
        <v>36</v>
      </c>
      <c r="D3342" s="37" t="s">
        <v>38</v>
      </c>
      <c r="E3342" s="37" t="s">
        <v>45</v>
      </c>
      <c r="F3342" s="37" t="s">
        <v>120</v>
      </c>
      <c r="G3342" s="36">
        <v>3689.88</v>
      </c>
      <c r="H3342" s="61">
        <v>444130538</v>
      </c>
      <c r="I3342" s="36">
        <v>0</v>
      </c>
      <c r="J3342" s="36">
        <v>0</v>
      </c>
      <c r="K3342" s="36">
        <v>0</v>
      </c>
      <c r="L3342" s="36">
        <v>0</v>
      </c>
      <c r="M3342" s="36">
        <v>9879.44</v>
      </c>
      <c r="N3342" s="37" t="s">
        <v>1972</v>
      </c>
      <c r="O3342" s="14">
        <f t="shared" si="300"/>
        <v>45922.196631944447</v>
      </c>
      <c r="P3342" s="19">
        <f t="shared" si="301"/>
        <v>45922.404965277783</v>
      </c>
      <c r="Q3342" s="20" t="str">
        <f t="shared" si="302"/>
        <v>22/09/2025</v>
      </c>
      <c r="R3342" s="13" t="str">
        <f t="shared" si="303"/>
        <v>09</v>
      </c>
      <c r="S3342" s="13" t="str">
        <f t="shared" si="304"/>
        <v>Mon</v>
      </c>
    </row>
    <row r="3343" spans="1:19" x14ac:dyDescent="0.25">
      <c r="A3343" s="58">
        <v>45922.196631944447</v>
      </c>
      <c r="B3343" s="59">
        <v>444920252</v>
      </c>
      <c r="C3343" s="38" t="s">
        <v>36</v>
      </c>
      <c r="D3343" s="38" t="s">
        <v>38</v>
      </c>
      <c r="E3343" s="38" t="s">
        <v>45</v>
      </c>
      <c r="F3343" s="38" t="s">
        <v>120</v>
      </c>
      <c r="G3343" s="35">
        <v>3689.88</v>
      </c>
      <c r="H3343" s="59">
        <v>444130540</v>
      </c>
      <c r="I3343" s="35">
        <v>0</v>
      </c>
      <c r="J3343" s="35">
        <v>0</v>
      </c>
      <c r="K3343" s="35">
        <v>0</v>
      </c>
      <c r="L3343" s="35">
        <v>0</v>
      </c>
      <c r="M3343" s="35">
        <v>9879.44</v>
      </c>
      <c r="N3343" s="38" t="s">
        <v>2063</v>
      </c>
      <c r="O3343" s="14">
        <f t="shared" si="300"/>
        <v>45922.196631944447</v>
      </c>
      <c r="P3343" s="19">
        <f t="shared" si="301"/>
        <v>45922.404965277783</v>
      </c>
      <c r="Q3343" s="20" t="str">
        <f t="shared" si="302"/>
        <v>22/09/2025</v>
      </c>
      <c r="R3343" s="13" t="str">
        <f t="shared" si="303"/>
        <v>09</v>
      </c>
      <c r="S3343" s="13" t="str">
        <f t="shared" si="304"/>
        <v>Mon</v>
      </c>
    </row>
    <row r="3344" spans="1:19" x14ac:dyDescent="0.25">
      <c r="A3344" s="60">
        <v>45922.196631944447</v>
      </c>
      <c r="B3344" s="61">
        <v>444920254</v>
      </c>
      <c r="C3344" s="37" t="s">
        <v>36</v>
      </c>
      <c r="D3344" s="37" t="s">
        <v>38</v>
      </c>
      <c r="E3344" s="37" t="s">
        <v>45</v>
      </c>
      <c r="F3344" s="37" t="s">
        <v>120</v>
      </c>
      <c r="G3344" s="36">
        <v>3689.87</v>
      </c>
      <c r="H3344" s="61">
        <v>444130542</v>
      </c>
      <c r="I3344" s="36">
        <v>0</v>
      </c>
      <c r="J3344" s="36">
        <v>0</v>
      </c>
      <c r="K3344" s="36">
        <v>0</v>
      </c>
      <c r="L3344" s="36">
        <v>0</v>
      </c>
      <c r="M3344" s="36">
        <v>9879.44</v>
      </c>
      <c r="N3344" s="37" t="s">
        <v>2064</v>
      </c>
      <c r="O3344" s="14">
        <f t="shared" si="300"/>
        <v>45922.196631944447</v>
      </c>
      <c r="P3344" s="19">
        <f t="shared" si="301"/>
        <v>45922.404965277783</v>
      </c>
      <c r="Q3344" s="20" t="str">
        <f t="shared" si="302"/>
        <v>22/09/2025</v>
      </c>
      <c r="R3344" s="13" t="str">
        <f t="shared" si="303"/>
        <v>09</v>
      </c>
      <c r="S3344" s="13" t="str">
        <f t="shared" si="304"/>
        <v>Mon</v>
      </c>
    </row>
    <row r="3345" spans="1:19" x14ac:dyDescent="0.25">
      <c r="A3345" s="58">
        <v>45922.196631944447</v>
      </c>
      <c r="B3345" s="59">
        <v>444920256</v>
      </c>
      <c r="C3345" s="38" t="s">
        <v>36</v>
      </c>
      <c r="D3345" s="38" t="s">
        <v>38</v>
      </c>
      <c r="E3345" s="38" t="s">
        <v>45</v>
      </c>
      <c r="F3345" s="38" t="s">
        <v>120</v>
      </c>
      <c r="G3345" s="35">
        <v>3689.87</v>
      </c>
      <c r="H3345" s="59">
        <v>444130544</v>
      </c>
      <c r="I3345" s="35">
        <v>0</v>
      </c>
      <c r="J3345" s="35">
        <v>0</v>
      </c>
      <c r="K3345" s="35">
        <v>0</v>
      </c>
      <c r="L3345" s="35">
        <v>0</v>
      </c>
      <c r="M3345" s="35">
        <v>9879.44</v>
      </c>
      <c r="N3345" s="38" t="s">
        <v>1945</v>
      </c>
      <c r="O3345" s="14">
        <f t="shared" si="300"/>
        <v>45922.196631944447</v>
      </c>
      <c r="P3345" s="19">
        <f t="shared" si="301"/>
        <v>45922.404965277783</v>
      </c>
      <c r="Q3345" s="20" t="str">
        <f t="shared" si="302"/>
        <v>22/09/2025</v>
      </c>
      <c r="R3345" s="13" t="str">
        <f t="shared" si="303"/>
        <v>09</v>
      </c>
      <c r="S3345" s="13" t="str">
        <f t="shared" si="304"/>
        <v>Mon</v>
      </c>
    </row>
    <row r="3346" spans="1:19" x14ac:dyDescent="0.25">
      <c r="A3346" s="60">
        <v>45922.196643518517</v>
      </c>
      <c r="B3346" s="61">
        <v>444920258</v>
      </c>
      <c r="C3346" s="37" t="s">
        <v>36</v>
      </c>
      <c r="D3346" s="37" t="s">
        <v>38</v>
      </c>
      <c r="E3346" s="37" t="s">
        <v>45</v>
      </c>
      <c r="F3346" s="37" t="s">
        <v>120</v>
      </c>
      <c r="G3346" s="36">
        <v>3689.88</v>
      </c>
      <c r="H3346" s="61">
        <v>444130546</v>
      </c>
      <c r="I3346" s="36">
        <v>0</v>
      </c>
      <c r="J3346" s="36">
        <v>0</v>
      </c>
      <c r="K3346" s="36">
        <v>0</v>
      </c>
      <c r="L3346" s="36">
        <v>0</v>
      </c>
      <c r="M3346" s="36">
        <v>9879.44</v>
      </c>
      <c r="N3346" s="37" t="s">
        <v>48</v>
      </c>
      <c r="O3346" s="14">
        <f t="shared" si="300"/>
        <v>45922.196643518517</v>
      </c>
      <c r="P3346" s="19">
        <f t="shared" si="301"/>
        <v>45922.404976851853</v>
      </c>
      <c r="Q3346" s="20" t="str">
        <f t="shared" si="302"/>
        <v>22/09/2025</v>
      </c>
      <c r="R3346" s="13" t="str">
        <f t="shared" si="303"/>
        <v>09</v>
      </c>
      <c r="S3346" s="13" t="str">
        <f t="shared" si="304"/>
        <v>Mon</v>
      </c>
    </row>
    <row r="3347" spans="1:19" x14ac:dyDescent="0.25">
      <c r="A3347" s="58">
        <v>45922.196643518517</v>
      </c>
      <c r="B3347" s="59">
        <v>444920260</v>
      </c>
      <c r="C3347" s="38" t="s">
        <v>36</v>
      </c>
      <c r="D3347" s="38" t="s">
        <v>38</v>
      </c>
      <c r="E3347" s="38" t="s">
        <v>45</v>
      </c>
      <c r="F3347" s="38" t="s">
        <v>120</v>
      </c>
      <c r="G3347" s="35">
        <v>3689.88</v>
      </c>
      <c r="H3347" s="59">
        <v>444130548</v>
      </c>
      <c r="I3347" s="35">
        <v>0</v>
      </c>
      <c r="J3347" s="35">
        <v>0</v>
      </c>
      <c r="K3347" s="35">
        <v>0</v>
      </c>
      <c r="L3347" s="35">
        <v>0</v>
      </c>
      <c r="M3347" s="35">
        <v>9879.44</v>
      </c>
      <c r="N3347" s="38" t="s">
        <v>77</v>
      </c>
      <c r="O3347" s="14">
        <f t="shared" si="300"/>
        <v>45922.196643518517</v>
      </c>
      <c r="P3347" s="19">
        <f t="shared" si="301"/>
        <v>45922.404976851853</v>
      </c>
      <c r="Q3347" s="20" t="str">
        <f t="shared" si="302"/>
        <v>22/09/2025</v>
      </c>
      <c r="R3347" s="13" t="str">
        <f t="shared" si="303"/>
        <v>09</v>
      </c>
      <c r="S3347" s="13" t="str">
        <f t="shared" si="304"/>
        <v>Mon</v>
      </c>
    </row>
    <row r="3348" spans="1:19" x14ac:dyDescent="0.25">
      <c r="A3348" s="60">
        <v>45922.196666666663</v>
      </c>
      <c r="B3348" s="61">
        <v>444920268</v>
      </c>
      <c r="C3348" s="37" t="s">
        <v>36</v>
      </c>
      <c r="D3348" s="37" t="s">
        <v>37</v>
      </c>
      <c r="E3348" s="37" t="s">
        <v>46</v>
      </c>
      <c r="F3348" s="37" t="s">
        <v>120</v>
      </c>
      <c r="G3348" s="36">
        <v>3690.17</v>
      </c>
      <c r="H3348" s="61">
        <v>444130556</v>
      </c>
      <c r="I3348" s="36">
        <v>0</v>
      </c>
      <c r="J3348" s="36">
        <v>0</v>
      </c>
      <c r="K3348" s="36">
        <v>0</v>
      </c>
      <c r="L3348" s="36">
        <v>0.46</v>
      </c>
      <c r="M3348" s="36">
        <v>9879.9</v>
      </c>
      <c r="N3348" s="37" t="s">
        <v>2366</v>
      </c>
      <c r="O3348" s="14">
        <f t="shared" si="300"/>
        <v>45922.196666666663</v>
      </c>
      <c r="P3348" s="19">
        <f t="shared" si="301"/>
        <v>45922.404999999999</v>
      </c>
      <c r="Q3348" s="20" t="str">
        <f t="shared" si="302"/>
        <v>22/09/2025</v>
      </c>
      <c r="R3348" s="13" t="str">
        <f t="shared" si="303"/>
        <v>09</v>
      </c>
      <c r="S3348" s="13" t="str">
        <f t="shared" si="304"/>
        <v>Mon</v>
      </c>
    </row>
    <row r="3349" spans="1:19" x14ac:dyDescent="0.25">
      <c r="A3349" s="58">
        <v>45922.196666666663</v>
      </c>
      <c r="B3349" s="59">
        <v>444920269</v>
      </c>
      <c r="C3349" s="38" t="s">
        <v>36</v>
      </c>
      <c r="D3349" s="38" t="s">
        <v>37</v>
      </c>
      <c r="E3349" s="38" t="s">
        <v>46</v>
      </c>
      <c r="F3349" s="38" t="s">
        <v>120</v>
      </c>
      <c r="G3349" s="35">
        <v>3690.17</v>
      </c>
      <c r="H3349" s="59">
        <v>444130557</v>
      </c>
      <c r="I3349" s="35">
        <v>0</v>
      </c>
      <c r="J3349" s="35">
        <v>0</v>
      </c>
      <c r="K3349" s="35">
        <v>0</v>
      </c>
      <c r="L3349" s="35">
        <v>0.46</v>
      </c>
      <c r="M3349" s="35">
        <v>9880.36</v>
      </c>
      <c r="N3349" s="38" t="s">
        <v>2366</v>
      </c>
      <c r="O3349" s="14">
        <f t="shared" si="300"/>
        <v>45922.196666666663</v>
      </c>
      <c r="P3349" s="19">
        <f t="shared" si="301"/>
        <v>45922.404999999999</v>
      </c>
      <c r="Q3349" s="20" t="str">
        <f t="shared" si="302"/>
        <v>22/09/2025</v>
      </c>
      <c r="R3349" s="13" t="str">
        <f t="shared" si="303"/>
        <v>09</v>
      </c>
      <c r="S3349" s="13" t="str">
        <f t="shared" si="304"/>
        <v>Mon</v>
      </c>
    </row>
    <row r="3350" spans="1:19" x14ac:dyDescent="0.25">
      <c r="A3350" s="60">
        <v>45922.19736111111</v>
      </c>
      <c r="B3350" s="61">
        <v>444920595</v>
      </c>
      <c r="C3350" s="37" t="s">
        <v>36</v>
      </c>
      <c r="D3350" s="37" t="s">
        <v>37</v>
      </c>
      <c r="E3350" s="37" t="s">
        <v>46</v>
      </c>
      <c r="F3350" s="37" t="s">
        <v>120</v>
      </c>
      <c r="G3350" s="36">
        <v>3688.37</v>
      </c>
      <c r="H3350" s="61">
        <v>444130884</v>
      </c>
      <c r="I3350" s="36">
        <v>0</v>
      </c>
      <c r="J3350" s="36">
        <v>0</v>
      </c>
      <c r="K3350" s="36">
        <v>0</v>
      </c>
      <c r="L3350" s="36">
        <v>1.51</v>
      </c>
      <c r="M3350" s="36">
        <v>9881.8700000000008</v>
      </c>
      <c r="N3350" s="37" t="s">
        <v>2367</v>
      </c>
      <c r="O3350" s="14">
        <f t="shared" si="300"/>
        <v>45922.19736111111</v>
      </c>
      <c r="P3350" s="19">
        <f t="shared" si="301"/>
        <v>45922.405694444446</v>
      </c>
      <c r="Q3350" s="20" t="str">
        <f t="shared" si="302"/>
        <v>22/09/2025</v>
      </c>
      <c r="R3350" s="13" t="str">
        <f t="shared" si="303"/>
        <v>09</v>
      </c>
      <c r="S3350" s="13" t="str">
        <f t="shared" si="304"/>
        <v>Mon</v>
      </c>
    </row>
    <row r="3351" spans="1:19" x14ac:dyDescent="0.25">
      <c r="A3351" s="58">
        <v>45922.19736111111</v>
      </c>
      <c r="B3351" s="59">
        <v>444920596</v>
      </c>
      <c r="C3351" s="38" t="s">
        <v>36</v>
      </c>
      <c r="D3351" s="38" t="s">
        <v>37</v>
      </c>
      <c r="E3351" s="38" t="s">
        <v>46</v>
      </c>
      <c r="F3351" s="38" t="s">
        <v>120</v>
      </c>
      <c r="G3351" s="35">
        <v>3688.37</v>
      </c>
      <c r="H3351" s="59">
        <v>444130885</v>
      </c>
      <c r="I3351" s="35">
        <v>0</v>
      </c>
      <c r="J3351" s="35">
        <v>0</v>
      </c>
      <c r="K3351" s="35">
        <v>0</v>
      </c>
      <c r="L3351" s="35">
        <v>1.5</v>
      </c>
      <c r="M3351" s="35">
        <v>9883.3700000000008</v>
      </c>
      <c r="N3351" s="38" t="s">
        <v>2367</v>
      </c>
      <c r="O3351" s="14">
        <f t="shared" si="300"/>
        <v>45922.19736111111</v>
      </c>
      <c r="P3351" s="19">
        <f t="shared" si="301"/>
        <v>45922.405694444446</v>
      </c>
      <c r="Q3351" s="20" t="str">
        <f t="shared" si="302"/>
        <v>22/09/2025</v>
      </c>
      <c r="R3351" s="13" t="str">
        <f t="shared" si="303"/>
        <v>09</v>
      </c>
      <c r="S3351" s="13" t="str">
        <f t="shared" si="304"/>
        <v>Mon</v>
      </c>
    </row>
    <row r="3352" spans="1:19" x14ac:dyDescent="0.25">
      <c r="A3352" s="60">
        <v>45922.19736111111</v>
      </c>
      <c r="B3352" s="61">
        <v>444920597</v>
      </c>
      <c r="C3352" s="37" t="s">
        <v>36</v>
      </c>
      <c r="D3352" s="37" t="s">
        <v>37</v>
      </c>
      <c r="E3352" s="37" t="s">
        <v>46</v>
      </c>
      <c r="F3352" s="37" t="s">
        <v>120</v>
      </c>
      <c r="G3352" s="36">
        <v>3688.37</v>
      </c>
      <c r="H3352" s="61">
        <v>444130886</v>
      </c>
      <c r="I3352" s="36">
        <v>0</v>
      </c>
      <c r="J3352" s="36">
        <v>0</v>
      </c>
      <c r="K3352" s="36">
        <v>0</v>
      </c>
      <c r="L3352" s="36">
        <v>1.51</v>
      </c>
      <c r="M3352" s="36">
        <v>9884.8799999999992</v>
      </c>
      <c r="N3352" s="37" t="s">
        <v>2367</v>
      </c>
      <c r="O3352" s="14">
        <f t="shared" si="300"/>
        <v>45922.19736111111</v>
      </c>
      <c r="P3352" s="19">
        <f t="shared" si="301"/>
        <v>45922.405694444446</v>
      </c>
      <c r="Q3352" s="20" t="str">
        <f t="shared" si="302"/>
        <v>22/09/2025</v>
      </c>
      <c r="R3352" s="13" t="str">
        <f t="shared" si="303"/>
        <v>09</v>
      </c>
      <c r="S3352" s="13" t="str">
        <f t="shared" si="304"/>
        <v>Mon</v>
      </c>
    </row>
    <row r="3353" spans="1:19" x14ac:dyDescent="0.25">
      <c r="A3353" s="58">
        <v>45922.198541666665</v>
      </c>
      <c r="B3353" s="59">
        <v>444920941</v>
      </c>
      <c r="C3353" s="38" t="s">
        <v>36</v>
      </c>
      <c r="D3353" s="38" t="s">
        <v>37</v>
      </c>
      <c r="E3353" s="38" t="s">
        <v>46</v>
      </c>
      <c r="F3353" s="38" t="s">
        <v>120</v>
      </c>
      <c r="G3353" s="35">
        <v>3689.79</v>
      </c>
      <c r="H3353" s="59">
        <v>444131235</v>
      </c>
      <c r="I3353" s="35">
        <v>0</v>
      </c>
      <c r="J3353" s="35">
        <v>0</v>
      </c>
      <c r="K3353" s="35">
        <v>0</v>
      </c>
      <c r="L3353" s="35">
        <v>0.09</v>
      </c>
      <c r="M3353" s="35">
        <v>9884.9699999999993</v>
      </c>
      <c r="N3353" s="38" t="s">
        <v>2368</v>
      </c>
      <c r="O3353" s="14">
        <f t="shared" si="300"/>
        <v>45922.198541666665</v>
      </c>
      <c r="P3353" s="19">
        <f t="shared" si="301"/>
        <v>45922.406875000001</v>
      </c>
      <c r="Q3353" s="20" t="str">
        <f t="shared" si="302"/>
        <v>22/09/2025</v>
      </c>
      <c r="R3353" s="13" t="str">
        <f t="shared" si="303"/>
        <v>09</v>
      </c>
      <c r="S3353" s="13" t="str">
        <f t="shared" si="304"/>
        <v>Mon</v>
      </c>
    </row>
    <row r="3354" spans="1:19" x14ac:dyDescent="0.25">
      <c r="A3354" s="60">
        <v>45922.198599537034</v>
      </c>
      <c r="B3354" s="61">
        <v>444920968</v>
      </c>
      <c r="C3354" s="37" t="s">
        <v>36</v>
      </c>
      <c r="D3354" s="37" t="s">
        <v>38</v>
      </c>
      <c r="E3354" s="37" t="s">
        <v>45</v>
      </c>
      <c r="F3354" s="37" t="s">
        <v>120</v>
      </c>
      <c r="G3354" s="36">
        <v>3689.63</v>
      </c>
      <c r="H3354" s="61">
        <v>444131263</v>
      </c>
      <c r="I3354" s="36">
        <v>0</v>
      </c>
      <c r="J3354" s="36">
        <v>0</v>
      </c>
      <c r="K3354" s="36">
        <v>0</v>
      </c>
      <c r="L3354" s="36">
        <v>0</v>
      </c>
      <c r="M3354" s="36">
        <v>9884.9699999999993</v>
      </c>
      <c r="N3354" s="37" t="s">
        <v>52</v>
      </c>
      <c r="O3354" s="14">
        <f t="shared" si="300"/>
        <v>45922.198599537034</v>
      </c>
      <c r="P3354" s="19">
        <f t="shared" si="301"/>
        <v>45922.40693287037</v>
      </c>
      <c r="Q3354" s="20" t="str">
        <f t="shared" si="302"/>
        <v>22/09/2025</v>
      </c>
      <c r="R3354" s="13" t="str">
        <f t="shared" si="303"/>
        <v>09</v>
      </c>
      <c r="S3354" s="13" t="str">
        <f t="shared" si="304"/>
        <v>Mon</v>
      </c>
    </row>
    <row r="3355" spans="1:19" x14ac:dyDescent="0.25">
      <c r="A3355" s="58">
        <v>45922.198599537034</v>
      </c>
      <c r="B3355" s="59">
        <v>444920971</v>
      </c>
      <c r="C3355" s="38" t="s">
        <v>36</v>
      </c>
      <c r="D3355" s="38" t="s">
        <v>38</v>
      </c>
      <c r="E3355" s="38" t="s">
        <v>45</v>
      </c>
      <c r="F3355" s="38" t="s">
        <v>120</v>
      </c>
      <c r="G3355" s="35">
        <v>3689.75</v>
      </c>
      <c r="H3355" s="59">
        <v>444131266</v>
      </c>
      <c r="I3355" s="35">
        <v>0</v>
      </c>
      <c r="J3355" s="35">
        <v>0</v>
      </c>
      <c r="K3355" s="35">
        <v>0</v>
      </c>
      <c r="L3355" s="35">
        <v>0</v>
      </c>
      <c r="M3355" s="35">
        <v>9884.9699999999993</v>
      </c>
      <c r="N3355" s="38" t="s">
        <v>48</v>
      </c>
      <c r="O3355" s="14">
        <f t="shared" si="300"/>
        <v>45922.198599537034</v>
      </c>
      <c r="P3355" s="19">
        <f t="shared" si="301"/>
        <v>45922.40693287037</v>
      </c>
      <c r="Q3355" s="20" t="str">
        <f t="shared" si="302"/>
        <v>22/09/2025</v>
      </c>
      <c r="R3355" s="13" t="str">
        <f t="shared" si="303"/>
        <v>09</v>
      </c>
      <c r="S3355" s="13" t="str">
        <f t="shared" si="304"/>
        <v>Mon</v>
      </c>
    </row>
    <row r="3356" spans="1:19" x14ac:dyDescent="0.25">
      <c r="A3356" s="60">
        <v>45922.198599537034</v>
      </c>
      <c r="B3356" s="61">
        <v>444920973</v>
      </c>
      <c r="C3356" s="37" t="s">
        <v>36</v>
      </c>
      <c r="D3356" s="37" t="s">
        <v>38</v>
      </c>
      <c r="E3356" s="37" t="s">
        <v>45</v>
      </c>
      <c r="F3356" s="37" t="s">
        <v>120</v>
      </c>
      <c r="G3356" s="36">
        <v>3689.75</v>
      </c>
      <c r="H3356" s="61">
        <v>444131268</v>
      </c>
      <c r="I3356" s="36">
        <v>0</v>
      </c>
      <c r="J3356" s="36">
        <v>0</v>
      </c>
      <c r="K3356" s="36">
        <v>0</v>
      </c>
      <c r="L3356" s="36">
        <v>0</v>
      </c>
      <c r="M3356" s="36">
        <v>9884.9699999999993</v>
      </c>
      <c r="N3356" s="37" t="s">
        <v>2064</v>
      </c>
      <c r="O3356" s="14">
        <f t="shared" si="300"/>
        <v>45922.198599537034</v>
      </c>
      <c r="P3356" s="19">
        <f t="shared" si="301"/>
        <v>45922.40693287037</v>
      </c>
      <c r="Q3356" s="20" t="str">
        <f t="shared" si="302"/>
        <v>22/09/2025</v>
      </c>
      <c r="R3356" s="13" t="str">
        <f t="shared" si="303"/>
        <v>09</v>
      </c>
      <c r="S3356" s="13" t="str">
        <f t="shared" si="304"/>
        <v>Mon</v>
      </c>
    </row>
    <row r="3357" spans="1:19" x14ac:dyDescent="0.25">
      <c r="A3357" s="58">
        <v>45922.198599537034</v>
      </c>
      <c r="B3357" s="59">
        <v>444920975</v>
      </c>
      <c r="C3357" s="38" t="s">
        <v>36</v>
      </c>
      <c r="D3357" s="38" t="s">
        <v>38</v>
      </c>
      <c r="E3357" s="38" t="s">
        <v>45</v>
      </c>
      <c r="F3357" s="38" t="s">
        <v>120</v>
      </c>
      <c r="G3357" s="35">
        <v>3689.75</v>
      </c>
      <c r="H3357" s="59">
        <v>444131270</v>
      </c>
      <c r="I3357" s="35">
        <v>0</v>
      </c>
      <c r="J3357" s="35">
        <v>0</v>
      </c>
      <c r="K3357" s="35">
        <v>0</v>
      </c>
      <c r="L3357" s="35">
        <v>0</v>
      </c>
      <c r="M3357" s="35">
        <v>9884.9699999999993</v>
      </c>
      <c r="N3357" s="38" t="s">
        <v>77</v>
      </c>
      <c r="O3357" s="14">
        <f t="shared" si="300"/>
        <v>45922.198599537034</v>
      </c>
      <c r="P3357" s="19">
        <f t="shared" si="301"/>
        <v>45922.40693287037</v>
      </c>
      <c r="Q3357" s="20" t="str">
        <f t="shared" si="302"/>
        <v>22/09/2025</v>
      </c>
      <c r="R3357" s="13" t="str">
        <f t="shared" si="303"/>
        <v>09</v>
      </c>
      <c r="S3357" s="13" t="str">
        <f t="shared" si="304"/>
        <v>Mon</v>
      </c>
    </row>
    <row r="3358" spans="1:19" x14ac:dyDescent="0.25">
      <c r="A3358" s="60">
        <v>45922.198611111111</v>
      </c>
      <c r="B3358" s="61">
        <v>444920978</v>
      </c>
      <c r="C3358" s="37" t="s">
        <v>36</v>
      </c>
      <c r="D3358" s="37" t="s">
        <v>38</v>
      </c>
      <c r="E3358" s="37" t="s">
        <v>45</v>
      </c>
      <c r="F3358" s="37" t="s">
        <v>120</v>
      </c>
      <c r="G3358" s="36">
        <v>3689.75</v>
      </c>
      <c r="H3358" s="61">
        <v>444131273</v>
      </c>
      <c r="I3358" s="36">
        <v>0</v>
      </c>
      <c r="J3358" s="36">
        <v>0</v>
      </c>
      <c r="K3358" s="36">
        <v>0</v>
      </c>
      <c r="L3358" s="36">
        <v>0</v>
      </c>
      <c r="M3358" s="36">
        <v>9884.9699999999993</v>
      </c>
      <c r="N3358" s="37" t="s">
        <v>1972</v>
      </c>
      <c r="O3358" s="14">
        <f t="shared" si="300"/>
        <v>45922.198611111111</v>
      </c>
      <c r="P3358" s="19">
        <f t="shared" si="301"/>
        <v>45922.406944444447</v>
      </c>
      <c r="Q3358" s="20" t="str">
        <f t="shared" si="302"/>
        <v>22/09/2025</v>
      </c>
      <c r="R3358" s="13" t="str">
        <f t="shared" si="303"/>
        <v>09</v>
      </c>
      <c r="S3358" s="13" t="str">
        <f t="shared" si="304"/>
        <v>Mon</v>
      </c>
    </row>
    <row r="3359" spans="1:19" x14ac:dyDescent="0.25">
      <c r="A3359" s="58">
        <v>45922.198611111111</v>
      </c>
      <c r="B3359" s="59">
        <v>444920980</v>
      </c>
      <c r="C3359" s="38" t="s">
        <v>36</v>
      </c>
      <c r="D3359" s="38" t="s">
        <v>38</v>
      </c>
      <c r="E3359" s="38" t="s">
        <v>45</v>
      </c>
      <c r="F3359" s="38" t="s">
        <v>120</v>
      </c>
      <c r="G3359" s="35">
        <v>3689.68</v>
      </c>
      <c r="H3359" s="59">
        <v>444131275</v>
      </c>
      <c r="I3359" s="35">
        <v>0</v>
      </c>
      <c r="J3359" s="35">
        <v>0</v>
      </c>
      <c r="K3359" s="35">
        <v>0</v>
      </c>
      <c r="L3359" s="35">
        <v>0</v>
      </c>
      <c r="M3359" s="35">
        <v>9884.9699999999993</v>
      </c>
      <c r="N3359" s="38" t="s">
        <v>47</v>
      </c>
      <c r="O3359" s="14">
        <f t="shared" si="300"/>
        <v>45922.198611111111</v>
      </c>
      <c r="P3359" s="19">
        <f t="shared" si="301"/>
        <v>45922.406944444447</v>
      </c>
      <c r="Q3359" s="20" t="str">
        <f t="shared" si="302"/>
        <v>22/09/2025</v>
      </c>
      <c r="R3359" s="13" t="str">
        <f t="shared" si="303"/>
        <v>09</v>
      </c>
      <c r="S3359" s="13" t="str">
        <f t="shared" si="304"/>
        <v>Mon</v>
      </c>
    </row>
    <row r="3360" spans="1:19" x14ac:dyDescent="0.25">
      <c r="A3360" s="60">
        <v>45922.198611111111</v>
      </c>
      <c r="B3360" s="61">
        <v>444920983</v>
      </c>
      <c r="C3360" s="37" t="s">
        <v>36</v>
      </c>
      <c r="D3360" s="37" t="s">
        <v>38</v>
      </c>
      <c r="E3360" s="37" t="s">
        <v>45</v>
      </c>
      <c r="F3360" s="37" t="s">
        <v>120</v>
      </c>
      <c r="G3360" s="36">
        <v>3689.68</v>
      </c>
      <c r="H3360" s="61">
        <v>444131278</v>
      </c>
      <c r="I3360" s="36">
        <v>0</v>
      </c>
      <c r="J3360" s="36">
        <v>0</v>
      </c>
      <c r="K3360" s="36">
        <v>0</v>
      </c>
      <c r="L3360" s="36">
        <v>0</v>
      </c>
      <c r="M3360" s="36">
        <v>9884.9699999999993</v>
      </c>
      <c r="N3360" s="37" t="s">
        <v>109</v>
      </c>
      <c r="O3360" s="14">
        <f t="shared" si="300"/>
        <v>45922.198611111111</v>
      </c>
      <c r="P3360" s="19">
        <f t="shared" si="301"/>
        <v>45922.406944444447</v>
      </c>
      <c r="Q3360" s="20" t="str">
        <f t="shared" si="302"/>
        <v>22/09/2025</v>
      </c>
      <c r="R3360" s="13" t="str">
        <f t="shared" si="303"/>
        <v>09</v>
      </c>
      <c r="S3360" s="13" t="str">
        <f t="shared" si="304"/>
        <v>Mon</v>
      </c>
    </row>
    <row r="3361" spans="1:19" x14ac:dyDescent="0.25">
      <c r="A3361" s="58">
        <v>45922.198611111111</v>
      </c>
      <c r="B3361" s="59">
        <v>444920987</v>
      </c>
      <c r="C3361" s="38" t="s">
        <v>36</v>
      </c>
      <c r="D3361" s="38" t="s">
        <v>38</v>
      </c>
      <c r="E3361" s="38" t="s">
        <v>45</v>
      </c>
      <c r="F3361" s="38" t="s">
        <v>120</v>
      </c>
      <c r="G3361" s="35">
        <v>3689.7</v>
      </c>
      <c r="H3361" s="59">
        <v>444131282</v>
      </c>
      <c r="I3361" s="35">
        <v>0</v>
      </c>
      <c r="J3361" s="35">
        <v>0</v>
      </c>
      <c r="K3361" s="35">
        <v>0</v>
      </c>
      <c r="L3361" s="35">
        <v>0</v>
      </c>
      <c r="M3361" s="35">
        <v>9884.9699999999993</v>
      </c>
      <c r="N3361" s="38" t="s">
        <v>108</v>
      </c>
      <c r="O3361" s="14">
        <f t="shared" si="300"/>
        <v>45922.198611111111</v>
      </c>
      <c r="P3361" s="19">
        <f t="shared" si="301"/>
        <v>45922.406944444447</v>
      </c>
      <c r="Q3361" s="20" t="str">
        <f t="shared" si="302"/>
        <v>22/09/2025</v>
      </c>
      <c r="R3361" s="13" t="str">
        <f t="shared" si="303"/>
        <v>09</v>
      </c>
      <c r="S3361" s="13" t="str">
        <f t="shared" si="304"/>
        <v>Mon</v>
      </c>
    </row>
    <row r="3362" spans="1:19" x14ac:dyDescent="0.25">
      <c r="A3362" s="60">
        <v>45922.200127314813</v>
      </c>
      <c r="B3362" s="61">
        <v>444921497</v>
      </c>
      <c r="C3362" s="37" t="s">
        <v>36</v>
      </c>
      <c r="D3362" s="37" t="s">
        <v>37</v>
      </c>
      <c r="E3362" s="37" t="s">
        <v>46</v>
      </c>
      <c r="F3362" s="37" t="s">
        <v>120</v>
      </c>
      <c r="G3362" s="36">
        <v>3688.08</v>
      </c>
      <c r="H3362" s="61">
        <v>444131795</v>
      </c>
      <c r="I3362" s="36">
        <v>0</v>
      </c>
      <c r="J3362" s="36">
        <v>0</v>
      </c>
      <c r="K3362" s="36">
        <v>0</v>
      </c>
      <c r="L3362" s="36">
        <v>1.67</v>
      </c>
      <c r="M3362" s="36">
        <v>9886.64</v>
      </c>
      <c r="N3362" s="37" t="s">
        <v>2369</v>
      </c>
      <c r="O3362" s="14">
        <f t="shared" si="300"/>
        <v>45922.200127314813</v>
      </c>
      <c r="P3362" s="19">
        <f t="shared" si="301"/>
        <v>45922.408460648148</v>
      </c>
      <c r="Q3362" s="20" t="str">
        <f t="shared" si="302"/>
        <v>22/09/2025</v>
      </c>
      <c r="R3362" s="13" t="str">
        <f t="shared" si="303"/>
        <v>09</v>
      </c>
      <c r="S3362" s="13" t="str">
        <f t="shared" si="304"/>
        <v>Mon</v>
      </c>
    </row>
    <row r="3363" spans="1:19" x14ac:dyDescent="0.25">
      <c r="A3363" s="58">
        <v>45922.200127314813</v>
      </c>
      <c r="B3363" s="59">
        <v>444921498</v>
      </c>
      <c r="C3363" s="38" t="s">
        <v>36</v>
      </c>
      <c r="D3363" s="38" t="s">
        <v>37</v>
      </c>
      <c r="E3363" s="38" t="s">
        <v>46</v>
      </c>
      <c r="F3363" s="38" t="s">
        <v>120</v>
      </c>
      <c r="G3363" s="35">
        <v>3688.08</v>
      </c>
      <c r="H3363" s="59">
        <v>444131796</v>
      </c>
      <c r="I3363" s="35">
        <v>0</v>
      </c>
      <c r="J3363" s="35">
        <v>0</v>
      </c>
      <c r="K3363" s="35">
        <v>0</v>
      </c>
      <c r="L3363" s="35">
        <v>1.67</v>
      </c>
      <c r="M3363" s="35">
        <v>9888.31</v>
      </c>
      <c r="N3363" s="38" t="s">
        <v>2369</v>
      </c>
      <c r="O3363" s="14">
        <f t="shared" si="300"/>
        <v>45922.200127314813</v>
      </c>
      <c r="P3363" s="19">
        <f t="shared" si="301"/>
        <v>45922.408460648148</v>
      </c>
      <c r="Q3363" s="20" t="str">
        <f t="shared" si="302"/>
        <v>22/09/2025</v>
      </c>
      <c r="R3363" s="13" t="str">
        <f t="shared" si="303"/>
        <v>09</v>
      </c>
      <c r="S3363" s="13" t="str">
        <f t="shared" si="304"/>
        <v>Mon</v>
      </c>
    </row>
    <row r="3364" spans="1:19" x14ac:dyDescent="0.25">
      <c r="A3364" s="60">
        <v>45922.200127314813</v>
      </c>
      <c r="B3364" s="61">
        <v>444921499</v>
      </c>
      <c r="C3364" s="37" t="s">
        <v>36</v>
      </c>
      <c r="D3364" s="37" t="s">
        <v>37</v>
      </c>
      <c r="E3364" s="37" t="s">
        <v>46</v>
      </c>
      <c r="F3364" s="37" t="s">
        <v>120</v>
      </c>
      <c r="G3364" s="36">
        <v>3688.08</v>
      </c>
      <c r="H3364" s="61">
        <v>444131797</v>
      </c>
      <c r="I3364" s="36">
        <v>0</v>
      </c>
      <c r="J3364" s="36">
        <v>0</v>
      </c>
      <c r="K3364" s="36">
        <v>0</v>
      </c>
      <c r="L3364" s="36">
        <v>1.67</v>
      </c>
      <c r="M3364" s="36">
        <v>9889.98</v>
      </c>
      <c r="N3364" s="37" t="s">
        <v>2369</v>
      </c>
      <c r="O3364" s="14">
        <f t="shared" si="300"/>
        <v>45922.200127314813</v>
      </c>
      <c r="P3364" s="19">
        <f t="shared" si="301"/>
        <v>45922.408460648148</v>
      </c>
      <c r="Q3364" s="20" t="str">
        <f t="shared" si="302"/>
        <v>22/09/2025</v>
      </c>
      <c r="R3364" s="13" t="str">
        <f t="shared" si="303"/>
        <v>09</v>
      </c>
      <c r="S3364" s="13" t="str">
        <f t="shared" si="304"/>
        <v>Mon</v>
      </c>
    </row>
    <row r="3365" spans="1:19" x14ac:dyDescent="0.25">
      <c r="A3365" s="58">
        <v>45922.200127314813</v>
      </c>
      <c r="B3365" s="59">
        <v>444921500</v>
      </c>
      <c r="C3365" s="38" t="s">
        <v>36</v>
      </c>
      <c r="D3365" s="38" t="s">
        <v>37</v>
      </c>
      <c r="E3365" s="38" t="s">
        <v>46</v>
      </c>
      <c r="F3365" s="38" t="s">
        <v>120</v>
      </c>
      <c r="G3365" s="35">
        <v>3688.08</v>
      </c>
      <c r="H3365" s="59">
        <v>444131798</v>
      </c>
      <c r="I3365" s="35">
        <v>0</v>
      </c>
      <c r="J3365" s="35">
        <v>0</v>
      </c>
      <c r="K3365" s="35">
        <v>0</v>
      </c>
      <c r="L3365" s="35">
        <v>1.6</v>
      </c>
      <c r="M3365" s="35">
        <v>9891.58</v>
      </c>
      <c r="N3365" s="38" t="s">
        <v>2369</v>
      </c>
      <c r="O3365" s="14">
        <f t="shared" si="300"/>
        <v>45922.200127314813</v>
      </c>
      <c r="P3365" s="19">
        <f t="shared" si="301"/>
        <v>45922.408460648148</v>
      </c>
      <c r="Q3365" s="20" t="str">
        <f t="shared" si="302"/>
        <v>22/09/2025</v>
      </c>
      <c r="R3365" s="13" t="str">
        <f t="shared" si="303"/>
        <v>09</v>
      </c>
      <c r="S3365" s="13" t="str">
        <f t="shared" si="304"/>
        <v>Mon</v>
      </c>
    </row>
    <row r="3366" spans="1:19" x14ac:dyDescent="0.25">
      <c r="A3366" s="60">
        <v>45922.200127314813</v>
      </c>
      <c r="B3366" s="61">
        <v>444921501</v>
      </c>
      <c r="C3366" s="37" t="s">
        <v>36</v>
      </c>
      <c r="D3366" s="37" t="s">
        <v>37</v>
      </c>
      <c r="E3366" s="37" t="s">
        <v>46</v>
      </c>
      <c r="F3366" s="37" t="s">
        <v>120</v>
      </c>
      <c r="G3366" s="36">
        <v>3688.08</v>
      </c>
      <c r="H3366" s="61">
        <v>444131799</v>
      </c>
      <c r="I3366" s="36">
        <v>0</v>
      </c>
      <c r="J3366" s="36">
        <v>0</v>
      </c>
      <c r="K3366" s="36">
        <v>0</v>
      </c>
      <c r="L3366" s="36">
        <v>1.62</v>
      </c>
      <c r="M3366" s="36">
        <v>9893.2000000000007</v>
      </c>
      <c r="N3366" s="37" t="s">
        <v>2369</v>
      </c>
      <c r="O3366" s="14">
        <f t="shared" si="300"/>
        <v>45922.200127314813</v>
      </c>
      <c r="P3366" s="19">
        <f t="shared" si="301"/>
        <v>45922.408460648148</v>
      </c>
      <c r="Q3366" s="20" t="str">
        <f t="shared" si="302"/>
        <v>22/09/2025</v>
      </c>
      <c r="R3366" s="13" t="str">
        <f t="shared" si="303"/>
        <v>09</v>
      </c>
      <c r="S3366" s="13" t="str">
        <f t="shared" si="304"/>
        <v>Mon</v>
      </c>
    </row>
    <row r="3367" spans="1:19" x14ac:dyDescent="0.25">
      <c r="A3367" s="58">
        <v>45922.200590277775</v>
      </c>
      <c r="B3367" s="59">
        <v>444921741</v>
      </c>
      <c r="C3367" s="38" t="s">
        <v>36</v>
      </c>
      <c r="D3367" s="38" t="s">
        <v>37</v>
      </c>
      <c r="E3367" s="38" t="s">
        <v>46</v>
      </c>
      <c r="F3367" s="38" t="s">
        <v>120</v>
      </c>
      <c r="G3367" s="35">
        <v>3687.61</v>
      </c>
      <c r="H3367" s="59">
        <v>444132034</v>
      </c>
      <c r="I3367" s="35">
        <v>0</v>
      </c>
      <c r="J3367" s="35">
        <v>0</v>
      </c>
      <c r="K3367" s="35">
        <v>0</v>
      </c>
      <c r="L3367" s="35">
        <v>2.2599999999999998</v>
      </c>
      <c r="M3367" s="35">
        <v>9895.4599999999991</v>
      </c>
      <c r="N3367" s="38" t="s">
        <v>2370</v>
      </c>
      <c r="O3367" s="14">
        <f t="shared" si="300"/>
        <v>45922.200590277775</v>
      </c>
      <c r="P3367" s="19">
        <f t="shared" si="301"/>
        <v>45922.40892361111</v>
      </c>
      <c r="Q3367" s="20" t="str">
        <f t="shared" si="302"/>
        <v>22/09/2025</v>
      </c>
      <c r="R3367" s="13" t="str">
        <f t="shared" si="303"/>
        <v>09</v>
      </c>
      <c r="S3367" s="13" t="str">
        <f t="shared" si="304"/>
        <v>Mon</v>
      </c>
    </row>
    <row r="3368" spans="1:19" x14ac:dyDescent="0.25">
      <c r="A3368" s="60">
        <v>45922.20071759259</v>
      </c>
      <c r="B3368" s="61">
        <v>444921865</v>
      </c>
      <c r="C3368" s="37" t="s">
        <v>36</v>
      </c>
      <c r="D3368" s="37" t="s">
        <v>37</v>
      </c>
      <c r="E3368" s="37" t="s">
        <v>46</v>
      </c>
      <c r="F3368" s="37" t="s">
        <v>120</v>
      </c>
      <c r="G3368" s="36">
        <v>3688.45</v>
      </c>
      <c r="H3368" s="61">
        <v>444132155</v>
      </c>
      <c r="I3368" s="36">
        <v>0</v>
      </c>
      <c r="J3368" s="36">
        <v>0</v>
      </c>
      <c r="K3368" s="36">
        <v>0</v>
      </c>
      <c r="L3368" s="36">
        <v>1.04</v>
      </c>
      <c r="M3368" s="36">
        <v>9896.5</v>
      </c>
      <c r="N3368" s="37" t="s">
        <v>2371</v>
      </c>
      <c r="O3368" s="14">
        <f t="shared" si="300"/>
        <v>45922.20071759259</v>
      </c>
      <c r="P3368" s="19">
        <f t="shared" si="301"/>
        <v>45922.409050925926</v>
      </c>
      <c r="Q3368" s="20" t="str">
        <f t="shared" si="302"/>
        <v>22/09/2025</v>
      </c>
      <c r="R3368" s="13" t="str">
        <f t="shared" si="303"/>
        <v>09</v>
      </c>
      <c r="S3368" s="13" t="str">
        <f t="shared" si="304"/>
        <v>Mon</v>
      </c>
    </row>
    <row r="3369" spans="1:19" x14ac:dyDescent="0.25">
      <c r="A3369" s="58">
        <v>45922.200798611113</v>
      </c>
      <c r="B3369" s="59">
        <v>444921894</v>
      </c>
      <c r="C3369" s="38" t="s">
        <v>36</v>
      </c>
      <c r="D3369" s="38" t="s">
        <v>38</v>
      </c>
      <c r="E3369" s="38" t="s">
        <v>45</v>
      </c>
      <c r="F3369" s="38" t="s">
        <v>120</v>
      </c>
      <c r="G3369" s="35">
        <v>3688.21</v>
      </c>
      <c r="H3369" s="59">
        <v>444132185</v>
      </c>
      <c r="I3369" s="35">
        <v>0</v>
      </c>
      <c r="J3369" s="35">
        <v>0</v>
      </c>
      <c r="K3369" s="35">
        <v>0</v>
      </c>
      <c r="L3369" s="35">
        <v>0</v>
      </c>
      <c r="M3369" s="35">
        <v>9896.5</v>
      </c>
      <c r="N3369" s="38" t="s">
        <v>116</v>
      </c>
      <c r="O3369" s="14">
        <f t="shared" si="300"/>
        <v>45922.200798611113</v>
      </c>
      <c r="P3369" s="19">
        <f t="shared" si="301"/>
        <v>45922.409131944449</v>
      </c>
      <c r="Q3369" s="20" t="str">
        <f t="shared" si="302"/>
        <v>22/09/2025</v>
      </c>
      <c r="R3369" s="13" t="str">
        <f t="shared" si="303"/>
        <v>09</v>
      </c>
      <c r="S3369" s="13" t="str">
        <f t="shared" si="304"/>
        <v>Mon</v>
      </c>
    </row>
    <row r="3370" spans="1:19" x14ac:dyDescent="0.25">
      <c r="A3370" s="60">
        <v>45922.201018518521</v>
      </c>
      <c r="B3370" s="61">
        <v>444921939</v>
      </c>
      <c r="C3370" s="37" t="s">
        <v>36</v>
      </c>
      <c r="D3370" s="37" t="s">
        <v>37</v>
      </c>
      <c r="E3370" s="37" t="s">
        <v>46</v>
      </c>
      <c r="F3370" s="37" t="s">
        <v>120</v>
      </c>
      <c r="G3370" s="36">
        <v>3688.53</v>
      </c>
      <c r="H3370" s="61">
        <v>444132229</v>
      </c>
      <c r="I3370" s="36">
        <v>0</v>
      </c>
      <c r="J3370" s="36">
        <v>0</v>
      </c>
      <c r="K3370" s="36">
        <v>0</v>
      </c>
      <c r="L3370" s="36">
        <v>0.96</v>
      </c>
      <c r="M3370" s="36">
        <v>9897.4599999999991</v>
      </c>
      <c r="N3370" s="37" t="s">
        <v>2372</v>
      </c>
      <c r="O3370" s="14">
        <f t="shared" si="300"/>
        <v>45922.201018518521</v>
      </c>
      <c r="P3370" s="19">
        <f t="shared" si="301"/>
        <v>45922.409351851857</v>
      </c>
      <c r="Q3370" s="20" t="str">
        <f t="shared" si="302"/>
        <v>22/09/2025</v>
      </c>
      <c r="R3370" s="13" t="str">
        <f t="shared" si="303"/>
        <v>09</v>
      </c>
      <c r="S3370" s="13" t="str">
        <f t="shared" si="304"/>
        <v>Mon</v>
      </c>
    </row>
    <row r="3371" spans="1:19" x14ac:dyDescent="0.25">
      <c r="A3371" s="58">
        <v>45922.20103009259</v>
      </c>
      <c r="B3371" s="59">
        <v>444921942</v>
      </c>
      <c r="C3371" s="38" t="s">
        <v>36</v>
      </c>
      <c r="D3371" s="38" t="s">
        <v>38</v>
      </c>
      <c r="E3371" s="38" t="s">
        <v>45</v>
      </c>
      <c r="F3371" s="38" t="s">
        <v>120</v>
      </c>
      <c r="G3371" s="35">
        <v>3688.24</v>
      </c>
      <c r="H3371" s="59">
        <v>444132232</v>
      </c>
      <c r="I3371" s="35">
        <v>0</v>
      </c>
      <c r="J3371" s="35">
        <v>0</v>
      </c>
      <c r="K3371" s="35">
        <v>0</v>
      </c>
      <c r="L3371" s="35">
        <v>0</v>
      </c>
      <c r="M3371" s="35">
        <v>9897.4599999999991</v>
      </c>
      <c r="N3371" s="38" t="s">
        <v>1385</v>
      </c>
      <c r="O3371" s="14">
        <f t="shared" si="300"/>
        <v>45922.20103009259</v>
      </c>
      <c r="P3371" s="19">
        <f t="shared" si="301"/>
        <v>45922.409363425926</v>
      </c>
      <c r="Q3371" s="20" t="str">
        <f t="shared" si="302"/>
        <v>22/09/2025</v>
      </c>
      <c r="R3371" s="13" t="str">
        <f t="shared" si="303"/>
        <v>09</v>
      </c>
      <c r="S3371" s="13" t="str">
        <f t="shared" si="304"/>
        <v>Mon</v>
      </c>
    </row>
    <row r="3372" spans="1:19" x14ac:dyDescent="0.25">
      <c r="A3372" s="60">
        <v>45922.201550925929</v>
      </c>
      <c r="B3372" s="61">
        <v>444922210</v>
      </c>
      <c r="C3372" s="37" t="s">
        <v>36</v>
      </c>
      <c r="D3372" s="37" t="s">
        <v>37</v>
      </c>
      <c r="E3372" s="37" t="s">
        <v>46</v>
      </c>
      <c r="F3372" s="37" t="s">
        <v>120</v>
      </c>
      <c r="G3372" s="36">
        <v>3687.38</v>
      </c>
      <c r="H3372" s="61">
        <v>444132495</v>
      </c>
      <c r="I3372" s="36">
        <v>0</v>
      </c>
      <c r="J3372" s="36">
        <v>0</v>
      </c>
      <c r="K3372" s="36">
        <v>0</v>
      </c>
      <c r="L3372" s="36">
        <v>3.5</v>
      </c>
      <c r="M3372" s="36">
        <v>9900.9599999999991</v>
      </c>
      <c r="N3372" s="37" t="s">
        <v>2373</v>
      </c>
      <c r="O3372" s="14">
        <f t="shared" ref="O3372:O3435" si="305">A3372</f>
        <v>45922.201550925929</v>
      </c>
      <c r="P3372" s="19">
        <f t="shared" ref="P3372:P3435" si="306">O3372+(5/24)</f>
        <v>45922.409884259265</v>
      </c>
      <c r="Q3372" s="20" t="str">
        <f t="shared" ref="Q3372:Q3435" si="307">TEXT(P3372,"dd/mm/yyyy")</f>
        <v>22/09/2025</v>
      </c>
      <c r="R3372" s="13" t="str">
        <f t="shared" ref="R3372:R3435" si="308">TEXT(P3372,"hh")</f>
        <v>09</v>
      </c>
      <c r="S3372" s="13" t="str">
        <f t="shared" ref="S3372:S3435" si="309">TEXT(P3372,"ddd")</f>
        <v>Mon</v>
      </c>
    </row>
    <row r="3373" spans="1:19" x14ac:dyDescent="0.25">
      <c r="A3373" s="58">
        <v>45922.201898148145</v>
      </c>
      <c r="B3373" s="59">
        <v>444922548</v>
      </c>
      <c r="C3373" s="38" t="s">
        <v>36</v>
      </c>
      <c r="D3373" s="38" t="s">
        <v>37</v>
      </c>
      <c r="E3373" s="38" t="s">
        <v>46</v>
      </c>
      <c r="F3373" s="38" t="s">
        <v>120</v>
      </c>
      <c r="G3373" s="35">
        <v>3686.88</v>
      </c>
      <c r="H3373" s="59">
        <v>444132824</v>
      </c>
      <c r="I3373" s="35">
        <v>0</v>
      </c>
      <c r="J3373" s="35">
        <v>0</v>
      </c>
      <c r="K3373" s="35">
        <v>0</v>
      </c>
      <c r="L3373" s="35">
        <v>3</v>
      </c>
      <c r="M3373" s="35">
        <v>9903.9599999999991</v>
      </c>
      <c r="N3373" s="38" t="s">
        <v>2374</v>
      </c>
      <c r="O3373" s="14">
        <f t="shared" si="305"/>
        <v>45922.201898148145</v>
      </c>
      <c r="P3373" s="19">
        <f t="shared" si="306"/>
        <v>45922.410231481481</v>
      </c>
      <c r="Q3373" s="20" t="str">
        <f t="shared" si="307"/>
        <v>22/09/2025</v>
      </c>
      <c r="R3373" s="13" t="str">
        <f t="shared" si="308"/>
        <v>09</v>
      </c>
      <c r="S3373" s="13" t="str">
        <f t="shared" si="309"/>
        <v>Mon</v>
      </c>
    </row>
    <row r="3374" spans="1:19" x14ac:dyDescent="0.25">
      <c r="A3374" s="60">
        <v>45922.202407407407</v>
      </c>
      <c r="B3374" s="61">
        <v>444922685</v>
      </c>
      <c r="C3374" s="37" t="s">
        <v>36</v>
      </c>
      <c r="D3374" s="37" t="s">
        <v>37</v>
      </c>
      <c r="E3374" s="37" t="s">
        <v>46</v>
      </c>
      <c r="F3374" s="37" t="s">
        <v>120</v>
      </c>
      <c r="G3374" s="36">
        <v>3688.29</v>
      </c>
      <c r="H3374" s="61">
        <v>444132968</v>
      </c>
      <c r="I3374" s="36">
        <v>0</v>
      </c>
      <c r="J3374" s="36">
        <v>0</v>
      </c>
      <c r="K3374" s="36">
        <v>0</v>
      </c>
      <c r="L3374" s="36">
        <v>1.34</v>
      </c>
      <c r="M3374" s="36">
        <v>9905.2999999999993</v>
      </c>
      <c r="N3374" s="37" t="s">
        <v>2375</v>
      </c>
      <c r="O3374" s="14">
        <f t="shared" si="305"/>
        <v>45922.202407407407</v>
      </c>
      <c r="P3374" s="19">
        <f t="shared" si="306"/>
        <v>45922.410740740743</v>
      </c>
      <c r="Q3374" s="20" t="str">
        <f t="shared" si="307"/>
        <v>22/09/2025</v>
      </c>
      <c r="R3374" s="13" t="str">
        <f t="shared" si="308"/>
        <v>09</v>
      </c>
      <c r="S3374" s="13" t="str">
        <f t="shared" si="309"/>
        <v>Mon</v>
      </c>
    </row>
    <row r="3375" spans="1:19" x14ac:dyDescent="0.25">
      <c r="A3375" s="58">
        <v>45922.202407407407</v>
      </c>
      <c r="B3375" s="59">
        <v>444922687</v>
      </c>
      <c r="C3375" s="38" t="s">
        <v>36</v>
      </c>
      <c r="D3375" s="38" t="s">
        <v>37</v>
      </c>
      <c r="E3375" s="38" t="s">
        <v>46</v>
      </c>
      <c r="F3375" s="38" t="s">
        <v>120</v>
      </c>
      <c r="G3375" s="35">
        <v>3688.29</v>
      </c>
      <c r="H3375" s="59">
        <v>444132969</v>
      </c>
      <c r="I3375" s="35">
        <v>0</v>
      </c>
      <c r="J3375" s="35">
        <v>0</v>
      </c>
      <c r="K3375" s="35">
        <v>0</v>
      </c>
      <c r="L3375" s="35">
        <v>1.46</v>
      </c>
      <c r="M3375" s="35">
        <v>9906.76</v>
      </c>
      <c r="N3375" s="38" t="s">
        <v>2376</v>
      </c>
      <c r="O3375" s="14">
        <f t="shared" si="305"/>
        <v>45922.202407407407</v>
      </c>
      <c r="P3375" s="19">
        <f t="shared" si="306"/>
        <v>45922.410740740743</v>
      </c>
      <c r="Q3375" s="20" t="str">
        <f t="shared" si="307"/>
        <v>22/09/2025</v>
      </c>
      <c r="R3375" s="13" t="str">
        <f t="shared" si="308"/>
        <v>09</v>
      </c>
      <c r="S3375" s="13" t="str">
        <f t="shared" si="309"/>
        <v>Mon</v>
      </c>
    </row>
    <row r="3376" spans="1:19" x14ac:dyDescent="0.25">
      <c r="A3376" s="60">
        <v>45922.202407407407</v>
      </c>
      <c r="B3376" s="61">
        <v>444922688</v>
      </c>
      <c r="C3376" s="37" t="s">
        <v>36</v>
      </c>
      <c r="D3376" s="37" t="s">
        <v>37</v>
      </c>
      <c r="E3376" s="37" t="s">
        <v>46</v>
      </c>
      <c r="F3376" s="37" t="s">
        <v>120</v>
      </c>
      <c r="G3376" s="36">
        <v>3688.29</v>
      </c>
      <c r="H3376" s="61">
        <v>444132970</v>
      </c>
      <c r="I3376" s="36">
        <v>0</v>
      </c>
      <c r="J3376" s="36">
        <v>0</v>
      </c>
      <c r="K3376" s="36">
        <v>0</v>
      </c>
      <c r="L3376" s="36">
        <v>1.39</v>
      </c>
      <c r="M3376" s="36">
        <v>9908.15</v>
      </c>
      <c r="N3376" s="37" t="s">
        <v>2375</v>
      </c>
      <c r="O3376" s="14">
        <f t="shared" si="305"/>
        <v>45922.202407407407</v>
      </c>
      <c r="P3376" s="19">
        <f t="shared" si="306"/>
        <v>45922.410740740743</v>
      </c>
      <c r="Q3376" s="20" t="str">
        <f t="shared" si="307"/>
        <v>22/09/2025</v>
      </c>
      <c r="R3376" s="13" t="str">
        <f t="shared" si="308"/>
        <v>09</v>
      </c>
      <c r="S3376" s="13" t="str">
        <f t="shared" si="309"/>
        <v>Mon</v>
      </c>
    </row>
    <row r="3377" spans="1:19" x14ac:dyDescent="0.25">
      <c r="A3377" s="58">
        <v>45922.202418981484</v>
      </c>
      <c r="B3377" s="59">
        <v>444922696</v>
      </c>
      <c r="C3377" s="38" t="s">
        <v>36</v>
      </c>
      <c r="D3377" s="38" t="s">
        <v>38</v>
      </c>
      <c r="E3377" s="38" t="s">
        <v>45</v>
      </c>
      <c r="F3377" s="38" t="s">
        <v>120</v>
      </c>
      <c r="G3377" s="35">
        <v>3688.07</v>
      </c>
      <c r="H3377" s="59">
        <v>444132980</v>
      </c>
      <c r="I3377" s="35">
        <v>0</v>
      </c>
      <c r="J3377" s="35">
        <v>0</v>
      </c>
      <c r="K3377" s="35">
        <v>0</v>
      </c>
      <c r="L3377" s="35">
        <v>0</v>
      </c>
      <c r="M3377" s="35">
        <v>9908.15</v>
      </c>
      <c r="N3377" s="38" t="s">
        <v>1945</v>
      </c>
      <c r="O3377" s="14">
        <f t="shared" si="305"/>
        <v>45922.202418981484</v>
      </c>
      <c r="P3377" s="19">
        <f t="shared" si="306"/>
        <v>45922.41075231482</v>
      </c>
      <c r="Q3377" s="20" t="str">
        <f t="shared" si="307"/>
        <v>22/09/2025</v>
      </c>
      <c r="R3377" s="13" t="str">
        <f t="shared" si="308"/>
        <v>09</v>
      </c>
      <c r="S3377" s="13" t="str">
        <f t="shared" si="309"/>
        <v>Mon</v>
      </c>
    </row>
    <row r="3378" spans="1:19" x14ac:dyDescent="0.25">
      <c r="A3378" s="60">
        <v>45922.202418981484</v>
      </c>
      <c r="B3378" s="61">
        <v>444922697</v>
      </c>
      <c r="C3378" s="37" t="s">
        <v>36</v>
      </c>
      <c r="D3378" s="37" t="s">
        <v>38</v>
      </c>
      <c r="E3378" s="37" t="s">
        <v>45</v>
      </c>
      <c r="F3378" s="37" t="s">
        <v>120</v>
      </c>
      <c r="G3378" s="36">
        <v>3688.07</v>
      </c>
      <c r="H3378" s="61">
        <v>444132981</v>
      </c>
      <c r="I3378" s="36">
        <v>0</v>
      </c>
      <c r="J3378" s="36">
        <v>0</v>
      </c>
      <c r="K3378" s="36">
        <v>0</v>
      </c>
      <c r="L3378" s="36">
        <v>0</v>
      </c>
      <c r="M3378" s="36">
        <v>9908.15</v>
      </c>
      <c r="N3378" s="37" t="s">
        <v>109</v>
      </c>
      <c r="O3378" s="14">
        <f t="shared" si="305"/>
        <v>45922.202418981484</v>
      </c>
      <c r="P3378" s="19">
        <f t="shared" si="306"/>
        <v>45922.41075231482</v>
      </c>
      <c r="Q3378" s="20" t="str">
        <f t="shared" si="307"/>
        <v>22/09/2025</v>
      </c>
      <c r="R3378" s="13" t="str">
        <f t="shared" si="308"/>
        <v>09</v>
      </c>
      <c r="S3378" s="13" t="str">
        <f t="shared" si="309"/>
        <v>Mon</v>
      </c>
    </row>
    <row r="3379" spans="1:19" x14ac:dyDescent="0.25">
      <c r="A3379" s="58">
        <v>45922.202418981484</v>
      </c>
      <c r="B3379" s="59">
        <v>444922698</v>
      </c>
      <c r="C3379" s="38" t="s">
        <v>36</v>
      </c>
      <c r="D3379" s="38" t="s">
        <v>38</v>
      </c>
      <c r="E3379" s="38" t="s">
        <v>45</v>
      </c>
      <c r="F3379" s="38" t="s">
        <v>120</v>
      </c>
      <c r="G3379" s="35">
        <v>3688.06</v>
      </c>
      <c r="H3379" s="59">
        <v>444132982</v>
      </c>
      <c r="I3379" s="35">
        <v>0</v>
      </c>
      <c r="J3379" s="35">
        <v>0</v>
      </c>
      <c r="K3379" s="35">
        <v>0</v>
      </c>
      <c r="L3379" s="35">
        <v>0</v>
      </c>
      <c r="M3379" s="35">
        <v>9908.15</v>
      </c>
      <c r="N3379" s="38" t="s">
        <v>1972</v>
      </c>
      <c r="O3379" s="14">
        <f t="shared" si="305"/>
        <v>45922.202418981484</v>
      </c>
      <c r="P3379" s="19">
        <f t="shared" si="306"/>
        <v>45922.41075231482</v>
      </c>
      <c r="Q3379" s="20" t="str">
        <f t="shared" si="307"/>
        <v>22/09/2025</v>
      </c>
      <c r="R3379" s="13" t="str">
        <f t="shared" si="308"/>
        <v>09</v>
      </c>
      <c r="S3379" s="13" t="str">
        <f t="shared" si="309"/>
        <v>Mon</v>
      </c>
    </row>
    <row r="3380" spans="1:19" x14ac:dyDescent="0.25">
      <c r="A3380" s="60">
        <v>45922.202418981484</v>
      </c>
      <c r="B3380" s="61">
        <v>444922700</v>
      </c>
      <c r="C3380" s="37" t="s">
        <v>36</v>
      </c>
      <c r="D3380" s="37" t="s">
        <v>38</v>
      </c>
      <c r="E3380" s="37" t="s">
        <v>45</v>
      </c>
      <c r="F3380" s="37" t="s">
        <v>120</v>
      </c>
      <c r="G3380" s="36">
        <v>3688.04</v>
      </c>
      <c r="H3380" s="61">
        <v>444132984</v>
      </c>
      <c r="I3380" s="36">
        <v>0</v>
      </c>
      <c r="J3380" s="36">
        <v>0</v>
      </c>
      <c r="K3380" s="36">
        <v>0</v>
      </c>
      <c r="L3380" s="36">
        <v>0</v>
      </c>
      <c r="M3380" s="36">
        <v>9908.15</v>
      </c>
      <c r="N3380" s="37" t="s">
        <v>52</v>
      </c>
      <c r="O3380" s="14">
        <f t="shared" si="305"/>
        <v>45922.202418981484</v>
      </c>
      <c r="P3380" s="19">
        <f t="shared" si="306"/>
        <v>45922.41075231482</v>
      </c>
      <c r="Q3380" s="20" t="str">
        <f t="shared" si="307"/>
        <v>22/09/2025</v>
      </c>
      <c r="R3380" s="13" t="str">
        <f t="shared" si="308"/>
        <v>09</v>
      </c>
      <c r="S3380" s="13" t="str">
        <f t="shared" si="309"/>
        <v>Mon</v>
      </c>
    </row>
    <row r="3381" spans="1:19" x14ac:dyDescent="0.25">
      <c r="A3381" s="58">
        <v>45922.202430555553</v>
      </c>
      <c r="B3381" s="59">
        <v>444922701</v>
      </c>
      <c r="C3381" s="38" t="s">
        <v>36</v>
      </c>
      <c r="D3381" s="38" t="s">
        <v>38</v>
      </c>
      <c r="E3381" s="38" t="s">
        <v>45</v>
      </c>
      <c r="F3381" s="38" t="s">
        <v>120</v>
      </c>
      <c r="G3381" s="35">
        <v>3688.02</v>
      </c>
      <c r="H3381" s="59">
        <v>444132985</v>
      </c>
      <c r="I3381" s="35">
        <v>0</v>
      </c>
      <c r="J3381" s="35">
        <v>0</v>
      </c>
      <c r="K3381" s="35">
        <v>0</v>
      </c>
      <c r="L3381" s="35">
        <v>0</v>
      </c>
      <c r="M3381" s="35">
        <v>9908.15</v>
      </c>
      <c r="N3381" s="38" t="s">
        <v>2064</v>
      </c>
      <c r="O3381" s="14">
        <f t="shared" si="305"/>
        <v>45922.202430555553</v>
      </c>
      <c r="P3381" s="19">
        <f t="shared" si="306"/>
        <v>45922.410763888889</v>
      </c>
      <c r="Q3381" s="20" t="str">
        <f t="shared" si="307"/>
        <v>22/09/2025</v>
      </c>
      <c r="R3381" s="13" t="str">
        <f t="shared" si="308"/>
        <v>09</v>
      </c>
      <c r="S3381" s="13" t="str">
        <f t="shared" si="309"/>
        <v>Mon</v>
      </c>
    </row>
    <row r="3382" spans="1:19" x14ac:dyDescent="0.25">
      <c r="A3382" s="60">
        <v>45922.202430555553</v>
      </c>
      <c r="B3382" s="61">
        <v>444922702</v>
      </c>
      <c r="C3382" s="37" t="s">
        <v>36</v>
      </c>
      <c r="D3382" s="37" t="s">
        <v>38</v>
      </c>
      <c r="E3382" s="37" t="s">
        <v>45</v>
      </c>
      <c r="F3382" s="37" t="s">
        <v>120</v>
      </c>
      <c r="G3382" s="36">
        <v>3688.07</v>
      </c>
      <c r="H3382" s="61">
        <v>444132986</v>
      </c>
      <c r="I3382" s="36">
        <v>0</v>
      </c>
      <c r="J3382" s="36">
        <v>0</v>
      </c>
      <c r="K3382" s="36">
        <v>0</v>
      </c>
      <c r="L3382" s="36">
        <v>0</v>
      </c>
      <c r="M3382" s="36">
        <v>9908.15</v>
      </c>
      <c r="N3382" s="37" t="s">
        <v>2063</v>
      </c>
      <c r="O3382" s="14">
        <f t="shared" si="305"/>
        <v>45922.202430555553</v>
      </c>
      <c r="P3382" s="19">
        <f t="shared" si="306"/>
        <v>45922.410763888889</v>
      </c>
      <c r="Q3382" s="20" t="str">
        <f t="shared" si="307"/>
        <v>22/09/2025</v>
      </c>
      <c r="R3382" s="13" t="str">
        <f t="shared" si="308"/>
        <v>09</v>
      </c>
      <c r="S3382" s="13" t="str">
        <f t="shared" si="309"/>
        <v>Mon</v>
      </c>
    </row>
    <row r="3383" spans="1:19" x14ac:dyDescent="0.25">
      <c r="A3383" s="58">
        <v>45922.202430555553</v>
      </c>
      <c r="B3383" s="59">
        <v>444922704</v>
      </c>
      <c r="C3383" s="38" t="s">
        <v>36</v>
      </c>
      <c r="D3383" s="38" t="s">
        <v>38</v>
      </c>
      <c r="E3383" s="38" t="s">
        <v>45</v>
      </c>
      <c r="F3383" s="38" t="s">
        <v>120</v>
      </c>
      <c r="G3383" s="35">
        <v>3688.08</v>
      </c>
      <c r="H3383" s="59">
        <v>444132988</v>
      </c>
      <c r="I3383" s="35">
        <v>0</v>
      </c>
      <c r="J3383" s="35">
        <v>0</v>
      </c>
      <c r="K3383" s="35">
        <v>0</v>
      </c>
      <c r="L3383" s="35">
        <v>0</v>
      </c>
      <c r="M3383" s="35">
        <v>9908.15</v>
      </c>
      <c r="N3383" s="38" t="s">
        <v>114</v>
      </c>
      <c r="O3383" s="14">
        <f t="shared" si="305"/>
        <v>45922.202430555553</v>
      </c>
      <c r="P3383" s="19">
        <f t="shared" si="306"/>
        <v>45922.410763888889</v>
      </c>
      <c r="Q3383" s="20" t="str">
        <f t="shared" si="307"/>
        <v>22/09/2025</v>
      </c>
      <c r="R3383" s="13" t="str">
        <f t="shared" si="308"/>
        <v>09</v>
      </c>
      <c r="S3383" s="13" t="str">
        <f t="shared" si="309"/>
        <v>Mon</v>
      </c>
    </row>
    <row r="3384" spans="1:19" x14ac:dyDescent="0.25">
      <c r="A3384" s="60">
        <v>45922.202430555553</v>
      </c>
      <c r="B3384" s="61">
        <v>444922705</v>
      </c>
      <c r="C3384" s="37" t="s">
        <v>36</v>
      </c>
      <c r="D3384" s="37" t="s">
        <v>38</v>
      </c>
      <c r="E3384" s="37" t="s">
        <v>45</v>
      </c>
      <c r="F3384" s="37" t="s">
        <v>120</v>
      </c>
      <c r="G3384" s="36">
        <v>3688.09</v>
      </c>
      <c r="H3384" s="61">
        <v>444132989</v>
      </c>
      <c r="I3384" s="36">
        <v>0</v>
      </c>
      <c r="J3384" s="36">
        <v>0</v>
      </c>
      <c r="K3384" s="36">
        <v>0</v>
      </c>
      <c r="L3384" s="36">
        <v>0</v>
      </c>
      <c r="M3384" s="36">
        <v>9908.15</v>
      </c>
      <c r="N3384" s="37" t="s">
        <v>108</v>
      </c>
      <c r="O3384" s="14">
        <f t="shared" si="305"/>
        <v>45922.202430555553</v>
      </c>
      <c r="P3384" s="19">
        <f t="shared" si="306"/>
        <v>45922.410763888889</v>
      </c>
      <c r="Q3384" s="20" t="str">
        <f t="shared" si="307"/>
        <v>22/09/2025</v>
      </c>
      <c r="R3384" s="13" t="str">
        <f t="shared" si="308"/>
        <v>09</v>
      </c>
      <c r="S3384" s="13" t="str">
        <f t="shared" si="309"/>
        <v>Mon</v>
      </c>
    </row>
    <row r="3385" spans="1:19" x14ac:dyDescent="0.25">
      <c r="A3385" s="58">
        <v>45922.202430555553</v>
      </c>
      <c r="B3385" s="59">
        <v>444922706</v>
      </c>
      <c r="C3385" s="38" t="s">
        <v>36</v>
      </c>
      <c r="D3385" s="38" t="s">
        <v>38</v>
      </c>
      <c r="E3385" s="38" t="s">
        <v>45</v>
      </c>
      <c r="F3385" s="38" t="s">
        <v>120</v>
      </c>
      <c r="G3385" s="35">
        <v>3688.09</v>
      </c>
      <c r="H3385" s="59">
        <v>444132990</v>
      </c>
      <c r="I3385" s="35">
        <v>0</v>
      </c>
      <c r="J3385" s="35">
        <v>0</v>
      </c>
      <c r="K3385" s="35">
        <v>0</v>
      </c>
      <c r="L3385" s="35">
        <v>0</v>
      </c>
      <c r="M3385" s="35">
        <v>9908.15</v>
      </c>
      <c r="N3385" s="38" t="s">
        <v>48</v>
      </c>
      <c r="O3385" s="14">
        <f t="shared" si="305"/>
        <v>45922.202430555553</v>
      </c>
      <c r="P3385" s="19">
        <f t="shared" si="306"/>
        <v>45922.410763888889</v>
      </c>
      <c r="Q3385" s="20" t="str">
        <f t="shared" si="307"/>
        <v>22/09/2025</v>
      </c>
      <c r="R3385" s="13" t="str">
        <f t="shared" si="308"/>
        <v>09</v>
      </c>
      <c r="S3385" s="13" t="str">
        <f t="shared" si="309"/>
        <v>Mon</v>
      </c>
    </row>
    <row r="3386" spans="1:19" x14ac:dyDescent="0.25">
      <c r="A3386" s="60">
        <v>45922.20244212963</v>
      </c>
      <c r="B3386" s="61">
        <v>444922708</v>
      </c>
      <c r="C3386" s="37" t="s">
        <v>36</v>
      </c>
      <c r="D3386" s="37" t="s">
        <v>38</v>
      </c>
      <c r="E3386" s="37" t="s">
        <v>45</v>
      </c>
      <c r="F3386" s="37" t="s">
        <v>120</v>
      </c>
      <c r="G3386" s="36">
        <v>3688.15</v>
      </c>
      <c r="H3386" s="61">
        <v>444132992</v>
      </c>
      <c r="I3386" s="36">
        <v>0</v>
      </c>
      <c r="J3386" s="36">
        <v>0</v>
      </c>
      <c r="K3386" s="36">
        <v>0</v>
      </c>
      <c r="L3386" s="36">
        <v>0</v>
      </c>
      <c r="M3386" s="36">
        <v>9908.15</v>
      </c>
      <c r="N3386" s="37" t="s">
        <v>47</v>
      </c>
      <c r="O3386" s="14">
        <f t="shared" si="305"/>
        <v>45922.20244212963</v>
      </c>
      <c r="P3386" s="19">
        <f t="shared" si="306"/>
        <v>45922.410775462966</v>
      </c>
      <c r="Q3386" s="20" t="str">
        <f t="shared" si="307"/>
        <v>22/09/2025</v>
      </c>
      <c r="R3386" s="13" t="str">
        <f t="shared" si="308"/>
        <v>09</v>
      </c>
      <c r="S3386" s="13" t="str">
        <f t="shared" si="309"/>
        <v>Mon</v>
      </c>
    </row>
    <row r="3387" spans="1:19" x14ac:dyDescent="0.25">
      <c r="A3387" s="58">
        <v>45922.20244212963</v>
      </c>
      <c r="B3387" s="59">
        <v>444922709</v>
      </c>
      <c r="C3387" s="38" t="s">
        <v>36</v>
      </c>
      <c r="D3387" s="38" t="s">
        <v>38</v>
      </c>
      <c r="E3387" s="38" t="s">
        <v>45</v>
      </c>
      <c r="F3387" s="38" t="s">
        <v>120</v>
      </c>
      <c r="G3387" s="35">
        <v>3688.13</v>
      </c>
      <c r="H3387" s="59">
        <v>444132993</v>
      </c>
      <c r="I3387" s="35">
        <v>0</v>
      </c>
      <c r="J3387" s="35">
        <v>0</v>
      </c>
      <c r="K3387" s="35">
        <v>0</v>
      </c>
      <c r="L3387" s="35">
        <v>0</v>
      </c>
      <c r="M3387" s="35">
        <v>9908.15</v>
      </c>
      <c r="N3387" s="38" t="s">
        <v>77</v>
      </c>
      <c r="O3387" s="14">
        <f t="shared" si="305"/>
        <v>45922.20244212963</v>
      </c>
      <c r="P3387" s="19">
        <f t="shared" si="306"/>
        <v>45922.410775462966</v>
      </c>
      <c r="Q3387" s="20" t="str">
        <f t="shared" si="307"/>
        <v>22/09/2025</v>
      </c>
      <c r="R3387" s="13" t="str">
        <f t="shared" si="308"/>
        <v>09</v>
      </c>
      <c r="S3387" s="13" t="str">
        <f t="shared" si="309"/>
        <v>Mon</v>
      </c>
    </row>
    <row r="3388" spans="1:19" x14ac:dyDescent="0.25">
      <c r="A3388" s="60">
        <v>45922.207060185188</v>
      </c>
      <c r="B3388" s="61">
        <v>444925709</v>
      </c>
      <c r="C3388" s="37" t="s">
        <v>36</v>
      </c>
      <c r="D3388" s="37" t="s">
        <v>37</v>
      </c>
      <c r="E3388" s="37" t="s">
        <v>46</v>
      </c>
      <c r="F3388" s="37" t="s">
        <v>120</v>
      </c>
      <c r="G3388" s="36">
        <v>3689.57</v>
      </c>
      <c r="H3388" s="61">
        <v>444135980</v>
      </c>
      <c r="I3388" s="36">
        <v>0</v>
      </c>
      <c r="J3388" s="36">
        <v>0</v>
      </c>
      <c r="K3388" s="36">
        <v>0</v>
      </c>
      <c r="L3388" s="36">
        <v>-1.5</v>
      </c>
      <c r="M3388" s="36">
        <v>9906.65</v>
      </c>
      <c r="N3388" s="37" t="s">
        <v>2377</v>
      </c>
      <c r="O3388" s="14">
        <f t="shared" si="305"/>
        <v>45922.207060185188</v>
      </c>
      <c r="P3388" s="19">
        <f t="shared" si="306"/>
        <v>45922.415393518524</v>
      </c>
      <c r="Q3388" s="20" t="str">
        <f t="shared" si="307"/>
        <v>22/09/2025</v>
      </c>
      <c r="R3388" s="13" t="str">
        <f t="shared" si="308"/>
        <v>09</v>
      </c>
      <c r="S3388" s="13" t="str">
        <f t="shared" si="309"/>
        <v>Mon</v>
      </c>
    </row>
    <row r="3389" spans="1:19" x14ac:dyDescent="0.25">
      <c r="A3389" s="58">
        <v>45922.207615740743</v>
      </c>
      <c r="B3389" s="59">
        <v>444926286</v>
      </c>
      <c r="C3389" s="38" t="s">
        <v>36</v>
      </c>
      <c r="D3389" s="38" t="s">
        <v>37</v>
      </c>
      <c r="E3389" s="38" t="s">
        <v>46</v>
      </c>
      <c r="F3389" s="38" t="s">
        <v>120</v>
      </c>
      <c r="G3389" s="35">
        <v>3690.28</v>
      </c>
      <c r="H3389" s="59">
        <v>444136555</v>
      </c>
      <c r="I3389" s="35">
        <v>0</v>
      </c>
      <c r="J3389" s="35">
        <v>0</v>
      </c>
      <c r="K3389" s="35">
        <v>0</v>
      </c>
      <c r="L3389" s="35">
        <v>-2.2200000000000002</v>
      </c>
      <c r="M3389" s="35">
        <v>9904.43</v>
      </c>
      <c r="N3389" s="38" t="s">
        <v>2378</v>
      </c>
      <c r="O3389" s="14">
        <f t="shared" si="305"/>
        <v>45922.207615740743</v>
      </c>
      <c r="P3389" s="19">
        <f t="shared" si="306"/>
        <v>45922.415949074079</v>
      </c>
      <c r="Q3389" s="20" t="str">
        <f t="shared" si="307"/>
        <v>22/09/2025</v>
      </c>
      <c r="R3389" s="13" t="str">
        <f t="shared" si="308"/>
        <v>09</v>
      </c>
      <c r="S3389" s="13" t="str">
        <f t="shared" si="309"/>
        <v>Mon</v>
      </c>
    </row>
    <row r="3390" spans="1:19" x14ac:dyDescent="0.25">
      <c r="A3390" s="60">
        <v>45922.207615740743</v>
      </c>
      <c r="B3390" s="61">
        <v>444926287</v>
      </c>
      <c r="C3390" s="37" t="s">
        <v>36</v>
      </c>
      <c r="D3390" s="37" t="s">
        <v>37</v>
      </c>
      <c r="E3390" s="37" t="s">
        <v>46</v>
      </c>
      <c r="F3390" s="37" t="s">
        <v>120</v>
      </c>
      <c r="G3390" s="36">
        <v>3690.28</v>
      </c>
      <c r="H3390" s="61">
        <v>444136556</v>
      </c>
      <c r="I3390" s="36">
        <v>0</v>
      </c>
      <c r="J3390" s="36">
        <v>0</v>
      </c>
      <c r="K3390" s="36">
        <v>0</v>
      </c>
      <c r="L3390" s="36">
        <v>-2.21</v>
      </c>
      <c r="M3390" s="36">
        <v>9902.2199999999993</v>
      </c>
      <c r="N3390" s="37" t="s">
        <v>2378</v>
      </c>
      <c r="O3390" s="14">
        <f t="shared" si="305"/>
        <v>45922.207615740743</v>
      </c>
      <c r="P3390" s="19">
        <f t="shared" si="306"/>
        <v>45922.415949074079</v>
      </c>
      <c r="Q3390" s="20" t="str">
        <f t="shared" si="307"/>
        <v>22/09/2025</v>
      </c>
      <c r="R3390" s="13" t="str">
        <f t="shared" si="308"/>
        <v>09</v>
      </c>
      <c r="S3390" s="13" t="str">
        <f t="shared" si="309"/>
        <v>Mon</v>
      </c>
    </row>
    <row r="3391" spans="1:19" x14ac:dyDescent="0.25">
      <c r="A3391" s="58">
        <v>45922.211215277777</v>
      </c>
      <c r="B3391" s="59">
        <v>444927319</v>
      </c>
      <c r="C3391" s="38" t="s">
        <v>36</v>
      </c>
      <c r="D3391" s="38" t="s">
        <v>37</v>
      </c>
      <c r="E3391" s="38" t="s">
        <v>46</v>
      </c>
      <c r="F3391" s="38" t="s">
        <v>120</v>
      </c>
      <c r="G3391" s="35">
        <v>3690.58</v>
      </c>
      <c r="H3391" s="59">
        <v>444137584</v>
      </c>
      <c r="I3391" s="35">
        <v>0</v>
      </c>
      <c r="J3391" s="35">
        <v>0</v>
      </c>
      <c r="K3391" s="35">
        <v>0</v>
      </c>
      <c r="L3391" s="35">
        <v>-2.4900000000000002</v>
      </c>
      <c r="M3391" s="35">
        <v>9899.73</v>
      </c>
      <c r="N3391" s="38" t="s">
        <v>2379</v>
      </c>
      <c r="O3391" s="14">
        <f t="shared" si="305"/>
        <v>45922.211215277777</v>
      </c>
      <c r="P3391" s="19">
        <f t="shared" si="306"/>
        <v>45922.419548611113</v>
      </c>
      <c r="Q3391" s="20" t="str">
        <f t="shared" si="307"/>
        <v>22/09/2025</v>
      </c>
      <c r="R3391" s="13" t="str">
        <f t="shared" si="308"/>
        <v>10</v>
      </c>
      <c r="S3391" s="13" t="str">
        <f t="shared" si="309"/>
        <v>Mon</v>
      </c>
    </row>
    <row r="3392" spans="1:19" x14ac:dyDescent="0.25">
      <c r="A3392" s="60">
        <v>45922.211331018516</v>
      </c>
      <c r="B3392" s="61">
        <v>444927447</v>
      </c>
      <c r="C3392" s="37" t="s">
        <v>36</v>
      </c>
      <c r="D3392" s="37" t="s">
        <v>37</v>
      </c>
      <c r="E3392" s="37" t="s">
        <v>46</v>
      </c>
      <c r="F3392" s="37" t="s">
        <v>120</v>
      </c>
      <c r="G3392" s="36">
        <v>3691.08</v>
      </c>
      <c r="H3392" s="61">
        <v>444137711</v>
      </c>
      <c r="I3392" s="36">
        <v>0</v>
      </c>
      <c r="J3392" s="36">
        <v>0</v>
      </c>
      <c r="K3392" s="36">
        <v>0</v>
      </c>
      <c r="L3392" s="36">
        <v>-2.99</v>
      </c>
      <c r="M3392" s="36">
        <v>9896.74</v>
      </c>
      <c r="N3392" s="37" t="s">
        <v>2380</v>
      </c>
      <c r="O3392" s="14">
        <f t="shared" si="305"/>
        <v>45922.211331018516</v>
      </c>
      <c r="P3392" s="19">
        <f t="shared" si="306"/>
        <v>45922.419664351852</v>
      </c>
      <c r="Q3392" s="20" t="str">
        <f t="shared" si="307"/>
        <v>22/09/2025</v>
      </c>
      <c r="R3392" s="13" t="str">
        <f t="shared" si="308"/>
        <v>10</v>
      </c>
      <c r="S3392" s="13" t="str">
        <f t="shared" si="309"/>
        <v>Mon</v>
      </c>
    </row>
    <row r="3393" spans="1:19" x14ac:dyDescent="0.25">
      <c r="A3393" s="58">
        <v>45922.211331018516</v>
      </c>
      <c r="B3393" s="59">
        <v>444927448</v>
      </c>
      <c r="C3393" s="38" t="s">
        <v>36</v>
      </c>
      <c r="D3393" s="38" t="s">
        <v>37</v>
      </c>
      <c r="E3393" s="38" t="s">
        <v>46</v>
      </c>
      <c r="F3393" s="38" t="s">
        <v>120</v>
      </c>
      <c r="G3393" s="35">
        <v>3691.08</v>
      </c>
      <c r="H3393" s="59">
        <v>444137712</v>
      </c>
      <c r="I3393" s="35">
        <v>0</v>
      </c>
      <c r="J3393" s="35">
        <v>0</v>
      </c>
      <c r="K3393" s="35">
        <v>0</v>
      </c>
      <c r="L3393" s="35">
        <v>-2.93</v>
      </c>
      <c r="M3393" s="35">
        <v>9893.81</v>
      </c>
      <c r="N3393" s="38" t="s">
        <v>2380</v>
      </c>
      <c r="O3393" s="14">
        <f t="shared" si="305"/>
        <v>45922.211331018516</v>
      </c>
      <c r="P3393" s="19">
        <f t="shared" si="306"/>
        <v>45922.419664351852</v>
      </c>
      <c r="Q3393" s="20" t="str">
        <f t="shared" si="307"/>
        <v>22/09/2025</v>
      </c>
      <c r="R3393" s="13" t="str">
        <f t="shared" si="308"/>
        <v>10</v>
      </c>
      <c r="S3393" s="13" t="str">
        <f t="shared" si="309"/>
        <v>Mon</v>
      </c>
    </row>
    <row r="3394" spans="1:19" x14ac:dyDescent="0.25">
      <c r="A3394" s="60">
        <v>45922.211331018516</v>
      </c>
      <c r="B3394" s="61">
        <v>444927449</v>
      </c>
      <c r="C3394" s="37" t="s">
        <v>36</v>
      </c>
      <c r="D3394" s="37" t="s">
        <v>37</v>
      </c>
      <c r="E3394" s="37" t="s">
        <v>46</v>
      </c>
      <c r="F3394" s="37" t="s">
        <v>120</v>
      </c>
      <c r="G3394" s="36">
        <v>3691.08</v>
      </c>
      <c r="H3394" s="61">
        <v>444137713</v>
      </c>
      <c r="I3394" s="36">
        <v>0</v>
      </c>
      <c r="J3394" s="36">
        <v>0</v>
      </c>
      <c r="K3394" s="36">
        <v>0</v>
      </c>
      <c r="L3394" s="36">
        <v>-2.95</v>
      </c>
      <c r="M3394" s="36">
        <v>9890.86</v>
      </c>
      <c r="N3394" s="37" t="s">
        <v>2380</v>
      </c>
      <c r="O3394" s="14">
        <f t="shared" si="305"/>
        <v>45922.211331018516</v>
      </c>
      <c r="P3394" s="19">
        <f t="shared" si="306"/>
        <v>45922.419664351852</v>
      </c>
      <c r="Q3394" s="20" t="str">
        <f t="shared" si="307"/>
        <v>22/09/2025</v>
      </c>
      <c r="R3394" s="13" t="str">
        <f t="shared" si="308"/>
        <v>10</v>
      </c>
      <c r="S3394" s="13" t="str">
        <f t="shared" si="309"/>
        <v>Mon</v>
      </c>
    </row>
    <row r="3395" spans="1:19" x14ac:dyDescent="0.25">
      <c r="A3395" s="58">
        <v>45922.211331018516</v>
      </c>
      <c r="B3395" s="59">
        <v>444927450</v>
      </c>
      <c r="C3395" s="38" t="s">
        <v>36</v>
      </c>
      <c r="D3395" s="38" t="s">
        <v>37</v>
      </c>
      <c r="E3395" s="38" t="s">
        <v>46</v>
      </c>
      <c r="F3395" s="38" t="s">
        <v>120</v>
      </c>
      <c r="G3395" s="35">
        <v>3691.08</v>
      </c>
      <c r="H3395" s="59">
        <v>444137714</v>
      </c>
      <c r="I3395" s="35">
        <v>0</v>
      </c>
      <c r="J3395" s="35">
        <v>0</v>
      </c>
      <c r="K3395" s="35">
        <v>0</v>
      </c>
      <c r="L3395" s="35">
        <v>-3.01</v>
      </c>
      <c r="M3395" s="35">
        <v>9887.85</v>
      </c>
      <c r="N3395" s="38" t="s">
        <v>2381</v>
      </c>
      <c r="O3395" s="14">
        <f t="shared" si="305"/>
        <v>45922.211331018516</v>
      </c>
      <c r="P3395" s="19">
        <f t="shared" si="306"/>
        <v>45922.419664351852</v>
      </c>
      <c r="Q3395" s="20" t="str">
        <f t="shared" si="307"/>
        <v>22/09/2025</v>
      </c>
      <c r="R3395" s="13" t="str">
        <f t="shared" si="308"/>
        <v>10</v>
      </c>
      <c r="S3395" s="13" t="str">
        <f t="shared" si="309"/>
        <v>Mon</v>
      </c>
    </row>
    <row r="3396" spans="1:19" x14ac:dyDescent="0.25">
      <c r="A3396" s="60">
        <v>45922.211331018516</v>
      </c>
      <c r="B3396" s="61">
        <v>444927451</v>
      </c>
      <c r="C3396" s="37" t="s">
        <v>36</v>
      </c>
      <c r="D3396" s="37" t="s">
        <v>37</v>
      </c>
      <c r="E3396" s="37" t="s">
        <v>46</v>
      </c>
      <c r="F3396" s="37" t="s">
        <v>120</v>
      </c>
      <c r="G3396" s="36">
        <v>3691.08</v>
      </c>
      <c r="H3396" s="61">
        <v>444137715</v>
      </c>
      <c r="I3396" s="36">
        <v>0</v>
      </c>
      <c r="J3396" s="36">
        <v>0</v>
      </c>
      <c r="K3396" s="36">
        <v>0</v>
      </c>
      <c r="L3396" s="36">
        <v>-3.04</v>
      </c>
      <c r="M3396" s="36">
        <v>9884.81</v>
      </c>
      <c r="N3396" s="37" t="s">
        <v>2380</v>
      </c>
      <c r="O3396" s="14">
        <f t="shared" si="305"/>
        <v>45922.211331018516</v>
      </c>
      <c r="P3396" s="19">
        <f t="shared" si="306"/>
        <v>45922.419664351852</v>
      </c>
      <c r="Q3396" s="20" t="str">
        <f t="shared" si="307"/>
        <v>22/09/2025</v>
      </c>
      <c r="R3396" s="13" t="str">
        <f t="shared" si="308"/>
        <v>10</v>
      </c>
      <c r="S3396" s="13" t="str">
        <f t="shared" si="309"/>
        <v>Mon</v>
      </c>
    </row>
    <row r="3397" spans="1:19" x14ac:dyDescent="0.25">
      <c r="A3397" s="58">
        <v>45922.211331018516</v>
      </c>
      <c r="B3397" s="59">
        <v>444927452</v>
      </c>
      <c r="C3397" s="38" t="s">
        <v>36</v>
      </c>
      <c r="D3397" s="38" t="s">
        <v>37</v>
      </c>
      <c r="E3397" s="38" t="s">
        <v>46</v>
      </c>
      <c r="F3397" s="38" t="s">
        <v>120</v>
      </c>
      <c r="G3397" s="35">
        <v>3691.08</v>
      </c>
      <c r="H3397" s="59">
        <v>444137716</v>
      </c>
      <c r="I3397" s="35">
        <v>0</v>
      </c>
      <c r="J3397" s="35">
        <v>0</v>
      </c>
      <c r="K3397" s="35">
        <v>0</v>
      </c>
      <c r="L3397" s="35">
        <v>-3.06</v>
      </c>
      <c r="M3397" s="35">
        <v>9881.75</v>
      </c>
      <c r="N3397" s="38" t="s">
        <v>2380</v>
      </c>
      <c r="O3397" s="14">
        <f t="shared" si="305"/>
        <v>45922.211331018516</v>
      </c>
      <c r="P3397" s="19">
        <f t="shared" si="306"/>
        <v>45922.419664351852</v>
      </c>
      <c r="Q3397" s="20" t="str">
        <f t="shared" si="307"/>
        <v>22/09/2025</v>
      </c>
      <c r="R3397" s="13" t="str">
        <f t="shared" si="308"/>
        <v>10</v>
      </c>
      <c r="S3397" s="13" t="str">
        <f t="shared" si="309"/>
        <v>Mon</v>
      </c>
    </row>
    <row r="3398" spans="1:19" x14ac:dyDescent="0.25">
      <c r="A3398" s="60">
        <v>45922.211331018516</v>
      </c>
      <c r="B3398" s="61">
        <v>444927453</v>
      </c>
      <c r="C3398" s="37" t="s">
        <v>36</v>
      </c>
      <c r="D3398" s="37" t="s">
        <v>37</v>
      </c>
      <c r="E3398" s="37" t="s">
        <v>46</v>
      </c>
      <c r="F3398" s="37" t="s">
        <v>120</v>
      </c>
      <c r="G3398" s="36">
        <v>3691.08</v>
      </c>
      <c r="H3398" s="61">
        <v>444137717</v>
      </c>
      <c r="I3398" s="36">
        <v>0</v>
      </c>
      <c r="J3398" s="36">
        <v>0</v>
      </c>
      <c r="K3398" s="36">
        <v>0</v>
      </c>
      <c r="L3398" s="36">
        <v>-3</v>
      </c>
      <c r="M3398" s="36">
        <v>9878.75</v>
      </c>
      <c r="N3398" s="37" t="s">
        <v>2380</v>
      </c>
      <c r="O3398" s="14">
        <f t="shared" si="305"/>
        <v>45922.211331018516</v>
      </c>
      <c r="P3398" s="19">
        <f t="shared" si="306"/>
        <v>45922.419664351852</v>
      </c>
      <c r="Q3398" s="20" t="str">
        <f t="shared" si="307"/>
        <v>22/09/2025</v>
      </c>
      <c r="R3398" s="13" t="str">
        <f t="shared" si="308"/>
        <v>10</v>
      </c>
      <c r="S3398" s="13" t="str">
        <f t="shared" si="309"/>
        <v>Mon</v>
      </c>
    </row>
    <row r="3399" spans="1:19" x14ac:dyDescent="0.25">
      <c r="A3399" s="58">
        <v>45922.211793981478</v>
      </c>
      <c r="B3399" s="59">
        <v>444927900</v>
      </c>
      <c r="C3399" s="38" t="s">
        <v>36</v>
      </c>
      <c r="D3399" s="38" t="s">
        <v>37</v>
      </c>
      <c r="E3399" s="38" t="s">
        <v>45</v>
      </c>
      <c r="F3399" s="38" t="s">
        <v>120</v>
      </c>
      <c r="G3399" s="35">
        <v>3690.33</v>
      </c>
      <c r="H3399" s="59">
        <v>444138165</v>
      </c>
      <c r="I3399" s="35">
        <v>0</v>
      </c>
      <c r="J3399" s="35">
        <v>0</v>
      </c>
      <c r="K3399" s="35">
        <v>0</v>
      </c>
      <c r="L3399" s="35">
        <v>0</v>
      </c>
      <c r="M3399" s="35">
        <v>9878.75</v>
      </c>
      <c r="N3399" s="38" t="s">
        <v>74</v>
      </c>
      <c r="O3399" s="14">
        <f t="shared" si="305"/>
        <v>45922.211793981478</v>
      </c>
      <c r="P3399" s="19">
        <f t="shared" si="306"/>
        <v>45922.420127314814</v>
      </c>
      <c r="Q3399" s="20" t="str">
        <f t="shared" si="307"/>
        <v>22/09/2025</v>
      </c>
      <c r="R3399" s="13" t="str">
        <f t="shared" si="308"/>
        <v>10</v>
      </c>
      <c r="S3399" s="13" t="str">
        <f t="shared" si="309"/>
        <v>Mon</v>
      </c>
    </row>
    <row r="3400" spans="1:19" x14ac:dyDescent="0.25">
      <c r="A3400" s="60">
        <v>45922.212094907409</v>
      </c>
      <c r="B3400" s="61">
        <v>444928139</v>
      </c>
      <c r="C3400" s="37" t="s">
        <v>36</v>
      </c>
      <c r="D3400" s="37" t="s">
        <v>37</v>
      </c>
      <c r="E3400" s="37" t="s">
        <v>46</v>
      </c>
      <c r="F3400" s="37" t="s">
        <v>120</v>
      </c>
      <c r="G3400" s="36">
        <v>3691.26</v>
      </c>
      <c r="H3400" s="61">
        <v>444138400</v>
      </c>
      <c r="I3400" s="36">
        <v>0</v>
      </c>
      <c r="J3400" s="36">
        <v>0</v>
      </c>
      <c r="K3400" s="36">
        <v>0</v>
      </c>
      <c r="L3400" s="36">
        <v>-3.05</v>
      </c>
      <c r="M3400" s="36">
        <v>9875.7000000000007</v>
      </c>
      <c r="N3400" s="37" t="s">
        <v>2382</v>
      </c>
      <c r="O3400" s="14">
        <f t="shared" si="305"/>
        <v>45922.212094907409</v>
      </c>
      <c r="P3400" s="19">
        <f t="shared" si="306"/>
        <v>45922.420428240745</v>
      </c>
      <c r="Q3400" s="20" t="str">
        <f t="shared" si="307"/>
        <v>22/09/2025</v>
      </c>
      <c r="R3400" s="13" t="str">
        <f t="shared" si="308"/>
        <v>10</v>
      </c>
      <c r="S3400" s="13" t="str">
        <f t="shared" si="309"/>
        <v>Mon</v>
      </c>
    </row>
    <row r="3401" spans="1:19" x14ac:dyDescent="0.25">
      <c r="A3401" s="58">
        <v>45922.212175925924</v>
      </c>
      <c r="B3401" s="59">
        <v>444928214</v>
      </c>
      <c r="C3401" s="38" t="s">
        <v>36</v>
      </c>
      <c r="D3401" s="38" t="s">
        <v>37</v>
      </c>
      <c r="E3401" s="38" t="s">
        <v>46</v>
      </c>
      <c r="F3401" s="38" t="s">
        <v>120</v>
      </c>
      <c r="G3401" s="35">
        <v>3691.44</v>
      </c>
      <c r="H3401" s="59">
        <v>444138474</v>
      </c>
      <c r="I3401" s="35">
        <v>0</v>
      </c>
      <c r="J3401" s="35">
        <v>0</v>
      </c>
      <c r="K3401" s="35">
        <v>0</v>
      </c>
      <c r="L3401" s="35">
        <v>-3.2</v>
      </c>
      <c r="M3401" s="35">
        <v>9872.5</v>
      </c>
      <c r="N3401" s="38" t="s">
        <v>2383</v>
      </c>
      <c r="O3401" s="14">
        <f t="shared" si="305"/>
        <v>45922.212175925924</v>
      </c>
      <c r="P3401" s="19">
        <f t="shared" si="306"/>
        <v>45922.42050925926</v>
      </c>
      <c r="Q3401" s="20" t="str">
        <f t="shared" si="307"/>
        <v>22/09/2025</v>
      </c>
      <c r="R3401" s="13" t="str">
        <f t="shared" si="308"/>
        <v>10</v>
      </c>
      <c r="S3401" s="13" t="str">
        <f t="shared" si="309"/>
        <v>Mon</v>
      </c>
    </row>
    <row r="3402" spans="1:19" x14ac:dyDescent="0.25">
      <c r="A3402" s="60">
        <v>45922.212488425925</v>
      </c>
      <c r="B3402" s="61">
        <v>444928435</v>
      </c>
      <c r="C3402" s="37" t="s">
        <v>36</v>
      </c>
      <c r="D3402" s="37" t="s">
        <v>37</v>
      </c>
      <c r="E3402" s="37" t="s">
        <v>45</v>
      </c>
      <c r="F3402" s="37" t="s">
        <v>120</v>
      </c>
      <c r="G3402" s="36">
        <v>3690.71</v>
      </c>
      <c r="H3402" s="61">
        <v>444138692</v>
      </c>
      <c r="I3402" s="36">
        <v>0</v>
      </c>
      <c r="J3402" s="36">
        <v>0</v>
      </c>
      <c r="K3402" s="36">
        <v>0</v>
      </c>
      <c r="L3402" s="36">
        <v>0</v>
      </c>
      <c r="M3402" s="36">
        <v>9872.5</v>
      </c>
      <c r="N3402" s="37" t="s">
        <v>76</v>
      </c>
      <c r="O3402" s="14">
        <f t="shared" si="305"/>
        <v>45922.212488425925</v>
      </c>
      <c r="P3402" s="19">
        <f t="shared" si="306"/>
        <v>45922.42082175926</v>
      </c>
      <c r="Q3402" s="20" t="str">
        <f t="shared" si="307"/>
        <v>22/09/2025</v>
      </c>
      <c r="R3402" s="13" t="str">
        <f t="shared" si="308"/>
        <v>10</v>
      </c>
      <c r="S3402" s="13" t="str">
        <f t="shared" si="309"/>
        <v>Mon</v>
      </c>
    </row>
    <row r="3403" spans="1:19" x14ac:dyDescent="0.25">
      <c r="A3403" s="58">
        <v>45922.212488425925</v>
      </c>
      <c r="B3403" s="59">
        <v>444928436</v>
      </c>
      <c r="C3403" s="38" t="s">
        <v>36</v>
      </c>
      <c r="D3403" s="38" t="s">
        <v>37</v>
      </c>
      <c r="E3403" s="38" t="s">
        <v>45</v>
      </c>
      <c r="F3403" s="38" t="s">
        <v>120</v>
      </c>
      <c r="G3403" s="35">
        <v>3690.69</v>
      </c>
      <c r="H3403" s="59">
        <v>444138693</v>
      </c>
      <c r="I3403" s="35">
        <v>0</v>
      </c>
      <c r="J3403" s="35">
        <v>0</v>
      </c>
      <c r="K3403" s="35">
        <v>0</v>
      </c>
      <c r="L3403" s="35">
        <v>0</v>
      </c>
      <c r="M3403" s="35">
        <v>9872.5</v>
      </c>
      <c r="N3403" s="38" t="s">
        <v>75</v>
      </c>
      <c r="O3403" s="14">
        <f t="shared" si="305"/>
        <v>45922.212488425925</v>
      </c>
      <c r="P3403" s="19">
        <f t="shared" si="306"/>
        <v>45922.42082175926</v>
      </c>
      <c r="Q3403" s="20" t="str">
        <f t="shared" si="307"/>
        <v>22/09/2025</v>
      </c>
      <c r="R3403" s="13" t="str">
        <f t="shared" si="308"/>
        <v>10</v>
      </c>
      <c r="S3403" s="13" t="str">
        <f t="shared" si="309"/>
        <v>Mon</v>
      </c>
    </row>
    <row r="3404" spans="1:19" x14ac:dyDescent="0.25">
      <c r="A3404" s="60">
        <v>45922.213078703702</v>
      </c>
      <c r="B3404" s="61">
        <v>444928750</v>
      </c>
      <c r="C3404" s="37" t="s">
        <v>36</v>
      </c>
      <c r="D3404" s="37" t="s">
        <v>38</v>
      </c>
      <c r="E3404" s="37" t="s">
        <v>46</v>
      </c>
      <c r="F3404" s="37" t="s">
        <v>120</v>
      </c>
      <c r="G3404" s="36">
        <v>3687.68</v>
      </c>
      <c r="H3404" s="61">
        <v>444139005</v>
      </c>
      <c r="I3404" s="36">
        <v>0</v>
      </c>
      <c r="J3404" s="36">
        <v>0</v>
      </c>
      <c r="K3404" s="36">
        <v>0</v>
      </c>
      <c r="L3404" s="36">
        <v>-3.03</v>
      </c>
      <c r="M3404" s="36">
        <v>9869.4699999999993</v>
      </c>
      <c r="N3404" s="37" t="s">
        <v>2384</v>
      </c>
      <c r="O3404" s="14">
        <f t="shared" si="305"/>
        <v>45922.213078703702</v>
      </c>
      <c r="P3404" s="19">
        <f t="shared" si="306"/>
        <v>45922.421412037038</v>
      </c>
      <c r="Q3404" s="20" t="str">
        <f t="shared" si="307"/>
        <v>22/09/2025</v>
      </c>
      <c r="R3404" s="13" t="str">
        <f t="shared" si="308"/>
        <v>10</v>
      </c>
      <c r="S3404" s="13" t="str">
        <f t="shared" si="309"/>
        <v>Mon</v>
      </c>
    </row>
    <row r="3405" spans="1:19" x14ac:dyDescent="0.25">
      <c r="A3405" s="58">
        <v>45922.213078703702</v>
      </c>
      <c r="B3405" s="59">
        <v>444928751</v>
      </c>
      <c r="C3405" s="38" t="s">
        <v>36</v>
      </c>
      <c r="D3405" s="38" t="s">
        <v>38</v>
      </c>
      <c r="E3405" s="38" t="s">
        <v>46</v>
      </c>
      <c r="F3405" s="38" t="s">
        <v>120</v>
      </c>
      <c r="G3405" s="35">
        <v>3687.68</v>
      </c>
      <c r="H3405" s="59">
        <v>444139006</v>
      </c>
      <c r="I3405" s="35">
        <v>0</v>
      </c>
      <c r="J3405" s="35">
        <v>0</v>
      </c>
      <c r="K3405" s="35">
        <v>0</v>
      </c>
      <c r="L3405" s="35">
        <v>-3.01</v>
      </c>
      <c r="M3405" s="35">
        <v>9866.4599999999991</v>
      </c>
      <c r="N3405" s="38" t="s">
        <v>2384</v>
      </c>
      <c r="O3405" s="14">
        <f t="shared" si="305"/>
        <v>45922.213078703702</v>
      </c>
      <c r="P3405" s="19">
        <f t="shared" si="306"/>
        <v>45922.421412037038</v>
      </c>
      <c r="Q3405" s="20" t="str">
        <f t="shared" si="307"/>
        <v>22/09/2025</v>
      </c>
      <c r="R3405" s="13" t="str">
        <f t="shared" si="308"/>
        <v>10</v>
      </c>
      <c r="S3405" s="13" t="str">
        <f t="shared" si="309"/>
        <v>Mon</v>
      </c>
    </row>
    <row r="3406" spans="1:19" x14ac:dyDescent="0.25">
      <c r="A3406" s="60">
        <v>45922.213078703702</v>
      </c>
      <c r="B3406" s="61">
        <v>444928757</v>
      </c>
      <c r="C3406" s="37" t="s">
        <v>36</v>
      </c>
      <c r="D3406" s="37" t="s">
        <v>38</v>
      </c>
      <c r="E3406" s="37" t="s">
        <v>46</v>
      </c>
      <c r="F3406" s="37" t="s">
        <v>120</v>
      </c>
      <c r="G3406" s="36">
        <v>3687.36</v>
      </c>
      <c r="H3406" s="61">
        <v>444139012</v>
      </c>
      <c r="I3406" s="36">
        <v>0</v>
      </c>
      <c r="J3406" s="36">
        <v>0</v>
      </c>
      <c r="K3406" s="36">
        <v>0</v>
      </c>
      <c r="L3406" s="36">
        <v>-2.97</v>
      </c>
      <c r="M3406" s="36">
        <v>9863.49</v>
      </c>
      <c r="N3406" s="37" t="s">
        <v>2385</v>
      </c>
      <c r="O3406" s="14">
        <f t="shared" si="305"/>
        <v>45922.213078703702</v>
      </c>
      <c r="P3406" s="19">
        <f t="shared" si="306"/>
        <v>45922.421412037038</v>
      </c>
      <c r="Q3406" s="20" t="str">
        <f t="shared" si="307"/>
        <v>22/09/2025</v>
      </c>
      <c r="R3406" s="13" t="str">
        <f t="shared" si="308"/>
        <v>10</v>
      </c>
      <c r="S3406" s="13" t="str">
        <f t="shared" si="309"/>
        <v>Mon</v>
      </c>
    </row>
    <row r="3407" spans="1:19" x14ac:dyDescent="0.25">
      <c r="A3407" s="58">
        <v>45922.215960648151</v>
      </c>
      <c r="B3407" s="59">
        <v>444929643</v>
      </c>
      <c r="C3407" s="38" t="s">
        <v>36</v>
      </c>
      <c r="D3407" s="38" t="s">
        <v>37</v>
      </c>
      <c r="E3407" s="38" t="s">
        <v>45</v>
      </c>
      <c r="F3407" s="38" t="s">
        <v>120</v>
      </c>
      <c r="G3407" s="35">
        <v>3690.75</v>
      </c>
      <c r="H3407" s="59">
        <v>444139875</v>
      </c>
      <c r="I3407" s="35">
        <v>0</v>
      </c>
      <c r="J3407" s="35">
        <v>0</v>
      </c>
      <c r="K3407" s="35">
        <v>0</v>
      </c>
      <c r="L3407" s="35">
        <v>0</v>
      </c>
      <c r="M3407" s="35">
        <v>9863.49</v>
      </c>
      <c r="N3407" s="38" t="s">
        <v>74</v>
      </c>
      <c r="O3407" s="14">
        <f t="shared" si="305"/>
        <v>45922.215960648151</v>
      </c>
      <c r="P3407" s="19">
        <f t="shared" si="306"/>
        <v>45922.424293981487</v>
      </c>
      <c r="Q3407" s="20" t="str">
        <f t="shared" si="307"/>
        <v>22/09/2025</v>
      </c>
      <c r="R3407" s="13" t="str">
        <f t="shared" si="308"/>
        <v>10</v>
      </c>
      <c r="S3407" s="13" t="str">
        <f t="shared" si="309"/>
        <v>Mon</v>
      </c>
    </row>
    <row r="3408" spans="1:19" x14ac:dyDescent="0.25">
      <c r="A3408" s="60">
        <v>45922.217395833337</v>
      </c>
      <c r="B3408" s="61">
        <v>444930415</v>
      </c>
      <c r="C3408" s="37" t="s">
        <v>36</v>
      </c>
      <c r="D3408" s="37" t="s">
        <v>38</v>
      </c>
      <c r="E3408" s="37" t="s">
        <v>46</v>
      </c>
      <c r="F3408" s="37" t="s">
        <v>120</v>
      </c>
      <c r="G3408" s="36">
        <v>3687.74</v>
      </c>
      <c r="H3408" s="61">
        <v>444140645</v>
      </c>
      <c r="I3408" s="36">
        <v>0</v>
      </c>
      <c r="J3408" s="36">
        <v>0</v>
      </c>
      <c r="K3408" s="36">
        <v>0</v>
      </c>
      <c r="L3408" s="36">
        <v>-3.01</v>
      </c>
      <c r="M3408" s="36">
        <v>9860.48</v>
      </c>
      <c r="N3408" s="37" t="s">
        <v>2344</v>
      </c>
      <c r="O3408" s="14">
        <f t="shared" si="305"/>
        <v>45922.217395833337</v>
      </c>
      <c r="P3408" s="19">
        <f t="shared" si="306"/>
        <v>45922.425729166673</v>
      </c>
      <c r="Q3408" s="20" t="str">
        <f t="shared" si="307"/>
        <v>22/09/2025</v>
      </c>
      <c r="R3408" s="13" t="str">
        <f t="shared" si="308"/>
        <v>10</v>
      </c>
      <c r="S3408" s="13" t="str">
        <f t="shared" si="309"/>
        <v>Mon</v>
      </c>
    </row>
    <row r="3409" spans="1:19" x14ac:dyDescent="0.25">
      <c r="A3409" s="58">
        <v>45922.220821759256</v>
      </c>
      <c r="B3409" s="59">
        <v>444931387</v>
      </c>
      <c r="C3409" s="38" t="s">
        <v>36</v>
      </c>
      <c r="D3409" s="38" t="s">
        <v>37</v>
      </c>
      <c r="E3409" s="38" t="s">
        <v>45</v>
      </c>
      <c r="F3409" s="38" t="s">
        <v>120</v>
      </c>
      <c r="G3409" s="35">
        <v>3689.68</v>
      </c>
      <c r="H3409" s="59">
        <v>444141623</v>
      </c>
      <c r="I3409" s="35">
        <v>0</v>
      </c>
      <c r="J3409" s="35">
        <v>0</v>
      </c>
      <c r="K3409" s="35">
        <v>0</v>
      </c>
      <c r="L3409" s="35">
        <v>0</v>
      </c>
      <c r="M3409" s="35">
        <v>9860.48</v>
      </c>
      <c r="N3409" s="38" t="s">
        <v>76</v>
      </c>
      <c r="O3409" s="14">
        <f t="shared" si="305"/>
        <v>45922.220821759256</v>
      </c>
      <c r="P3409" s="19">
        <f t="shared" si="306"/>
        <v>45922.429155092592</v>
      </c>
      <c r="Q3409" s="20" t="str">
        <f t="shared" si="307"/>
        <v>22/09/2025</v>
      </c>
      <c r="R3409" s="13" t="str">
        <f t="shared" si="308"/>
        <v>10</v>
      </c>
      <c r="S3409" s="13" t="str">
        <f t="shared" si="309"/>
        <v>Mon</v>
      </c>
    </row>
    <row r="3410" spans="1:19" x14ac:dyDescent="0.25">
      <c r="A3410" s="60">
        <v>45922.220821759256</v>
      </c>
      <c r="B3410" s="61">
        <v>444931388</v>
      </c>
      <c r="C3410" s="37" t="s">
        <v>36</v>
      </c>
      <c r="D3410" s="37" t="s">
        <v>37</v>
      </c>
      <c r="E3410" s="37" t="s">
        <v>45</v>
      </c>
      <c r="F3410" s="37" t="s">
        <v>120</v>
      </c>
      <c r="G3410" s="36">
        <v>3689.7</v>
      </c>
      <c r="H3410" s="61">
        <v>444141624</v>
      </c>
      <c r="I3410" s="36">
        <v>0</v>
      </c>
      <c r="J3410" s="36">
        <v>0</v>
      </c>
      <c r="K3410" s="36">
        <v>0</v>
      </c>
      <c r="L3410" s="36">
        <v>0</v>
      </c>
      <c r="M3410" s="36">
        <v>9860.48</v>
      </c>
      <c r="N3410" s="37" t="s">
        <v>75</v>
      </c>
      <c r="O3410" s="14">
        <f t="shared" si="305"/>
        <v>45922.220821759256</v>
      </c>
      <c r="P3410" s="19">
        <f t="shared" si="306"/>
        <v>45922.429155092592</v>
      </c>
      <c r="Q3410" s="20" t="str">
        <f t="shared" si="307"/>
        <v>22/09/2025</v>
      </c>
      <c r="R3410" s="13" t="str">
        <f t="shared" si="308"/>
        <v>10</v>
      </c>
      <c r="S3410" s="13" t="str">
        <f t="shared" si="309"/>
        <v>Mon</v>
      </c>
    </row>
    <row r="3411" spans="1:19" x14ac:dyDescent="0.25">
      <c r="A3411" s="58">
        <v>45922.223715277774</v>
      </c>
      <c r="B3411" s="59">
        <v>444931957</v>
      </c>
      <c r="C3411" s="38" t="s">
        <v>36</v>
      </c>
      <c r="D3411" s="38" t="s">
        <v>38</v>
      </c>
      <c r="E3411" s="38" t="s">
        <v>45</v>
      </c>
      <c r="F3411" s="38" t="s">
        <v>120</v>
      </c>
      <c r="G3411" s="35">
        <v>3688.56</v>
      </c>
      <c r="H3411" s="59">
        <v>444142191</v>
      </c>
      <c r="I3411" s="35">
        <v>0</v>
      </c>
      <c r="J3411" s="35">
        <v>0</v>
      </c>
      <c r="K3411" s="35">
        <v>0</v>
      </c>
      <c r="L3411" s="35">
        <v>0</v>
      </c>
      <c r="M3411" s="35">
        <v>9860.48</v>
      </c>
      <c r="N3411" s="38" t="s">
        <v>1385</v>
      </c>
      <c r="O3411" s="14">
        <f t="shared" si="305"/>
        <v>45922.223715277774</v>
      </c>
      <c r="P3411" s="19">
        <f t="shared" si="306"/>
        <v>45922.43204861111</v>
      </c>
      <c r="Q3411" s="20" t="str">
        <f t="shared" si="307"/>
        <v>22/09/2025</v>
      </c>
      <c r="R3411" s="13" t="str">
        <f t="shared" si="308"/>
        <v>10</v>
      </c>
      <c r="S3411" s="13" t="str">
        <f t="shared" si="309"/>
        <v>Mon</v>
      </c>
    </row>
    <row r="3412" spans="1:19" x14ac:dyDescent="0.25">
      <c r="A3412" s="60">
        <v>45922.223715277774</v>
      </c>
      <c r="B3412" s="61">
        <v>444931958</v>
      </c>
      <c r="C3412" s="37" t="s">
        <v>36</v>
      </c>
      <c r="D3412" s="37" t="s">
        <v>38</v>
      </c>
      <c r="E3412" s="37" t="s">
        <v>45</v>
      </c>
      <c r="F3412" s="37" t="s">
        <v>120</v>
      </c>
      <c r="G3412" s="36">
        <v>3688.56</v>
      </c>
      <c r="H3412" s="61">
        <v>444142192</v>
      </c>
      <c r="I3412" s="36">
        <v>0</v>
      </c>
      <c r="J3412" s="36">
        <v>0</v>
      </c>
      <c r="K3412" s="36">
        <v>0</v>
      </c>
      <c r="L3412" s="36">
        <v>0</v>
      </c>
      <c r="M3412" s="36">
        <v>9860.48</v>
      </c>
      <c r="N3412" s="37" t="s">
        <v>116</v>
      </c>
      <c r="O3412" s="14">
        <f t="shared" si="305"/>
        <v>45922.223715277774</v>
      </c>
      <c r="P3412" s="19">
        <f t="shared" si="306"/>
        <v>45922.43204861111</v>
      </c>
      <c r="Q3412" s="20" t="str">
        <f t="shared" si="307"/>
        <v>22/09/2025</v>
      </c>
      <c r="R3412" s="13" t="str">
        <f t="shared" si="308"/>
        <v>10</v>
      </c>
      <c r="S3412" s="13" t="str">
        <f t="shared" si="309"/>
        <v>Mon</v>
      </c>
    </row>
    <row r="3413" spans="1:19" x14ac:dyDescent="0.25">
      <c r="A3413" s="58">
        <v>45922.22861111111</v>
      </c>
      <c r="B3413" s="59">
        <v>444933248</v>
      </c>
      <c r="C3413" s="38" t="s">
        <v>36</v>
      </c>
      <c r="D3413" s="38" t="s">
        <v>37</v>
      </c>
      <c r="E3413" s="38" t="s">
        <v>46</v>
      </c>
      <c r="F3413" s="38" t="s">
        <v>120</v>
      </c>
      <c r="G3413" s="35">
        <v>3691.66</v>
      </c>
      <c r="H3413" s="59">
        <v>444143481</v>
      </c>
      <c r="I3413" s="35">
        <v>0</v>
      </c>
      <c r="J3413" s="35">
        <v>0</v>
      </c>
      <c r="K3413" s="35">
        <v>0</v>
      </c>
      <c r="L3413" s="35">
        <v>-3.1</v>
      </c>
      <c r="M3413" s="35">
        <v>9857.3799999999992</v>
      </c>
      <c r="N3413" s="38" t="s">
        <v>2386</v>
      </c>
      <c r="O3413" s="14">
        <f t="shared" si="305"/>
        <v>45922.22861111111</v>
      </c>
      <c r="P3413" s="19">
        <f t="shared" si="306"/>
        <v>45922.436944444446</v>
      </c>
      <c r="Q3413" s="20" t="str">
        <f t="shared" si="307"/>
        <v>22/09/2025</v>
      </c>
      <c r="R3413" s="13" t="str">
        <f t="shared" si="308"/>
        <v>10</v>
      </c>
      <c r="S3413" s="13" t="str">
        <f t="shared" si="309"/>
        <v>Mon</v>
      </c>
    </row>
    <row r="3414" spans="1:19" x14ac:dyDescent="0.25">
      <c r="A3414" s="60">
        <v>45922.22861111111</v>
      </c>
      <c r="B3414" s="61">
        <v>444933249</v>
      </c>
      <c r="C3414" s="37" t="s">
        <v>36</v>
      </c>
      <c r="D3414" s="37" t="s">
        <v>37</v>
      </c>
      <c r="E3414" s="37" t="s">
        <v>46</v>
      </c>
      <c r="F3414" s="37" t="s">
        <v>120</v>
      </c>
      <c r="G3414" s="36">
        <v>3691.66</v>
      </c>
      <c r="H3414" s="61">
        <v>444143482</v>
      </c>
      <c r="I3414" s="36">
        <v>0</v>
      </c>
      <c r="J3414" s="36">
        <v>0</v>
      </c>
      <c r="K3414" s="36">
        <v>0</v>
      </c>
      <c r="L3414" s="36">
        <v>-3.1</v>
      </c>
      <c r="M3414" s="36">
        <v>9854.2800000000007</v>
      </c>
      <c r="N3414" s="37" t="s">
        <v>2386</v>
      </c>
      <c r="O3414" s="14">
        <f t="shared" si="305"/>
        <v>45922.22861111111</v>
      </c>
      <c r="P3414" s="19">
        <f t="shared" si="306"/>
        <v>45922.436944444446</v>
      </c>
      <c r="Q3414" s="20" t="str">
        <f t="shared" si="307"/>
        <v>22/09/2025</v>
      </c>
      <c r="R3414" s="13" t="str">
        <f t="shared" si="308"/>
        <v>10</v>
      </c>
      <c r="S3414" s="13" t="str">
        <f t="shared" si="309"/>
        <v>Mon</v>
      </c>
    </row>
    <row r="3415" spans="1:19" x14ac:dyDescent="0.25">
      <c r="A3415" s="58">
        <v>45922.22934027778</v>
      </c>
      <c r="B3415" s="59">
        <v>444934129</v>
      </c>
      <c r="C3415" s="38" t="s">
        <v>36</v>
      </c>
      <c r="D3415" s="38" t="s">
        <v>37</v>
      </c>
      <c r="E3415" s="38" t="s">
        <v>46</v>
      </c>
      <c r="F3415" s="38" t="s">
        <v>120</v>
      </c>
      <c r="G3415" s="35">
        <v>3692.49</v>
      </c>
      <c r="H3415" s="59">
        <v>444144397</v>
      </c>
      <c r="I3415" s="35">
        <v>0</v>
      </c>
      <c r="J3415" s="35">
        <v>0</v>
      </c>
      <c r="K3415" s="35">
        <v>0</v>
      </c>
      <c r="L3415" s="35">
        <v>-3</v>
      </c>
      <c r="M3415" s="35">
        <v>9851.2800000000007</v>
      </c>
      <c r="N3415" s="38" t="s">
        <v>2387</v>
      </c>
      <c r="O3415" s="14">
        <f t="shared" si="305"/>
        <v>45922.22934027778</v>
      </c>
      <c r="P3415" s="19">
        <f t="shared" si="306"/>
        <v>45922.437673611115</v>
      </c>
      <c r="Q3415" s="20" t="str">
        <f t="shared" si="307"/>
        <v>22/09/2025</v>
      </c>
      <c r="R3415" s="13" t="str">
        <f t="shared" si="308"/>
        <v>10</v>
      </c>
      <c r="S3415" s="13" t="str">
        <f t="shared" si="309"/>
        <v>Mon</v>
      </c>
    </row>
    <row r="3416" spans="1:19" x14ac:dyDescent="0.25">
      <c r="A3416" s="60">
        <v>45922.231006944443</v>
      </c>
      <c r="B3416" s="61">
        <v>444936139</v>
      </c>
      <c r="C3416" s="37" t="s">
        <v>36</v>
      </c>
      <c r="D3416" s="37" t="s">
        <v>37</v>
      </c>
      <c r="E3416" s="37" t="s">
        <v>45</v>
      </c>
      <c r="F3416" s="37" t="s">
        <v>120</v>
      </c>
      <c r="G3416" s="36">
        <v>3692.91</v>
      </c>
      <c r="H3416" s="61">
        <v>444146470</v>
      </c>
      <c r="I3416" s="36">
        <v>0</v>
      </c>
      <c r="J3416" s="36">
        <v>0</v>
      </c>
      <c r="K3416" s="36">
        <v>0</v>
      </c>
      <c r="L3416" s="36">
        <v>0</v>
      </c>
      <c r="M3416" s="36">
        <v>9851.2800000000007</v>
      </c>
      <c r="N3416" s="37" t="s">
        <v>119</v>
      </c>
      <c r="O3416" s="14">
        <f t="shared" si="305"/>
        <v>45922.231006944443</v>
      </c>
      <c r="P3416" s="19">
        <f t="shared" si="306"/>
        <v>45922.439340277779</v>
      </c>
      <c r="Q3416" s="20" t="str">
        <f t="shared" si="307"/>
        <v>22/09/2025</v>
      </c>
      <c r="R3416" s="13" t="str">
        <f t="shared" si="308"/>
        <v>10</v>
      </c>
      <c r="S3416" s="13" t="str">
        <f t="shared" si="309"/>
        <v>Mon</v>
      </c>
    </row>
    <row r="3417" spans="1:19" x14ac:dyDescent="0.25">
      <c r="A3417" s="58">
        <v>45922.231006944443</v>
      </c>
      <c r="B3417" s="59">
        <v>444936140</v>
      </c>
      <c r="C3417" s="38" t="s">
        <v>36</v>
      </c>
      <c r="D3417" s="38" t="s">
        <v>37</v>
      </c>
      <c r="E3417" s="38" t="s">
        <v>45</v>
      </c>
      <c r="F3417" s="38" t="s">
        <v>120</v>
      </c>
      <c r="G3417" s="35">
        <v>3692.87</v>
      </c>
      <c r="H3417" s="59">
        <v>444146471</v>
      </c>
      <c r="I3417" s="35">
        <v>0</v>
      </c>
      <c r="J3417" s="35">
        <v>0</v>
      </c>
      <c r="K3417" s="35">
        <v>0</v>
      </c>
      <c r="L3417" s="35">
        <v>0</v>
      </c>
      <c r="M3417" s="35">
        <v>9851.2800000000007</v>
      </c>
      <c r="N3417" s="38" t="s">
        <v>116</v>
      </c>
      <c r="O3417" s="14">
        <f t="shared" si="305"/>
        <v>45922.231006944443</v>
      </c>
      <c r="P3417" s="19">
        <f t="shared" si="306"/>
        <v>45922.439340277779</v>
      </c>
      <c r="Q3417" s="20" t="str">
        <f t="shared" si="307"/>
        <v>22/09/2025</v>
      </c>
      <c r="R3417" s="13" t="str">
        <f t="shared" si="308"/>
        <v>10</v>
      </c>
      <c r="S3417" s="13" t="str">
        <f t="shared" si="309"/>
        <v>Mon</v>
      </c>
    </row>
    <row r="3418" spans="1:19" x14ac:dyDescent="0.25">
      <c r="A3418" s="60">
        <v>45922.231006944443</v>
      </c>
      <c r="B3418" s="61">
        <v>444936145</v>
      </c>
      <c r="C3418" s="37" t="s">
        <v>36</v>
      </c>
      <c r="D3418" s="37" t="s">
        <v>37</v>
      </c>
      <c r="E3418" s="37" t="s">
        <v>45</v>
      </c>
      <c r="F3418" s="37" t="s">
        <v>120</v>
      </c>
      <c r="G3418" s="36">
        <v>3692.86</v>
      </c>
      <c r="H3418" s="61">
        <v>444146476</v>
      </c>
      <c r="I3418" s="36">
        <v>0</v>
      </c>
      <c r="J3418" s="36">
        <v>0</v>
      </c>
      <c r="K3418" s="36">
        <v>0</v>
      </c>
      <c r="L3418" s="36">
        <v>0</v>
      </c>
      <c r="M3418" s="36">
        <v>9851.2800000000007</v>
      </c>
      <c r="N3418" s="37" t="s">
        <v>1385</v>
      </c>
      <c r="O3418" s="14">
        <f t="shared" si="305"/>
        <v>45922.231006944443</v>
      </c>
      <c r="P3418" s="19">
        <f t="shared" si="306"/>
        <v>45922.439340277779</v>
      </c>
      <c r="Q3418" s="20" t="str">
        <f t="shared" si="307"/>
        <v>22/09/2025</v>
      </c>
      <c r="R3418" s="13" t="str">
        <f t="shared" si="308"/>
        <v>10</v>
      </c>
      <c r="S3418" s="13" t="str">
        <f t="shared" si="309"/>
        <v>Mon</v>
      </c>
    </row>
    <row r="3419" spans="1:19" x14ac:dyDescent="0.25">
      <c r="A3419" s="58">
        <v>45922.231458333335</v>
      </c>
      <c r="B3419" s="59">
        <v>444936463</v>
      </c>
      <c r="C3419" s="38" t="s">
        <v>36</v>
      </c>
      <c r="D3419" s="38" t="s">
        <v>37</v>
      </c>
      <c r="E3419" s="38" t="s">
        <v>45</v>
      </c>
      <c r="F3419" s="38" t="s">
        <v>120</v>
      </c>
      <c r="G3419" s="35">
        <v>3691.77</v>
      </c>
      <c r="H3419" s="59">
        <v>444146799</v>
      </c>
      <c r="I3419" s="35">
        <v>0</v>
      </c>
      <c r="J3419" s="35">
        <v>0</v>
      </c>
      <c r="K3419" s="35">
        <v>0</v>
      </c>
      <c r="L3419" s="35">
        <v>0</v>
      </c>
      <c r="M3419" s="35">
        <v>9851.2800000000007</v>
      </c>
      <c r="N3419" s="38" t="s">
        <v>1945</v>
      </c>
      <c r="O3419" s="14">
        <f t="shared" si="305"/>
        <v>45922.231458333335</v>
      </c>
      <c r="P3419" s="19">
        <f t="shared" si="306"/>
        <v>45922.439791666671</v>
      </c>
      <c r="Q3419" s="20" t="str">
        <f t="shared" si="307"/>
        <v>22/09/2025</v>
      </c>
      <c r="R3419" s="13" t="str">
        <f t="shared" si="308"/>
        <v>10</v>
      </c>
      <c r="S3419" s="13" t="str">
        <f t="shared" si="309"/>
        <v>Mon</v>
      </c>
    </row>
    <row r="3420" spans="1:19" x14ac:dyDescent="0.25">
      <c r="A3420" s="60">
        <v>45922.231469907405</v>
      </c>
      <c r="B3420" s="61">
        <v>444936465</v>
      </c>
      <c r="C3420" s="37" t="s">
        <v>36</v>
      </c>
      <c r="D3420" s="37" t="s">
        <v>37</v>
      </c>
      <c r="E3420" s="37" t="s">
        <v>45</v>
      </c>
      <c r="F3420" s="37" t="s">
        <v>120</v>
      </c>
      <c r="G3420" s="36">
        <v>3691.77</v>
      </c>
      <c r="H3420" s="61">
        <v>444146801</v>
      </c>
      <c r="I3420" s="36">
        <v>0</v>
      </c>
      <c r="J3420" s="36">
        <v>0</v>
      </c>
      <c r="K3420" s="36">
        <v>0</v>
      </c>
      <c r="L3420" s="36">
        <v>0</v>
      </c>
      <c r="M3420" s="36">
        <v>9851.2800000000007</v>
      </c>
      <c r="N3420" s="37" t="s">
        <v>52</v>
      </c>
      <c r="O3420" s="14">
        <f t="shared" si="305"/>
        <v>45922.231469907405</v>
      </c>
      <c r="P3420" s="19">
        <f t="shared" si="306"/>
        <v>45922.439803240741</v>
      </c>
      <c r="Q3420" s="20" t="str">
        <f t="shared" si="307"/>
        <v>22/09/2025</v>
      </c>
      <c r="R3420" s="13" t="str">
        <f t="shared" si="308"/>
        <v>10</v>
      </c>
      <c r="S3420" s="13" t="str">
        <f t="shared" si="309"/>
        <v>Mon</v>
      </c>
    </row>
    <row r="3421" spans="1:19" x14ac:dyDescent="0.25">
      <c r="A3421" s="58">
        <v>45922.231469907405</v>
      </c>
      <c r="B3421" s="59">
        <v>444936466</v>
      </c>
      <c r="C3421" s="38" t="s">
        <v>36</v>
      </c>
      <c r="D3421" s="38" t="s">
        <v>37</v>
      </c>
      <c r="E3421" s="38" t="s">
        <v>45</v>
      </c>
      <c r="F3421" s="38" t="s">
        <v>120</v>
      </c>
      <c r="G3421" s="35">
        <v>3691.85</v>
      </c>
      <c r="H3421" s="59">
        <v>444146802</v>
      </c>
      <c r="I3421" s="35">
        <v>0</v>
      </c>
      <c r="J3421" s="35">
        <v>0</v>
      </c>
      <c r="K3421" s="35">
        <v>0</v>
      </c>
      <c r="L3421" s="35">
        <v>0</v>
      </c>
      <c r="M3421" s="35">
        <v>9851.2800000000007</v>
      </c>
      <c r="N3421" s="38" t="s">
        <v>109</v>
      </c>
      <c r="O3421" s="14">
        <f t="shared" si="305"/>
        <v>45922.231469907405</v>
      </c>
      <c r="P3421" s="19">
        <f t="shared" si="306"/>
        <v>45922.439803240741</v>
      </c>
      <c r="Q3421" s="20" t="str">
        <f t="shared" si="307"/>
        <v>22/09/2025</v>
      </c>
      <c r="R3421" s="13" t="str">
        <f t="shared" si="308"/>
        <v>10</v>
      </c>
      <c r="S3421" s="13" t="str">
        <f t="shared" si="309"/>
        <v>Mon</v>
      </c>
    </row>
    <row r="3422" spans="1:19" x14ac:dyDescent="0.25">
      <c r="A3422" s="60">
        <v>45922.231469907405</v>
      </c>
      <c r="B3422" s="61">
        <v>444936470</v>
      </c>
      <c r="C3422" s="37" t="s">
        <v>36</v>
      </c>
      <c r="D3422" s="37" t="s">
        <v>37</v>
      </c>
      <c r="E3422" s="37" t="s">
        <v>45</v>
      </c>
      <c r="F3422" s="37" t="s">
        <v>120</v>
      </c>
      <c r="G3422" s="36">
        <v>3691.85</v>
      </c>
      <c r="H3422" s="61">
        <v>444146806</v>
      </c>
      <c r="I3422" s="36">
        <v>0</v>
      </c>
      <c r="J3422" s="36">
        <v>0</v>
      </c>
      <c r="K3422" s="36">
        <v>0</v>
      </c>
      <c r="L3422" s="36">
        <v>0</v>
      </c>
      <c r="M3422" s="36">
        <v>9851.2800000000007</v>
      </c>
      <c r="N3422" s="37" t="s">
        <v>77</v>
      </c>
      <c r="O3422" s="14">
        <f t="shared" si="305"/>
        <v>45922.231469907405</v>
      </c>
      <c r="P3422" s="19">
        <f t="shared" si="306"/>
        <v>45922.439803240741</v>
      </c>
      <c r="Q3422" s="20" t="str">
        <f t="shared" si="307"/>
        <v>22/09/2025</v>
      </c>
      <c r="R3422" s="13" t="str">
        <f t="shared" si="308"/>
        <v>10</v>
      </c>
      <c r="S3422" s="13" t="str">
        <f t="shared" si="309"/>
        <v>Mon</v>
      </c>
    </row>
    <row r="3423" spans="1:19" x14ac:dyDescent="0.25">
      <c r="A3423" s="58">
        <v>45922.231469907405</v>
      </c>
      <c r="B3423" s="59">
        <v>444936471</v>
      </c>
      <c r="C3423" s="38" t="s">
        <v>36</v>
      </c>
      <c r="D3423" s="38" t="s">
        <v>37</v>
      </c>
      <c r="E3423" s="38" t="s">
        <v>45</v>
      </c>
      <c r="F3423" s="38" t="s">
        <v>120</v>
      </c>
      <c r="G3423" s="35">
        <v>3691.85</v>
      </c>
      <c r="H3423" s="59">
        <v>444146807</v>
      </c>
      <c r="I3423" s="35">
        <v>0</v>
      </c>
      <c r="J3423" s="35">
        <v>0</v>
      </c>
      <c r="K3423" s="35">
        <v>0</v>
      </c>
      <c r="L3423" s="35">
        <v>0</v>
      </c>
      <c r="M3423" s="35">
        <v>9851.2800000000007</v>
      </c>
      <c r="N3423" s="38" t="s">
        <v>47</v>
      </c>
      <c r="O3423" s="14">
        <f t="shared" si="305"/>
        <v>45922.231469907405</v>
      </c>
      <c r="P3423" s="19">
        <f t="shared" si="306"/>
        <v>45922.439803240741</v>
      </c>
      <c r="Q3423" s="20" t="str">
        <f t="shared" si="307"/>
        <v>22/09/2025</v>
      </c>
      <c r="R3423" s="13" t="str">
        <f t="shared" si="308"/>
        <v>10</v>
      </c>
      <c r="S3423" s="13" t="str">
        <f t="shared" si="309"/>
        <v>Mon</v>
      </c>
    </row>
    <row r="3424" spans="1:19" x14ac:dyDescent="0.25">
      <c r="A3424" s="60">
        <v>45922.231481481482</v>
      </c>
      <c r="B3424" s="61">
        <v>444936472</v>
      </c>
      <c r="C3424" s="37" t="s">
        <v>36</v>
      </c>
      <c r="D3424" s="37" t="s">
        <v>37</v>
      </c>
      <c r="E3424" s="37" t="s">
        <v>45</v>
      </c>
      <c r="F3424" s="37" t="s">
        <v>120</v>
      </c>
      <c r="G3424" s="36">
        <v>3691.91</v>
      </c>
      <c r="H3424" s="61">
        <v>444146808</v>
      </c>
      <c r="I3424" s="36">
        <v>0</v>
      </c>
      <c r="J3424" s="36">
        <v>0</v>
      </c>
      <c r="K3424" s="36">
        <v>0</v>
      </c>
      <c r="L3424" s="36">
        <v>0</v>
      </c>
      <c r="M3424" s="36">
        <v>9851.2800000000007</v>
      </c>
      <c r="N3424" s="37" t="s">
        <v>114</v>
      </c>
      <c r="O3424" s="14">
        <f t="shared" si="305"/>
        <v>45922.231481481482</v>
      </c>
      <c r="P3424" s="19">
        <f t="shared" si="306"/>
        <v>45922.439814814818</v>
      </c>
      <c r="Q3424" s="20" t="str">
        <f t="shared" si="307"/>
        <v>22/09/2025</v>
      </c>
      <c r="R3424" s="13" t="str">
        <f t="shared" si="308"/>
        <v>10</v>
      </c>
      <c r="S3424" s="13" t="str">
        <f t="shared" si="309"/>
        <v>Mon</v>
      </c>
    </row>
    <row r="3425" spans="1:19" x14ac:dyDescent="0.25">
      <c r="A3425" s="58">
        <v>45922.231481481482</v>
      </c>
      <c r="B3425" s="59">
        <v>444936474</v>
      </c>
      <c r="C3425" s="38" t="s">
        <v>36</v>
      </c>
      <c r="D3425" s="38" t="s">
        <v>37</v>
      </c>
      <c r="E3425" s="38" t="s">
        <v>45</v>
      </c>
      <c r="F3425" s="38" t="s">
        <v>120</v>
      </c>
      <c r="G3425" s="35">
        <v>3691.7</v>
      </c>
      <c r="H3425" s="59">
        <v>444146810</v>
      </c>
      <c r="I3425" s="35">
        <v>0</v>
      </c>
      <c r="J3425" s="35">
        <v>0</v>
      </c>
      <c r="K3425" s="35">
        <v>0</v>
      </c>
      <c r="L3425" s="35">
        <v>0</v>
      </c>
      <c r="M3425" s="35">
        <v>9851.2800000000007</v>
      </c>
      <c r="N3425" s="38" t="s">
        <v>48</v>
      </c>
      <c r="O3425" s="14">
        <f t="shared" si="305"/>
        <v>45922.231481481482</v>
      </c>
      <c r="P3425" s="19">
        <f t="shared" si="306"/>
        <v>45922.439814814818</v>
      </c>
      <c r="Q3425" s="20" t="str">
        <f t="shared" si="307"/>
        <v>22/09/2025</v>
      </c>
      <c r="R3425" s="13" t="str">
        <f t="shared" si="308"/>
        <v>10</v>
      </c>
      <c r="S3425" s="13" t="str">
        <f t="shared" si="309"/>
        <v>Mon</v>
      </c>
    </row>
    <row r="3426" spans="1:19" x14ac:dyDescent="0.25">
      <c r="A3426" s="60">
        <v>45922.231481481482</v>
      </c>
      <c r="B3426" s="61">
        <v>444936477</v>
      </c>
      <c r="C3426" s="37" t="s">
        <v>36</v>
      </c>
      <c r="D3426" s="37" t="s">
        <v>37</v>
      </c>
      <c r="E3426" s="37" t="s">
        <v>45</v>
      </c>
      <c r="F3426" s="37" t="s">
        <v>120</v>
      </c>
      <c r="G3426" s="36">
        <v>3691.68</v>
      </c>
      <c r="H3426" s="61">
        <v>444146813</v>
      </c>
      <c r="I3426" s="36">
        <v>0</v>
      </c>
      <c r="J3426" s="36">
        <v>0</v>
      </c>
      <c r="K3426" s="36">
        <v>0</v>
      </c>
      <c r="L3426" s="36">
        <v>0</v>
      </c>
      <c r="M3426" s="36">
        <v>9851.2800000000007</v>
      </c>
      <c r="N3426" s="37" t="s">
        <v>1972</v>
      </c>
      <c r="O3426" s="14">
        <f t="shared" si="305"/>
        <v>45922.231481481482</v>
      </c>
      <c r="P3426" s="19">
        <f t="shared" si="306"/>
        <v>45922.439814814818</v>
      </c>
      <c r="Q3426" s="20" t="str">
        <f t="shared" si="307"/>
        <v>22/09/2025</v>
      </c>
      <c r="R3426" s="13" t="str">
        <f t="shared" si="308"/>
        <v>10</v>
      </c>
      <c r="S3426" s="13" t="str">
        <f t="shared" si="309"/>
        <v>Mon</v>
      </c>
    </row>
    <row r="3427" spans="1:19" x14ac:dyDescent="0.25">
      <c r="A3427" s="58">
        <v>45922.231481481482</v>
      </c>
      <c r="B3427" s="59">
        <v>444936478</v>
      </c>
      <c r="C3427" s="38" t="s">
        <v>36</v>
      </c>
      <c r="D3427" s="38" t="s">
        <v>37</v>
      </c>
      <c r="E3427" s="38" t="s">
        <v>45</v>
      </c>
      <c r="F3427" s="38" t="s">
        <v>120</v>
      </c>
      <c r="G3427" s="35">
        <v>3691.78</v>
      </c>
      <c r="H3427" s="59">
        <v>444146814</v>
      </c>
      <c r="I3427" s="35">
        <v>0</v>
      </c>
      <c r="J3427" s="35">
        <v>0</v>
      </c>
      <c r="K3427" s="35">
        <v>0</v>
      </c>
      <c r="L3427" s="35">
        <v>0</v>
      </c>
      <c r="M3427" s="35">
        <v>9851.2800000000007</v>
      </c>
      <c r="N3427" s="38" t="s">
        <v>108</v>
      </c>
      <c r="O3427" s="14">
        <f t="shared" si="305"/>
        <v>45922.231481481482</v>
      </c>
      <c r="P3427" s="19">
        <f t="shared" si="306"/>
        <v>45922.439814814818</v>
      </c>
      <c r="Q3427" s="20" t="str">
        <f t="shared" si="307"/>
        <v>22/09/2025</v>
      </c>
      <c r="R3427" s="13" t="str">
        <f t="shared" si="308"/>
        <v>10</v>
      </c>
      <c r="S3427" s="13" t="str">
        <f t="shared" si="309"/>
        <v>Mon</v>
      </c>
    </row>
    <row r="3428" spans="1:19" x14ac:dyDescent="0.25">
      <c r="A3428" s="60">
        <v>45922.231493055559</v>
      </c>
      <c r="B3428" s="61">
        <v>444936480</v>
      </c>
      <c r="C3428" s="37" t="s">
        <v>36</v>
      </c>
      <c r="D3428" s="37" t="s">
        <v>37</v>
      </c>
      <c r="E3428" s="37" t="s">
        <v>45</v>
      </c>
      <c r="F3428" s="37" t="s">
        <v>120</v>
      </c>
      <c r="G3428" s="36">
        <v>3691.6</v>
      </c>
      <c r="H3428" s="61">
        <v>444146816</v>
      </c>
      <c r="I3428" s="36">
        <v>0</v>
      </c>
      <c r="J3428" s="36">
        <v>0</v>
      </c>
      <c r="K3428" s="36">
        <v>0</v>
      </c>
      <c r="L3428" s="36">
        <v>0</v>
      </c>
      <c r="M3428" s="36">
        <v>9851.2800000000007</v>
      </c>
      <c r="N3428" s="37" t="s">
        <v>2063</v>
      </c>
      <c r="O3428" s="14">
        <f t="shared" si="305"/>
        <v>45922.231493055559</v>
      </c>
      <c r="P3428" s="19">
        <f t="shared" si="306"/>
        <v>45922.439826388894</v>
      </c>
      <c r="Q3428" s="20" t="str">
        <f t="shared" si="307"/>
        <v>22/09/2025</v>
      </c>
      <c r="R3428" s="13" t="str">
        <f t="shared" si="308"/>
        <v>10</v>
      </c>
      <c r="S3428" s="13" t="str">
        <f t="shared" si="309"/>
        <v>Mon</v>
      </c>
    </row>
    <row r="3429" spans="1:19" x14ac:dyDescent="0.25">
      <c r="A3429" s="58">
        <v>45922.231493055559</v>
      </c>
      <c r="B3429" s="59">
        <v>444936482</v>
      </c>
      <c r="C3429" s="38" t="s">
        <v>36</v>
      </c>
      <c r="D3429" s="38" t="s">
        <v>37</v>
      </c>
      <c r="E3429" s="38" t="s">
        <v>45</v>
      </c>
      <c r="F3429" s="38" t="s">
        <v>120</v>
      </c>
      <c r="G3429" s="35">
        <v>3691.58</v>
      </c>
      <c r="H3429" s="59">
        <v>444146818</v>
      </c>
      <c r="I3429" s="35">
        <v>0</v>
      </c>
      <c r="J3429" s="35">
        <v>0</v>
      </c>
      <c r="K3429" s="35">
        <v>0</v>
      </c>
      <c r="L3429" s="35">
        <v>0</v>
      </c>
      <c r="M3429" s="35">
        <v>9851.2800000000007</v>
      </c>
      <c r="N3429" s="38" t="s">
        <v>2064</v>
      </c>
      <c r="O3429" s="14">
        <f t="shared" si="305"/>
        <v>45922.231493055559</v>
      </c>
      <c r="P3429" s="19">
        <f t="shared" si="306"/>
        <v>45922.439826388894</v>
      </c>
      <c r="Q3429" s="20" t="str">
        <f t="shared" si="307"/>
        <v>22/09/2025</v>
      </c>
      <c r="R3429" s="13" t="str">
        <f t="shared" si="308"/>
        <v>10</v>
      </c>
      <c r="S3429" s="13" t="str">
        <f t="shared" si="309"/>
        <v>Mon</v>
      </c>
    </row>
    <row r="3430" spans="1:19" x14ac:dyDescent="0.25">
      <c r="A3430" s="60">
        <v>45922.231666666667</v>
      </c>
      <c r="B3430" s="61">
        <v>444936566</v>
      </c>
      <c r="C3430" s="37" t="s">
        <v>36</v>
      </c>
      <c r="D3430" s="37" t="s">
        <v>38</v>
      </c>
      <c r="E3430" s="37" t="s">
        <v>46</v>
      </c>
      <c r="F3430" s="37" t="s">
        <v>120</v>
      </c>
      <c r="G3430" s="36">
        <v>3690.92</v>
      </c>
      <c r="H3430" s="61">
        <v>444146900</v>
      </c>
      <c r="I3430" s="36">
        <v>0</v>
      </c>
      <c r="J3430" s="36">
        <v>0</v>
      </c>
      <c r="K3430" s="36">
        <v>0</v>
      </c>
      <c r="L3430" s="36">
        <v>1.22</v>
      </c>
      <c r="M3430" s="36">
        <v>9852.5</v>
      </c>
      <c r="N3430" s="37" t="s">
        <v>2388</v>
      </c>
      <c r="O3430" s="14">
        <f t="shared" si="305"/>
        <v>45922.231666666667</v>
      </c>
      <c r="P3430" s="19">
        <f t="shared" si="306"/>
        <v>45922.44</v>
      </c>
      <c r="Q3430" s="20" t="str">
        <f t="shared" si="307"/>
        <v>22/09/2025</v>
      </c>
      <c r="R3430" s="13" t="str">
        <f t="shared" si="308"/>
        <v>10</v>
      </c>
      <c r="S3430" s="13" t="str">
        <f t="shared" si="309"/>
        <v>Mon</v>
      </c>
    </row>
    <row r="3431" spans="1:19" x14ac:dyDescent="0.25">
      <c r="A3431" s="58">
        <v>45922.231666666667</v>
      </c>
      <c r="B3431" s="59">
        <v>444936573</v>
      </c>
      <c r="C3431" s="38" t="s">
        <v>36</v>
      </c>
      <c r="D3431" s="38" t="s">
        <v>38</v>
      </c>
      <c r="E3431" s="38" t="s">
        <v>46</v>
      </c>
      <c r="F3431" s="38" t="s">
        <v>120</v>
      </c>
      <c r="G3431" s="35">
        <v>3690.86</v>
      </c>
      <c r="H3431" s="59">
        <v>444146907</v>
      </c>
      <c r="I3431" s="35">
        <v>0</v>
      </c>
      <c r="J3431" s="35">
        <v>0</v>
      </c>
      <c r="K3431" s="35">
        <v>0</v>
      </c>
      <c r="L3431" s="35">
        <v>1.18</v>
      </c>
      <c r="M3431" s="35">
        <v>9853.68</v>
      </c>
      <c r="N3431" s="38" t="s">
        <v>2389</v>
      </c>
      <c r="O3431" s="14">
        <f t="shared" si="305"/>
        <v>45922.231666666667</v>
      </c>
      <c r="P3431" s="19">
        <f t="shared" si="306"/>
        <v>45922.44</v>
      </c>
      <c r="Q3431" s="20" t="str">
        <f t="shared" si="307"/>
        <v>22/09/2025</v>
      </c>
      <c r="R3431" s="13" t="str">
        <f t="shared" si="308"/>
        <v>10</v>
      </c>
      <c r="S3431" s="13" t="str">
        <f t="shared" si="309"/>
        <v>Mon</v>
      </c>
    </row>
    <row r="3432" spans="1:19" x14ac:dyDescent="0.25">
      <c r="A3432" s="60">
        <v>45922.231932870367</v>
      </c>
      <c r="B3432" s="61">
        <v>444936747</v>
      </c>
      <c r="C3432" s="37" t="s">
        <v>36</v>
      </c>
      <c r="D3432" s="37" t="s">
        <v>37</v>
      </c>
      <c r="E3432" s="37" t="s">
        <v>45</v>
      </c>
      <c r="F3432" s="37" t="s">
        <v>120</v>
      </c>
      <c r="G3432" s="36">
        <v>3691.39</v>
      </c>
      <c r="H3432" s="61">
        <v>444147081</v>
      </c>
      <c r="I3432" s="36">
        <v>0</v>
      </c>
      <c r="J3432" s="36">
        <v>0</v>
      </c>
      <c r="K3432" s="36">
        <v>0</v>
      </c>
      <c r="L3432" s="36">
        <v>0</v>
      </c>
      <c r="M3432" s="36">
        <v>9853.68</v>
      </c>
      <c r="N3432" s="37" t="s">
        <v>75</v>
      </c>
      <c r="O3432" s="14">
        <f t="shared" si="305"/>
        <v>45922.231932870367</v>
      </c>
      <c r="P3432" s="19">
        <f t="shared" si="306"/>
        <v>45922.440266203703</v>
      </c>
      <c r="Q3432" s="20" t="str">
        <f t="shared" si="307"/>
        <v>22/09/2025</v>
      </c>
      <c r="R3432" s="13" t="str">
        <f t="shared" si="308"/>
        <v>10</v>
      </c>
      <c r="S3432" s="13" t="str">
        <f t="shared" si="309"/>
        <v>Mon</v>
      </c>
    </row>
    <row r="3433" spans="1:19" x14ac:dyDescent="0.25">
      <c r="A3433" s="58">
        <v>45922.231932870367</v>
      </c>
      <c r="B3433" s="59">
        <v>444936748</v>
      </c>
      <c r="C3433" s="38" t="s">
        <v>36</v>
      </c>
      <c r="D3433" s="38" t="s">
        <v>37</v>
      </c>
      <c r="E3433" s="38" t="s">
        <v>45</v>
      </c>
      <c r="F3433" s="38" t="s">
        <v>120</v>
      </c>
      <c r="G3433" s="35">
        <v>3691.37</v>
      </c>
      <c r="H3433" s="59">
        <v>444147082</v>
      </c>
      <c r="I3433" s="35">
        <v>0</v>
      </c>
      <c r="J3433" s="35">
        <v>0</v>
      </c>
      <c r="K3433" s="35">
        <v>0</v>
      </c>
      <c r="L3433" s="35">
        <v>0</v>
      </c>
      <c r="M3433" s="35">
        <v>9853.68</v>
      </c>
      <c r="N3433" s="38" t="s">
        <v>76</v>
      </c>
      <c r="O3433" s="14">
        <f t="shared" si="305"/>
        <v>45922.231932870367</v>
      </c>
      <c r="P3433" s="19">
        <f t="shared" si="306"/>
        <v>45922.440266203703</v>
      </c>
      <c r="Q3433" s="20" t="str">
        <f t="shared" si="307"/>
        <v>22/09/2025</v>
      </c>
      <c r="R3433" s="13" t="str">
        <f t="shared" si="308"/>
        <v>10</v>
      </c>
      <c r="S3433" s="13" t="str">
        <f t="shared" si="309"/>
        <v>Mon</v>
      </c>
    </row>
    <row r="3434" spans="1:19" x14ac:dyDescent="0.25">
      <c r="A3434" s="60">
        <v>45922.231979166667</v>
      </c>
      <c r="B3434" s="61">
        <v>444936817</v>
      </c>
      <c r="C3434" s="37" t="s">
        <v>36</v>
      </c>
      <c r="D3434" s="37" t="s">
        <v>38</v>
      </c>
      <c r="E3434" s="37" t="s">
        <v>46</v>
      </c>
      <c r="F3434" s="37" t="s">
        <v>120</v>
      </c>
      <c r="G3434" s="36">
        <v>3690.26</v>
      </c>
      <c r="H3434" s="61">
        <v>444147151</v>
      </c>
      <c r="I3434" s="36">
        <v>0</v>
      </c>
      <c r="J3434" s="36">
        <v>0</v>
      </c>
      <c r="K3434" s="36">
        <v>0</v>
      </c>
      <c r="L3434" s="36">
        <v>-1.59</v>
      </c>
      <c r="M3434" s="36">
        <v>9852.09</v>
      </c>
      <c r="N3434" s="37" t="s">
        <v>2378</v>
      </c>
      <c r="O3434" s="14">
        <f t="shared" si="305"/>
        <v>45922.231979166667</v>
      </c>
      <c r="P3434" s="19">
        <f t="shared" si="306"/>
        <v>45922.440312500003</v>
      </c>
      <c r="Q3434" s="20" t="str">
        <f t="shared" si="307"/>
        <v>22/09/2025</v>
      </c>
      <c r="R3434" s="13" t="str">
        <f t="shared" si="308"/>
        <v>10</v>
      </c>
      <c r="S3434" s="13" t="str">
        <f t="shared" si="309"/>
        <v>Mon</v>
      </c>
    </row>
    <row r="3435" spans="1:19" x14ac:dyDescent="0.25">
      <c r="A3435" s="58">
        <v>45922.232592592591</v>
      </c>
      <c r="B3435" s="59">
        <v>444937061</v>
      </c>
      <c r="C3435" s="38" t="s">
        <v>36</v>
      </c>
      <c r="D3435" s="38" t="s">
        <v>38</v>
      </c>
      <c r="E3435" s="38" t="s">
        <v>46</v>
      </c>
      <c r="F3435" s="38" t="s">
        <v>120</v>
      </c>
      <c r="G3435" s="35">
        <v>3689.89</v>
      </c>
      <c r="H3435" s="59">
        <v>444147388</v>
      </c>
      <c r="I3435" s="35">
        <v>0</v>
      </c>
      <c r="J3435" s="35">
        <v>0</v>
      </c>
      <c r="K3435" s="35">
        <v>0</v>
      </c>
      <c r="L3435" s="35">
        <v>-3.02</v>
      </c>
      <c r="M3435" s="35">
        <v>9849.07</v>
      </c>
      <c r="N3435" s="38" t="s">
        <v>2390</v>
      </c>
      <c r="O3435" s="14">
        <f t="shared" si="305"/>
        <v>45922.232592592591</v>
      </c>
      <c r="P3435" s="19">
        <f t="shared" si="306"/>
        <v>45922.440925925926</v>
      </c>
      <c r="Q3435" s="20" t="str">
        <f t="shared" si="307"/>
        <v>22/09/2025</v>
      </c>
      <c r="R3435" s="13" t="str">
        <f t="shared" si="308"/>
        <v>10</v>
      </c>
      <c r="S3435" s="13" t="str">
        <f t="shared" si="309"/>
        <v>Mon</v>
      </c>
    </row>
    <row r="3436" spans="1:19" x14ac:dyDescent="0.25">
      <c r="A3436" s="60">
        <v>45922.232592592591</v>
      </c>
      <c r="B3436" s="61">
        <v>444937062</v>
      </c>
      <c r="C3436" s="37" t="s">
        <v>36</v>
      </c>
      <c r="D3436" s="37" t="s">
        <v>38</v>
      </c>
      <c r="E3436" s="37" t="s">
        <v>46</v>
      </c>
      <c r="F3436" s="37" t="s">
        <v>120</v>
      </c>
      <c r="G3436" s="36">
        <v>3689.89</v>
      </c>
      <c r="H3436" s="61">
        <v>444147389</v>
      </c>
      <c r="I3436" s="36">
        <v>0</v>
      </c>
      <c r="J3436" s="36">
        <v>0</v>
      </c>
      <c r="K3436" s="36">
        <v>0</v>
      </c>
      <c r="L3436" s="36">
        <v>-2.98</v>
      </c>
      <c r="M3436" s="36">
        <v>9846.09</v>
      </c>
      <c r="N3436" s="37" t="s">
        <v>2390</v>
      </c>
      <c r="O3436" s="14">
        <f t="shared" ref="O3436:O3499" si="310">A3436</f>
        <v>45922.232592592591</v>
      </c>
      <c r="P3436" s="19">
        <f t="shared" ref="P3436:P3499" si="311">O3436+(5/24)</f>
        <v>45922.440925925926</v>
      </c>
      <c r="Q3436" s="20" t="str">
        <f t="shared" ref="Q3436:Q3499" si="312">TEXT(P3436,"dd/mm/yyyy")</f>
        <v>22/09/2025</v>
      </c>
      <c r="R3436" s="13" t="str">
        <f t="shared" ref="R3436:R3499" si="313">TEXT(P3436,"hh")</f>
        <v>10</v>
      </c>
      <c r="S3436" s="13" t="str">
        <f t="shared" ref="S3436:S3499" si="314">TEXT(P3436,"ddd")</f>
        <v>Mon</v>
      </c>
    </row>
    <row r="3437" spans="1:19" x14ac:dyDescent="0.25">
      <c r="A3437" s="58">
        <v>45922.232592592591</v>
      </c>
      <c r="B3437" s="59">
        <v>444937064</v>
      </c>
      <c r="C3437" s="38" t="s">
        <v>36</v>
      </c>
      <c r="D3437" s="38" t="s">
        <v>38</v>
      </c>
      <c r="E3437" s="38" t="s">
        <v>46</v>
      </c>
      <c r="F3437" s="38" t="s">
        <v>120</v>
      </c>
      <c r="G3437" s="35">
        <v>3689.89</v>
      </c>
      <c r="H3437" s="59">
        <v>444147390</v>
      </c>
      <c r="I3437" s="35">
        <v>0</v>
      </c>
      <c r="J3437" s="35">
        <v>0</v>
      </c>
      <c r="K3437" s="35">
        <v>0</v>
      </c>
      <c r="L3437" s="35">
        <v>-2.97</v>
      </c>
      <c r="M3437" s="35">
        <v>9843.1200000000008</v>
      </c>
      <c r="N3437" s="38" t="s">
        <v>2390</v>
      </c>
      <c r="O3437" s="14">
        <f t="shared" si="310"/>
        <v>45922.232592592591</v>
      </c>
      <c r="P3437" s="19">
        <f t="shared" si="311"/>
        <v>45922.440925925926</v>
      </c>
      <c r="Q3437" s="20" t="str">
        <f t="shared" si="312"/>
        <v>22/09/2025</v>
      </c>
      <c r="R3437" s="13" t="str">
        <f t="shared" si="313"/>
        <v>10</v>
      </c>
      <c r="S3437" s="13" t="str">
        <f t="shared" si="314"/>
        <v>Mon</v>
      </c>
    </row>
    <row r="3438" spans="1:19" x14ac:dyDescent="0.25">
      <c r="A3438" s="60">
        <v>45922.232615740744</v>
      </c>
      <c r="B3438" s="61">
        <v>444937085</v>
      </c>
      <c r="C3438" s="37" t="s">
        <v>36</v>
      </c>
      <c r="D3438" s="37" t="s">
        <v>38</v>
      </c>
      <c r="E3438" s="37" t="s">
        <v>46</v>
      </c>
      <c r="F3438" s="37" t="s">
        <v>120</v>
      </c>
      <c r="G3438" s="36">
        <v>3689.56</v>
      </c>
      <c r="H3438" s="61">
        <v>444147411</v>
      </c>
      <c r="I3438" s="36">
        <v>0</v>
      </c>
      <c r="J3438" s="36">
        <v>0</v>
      </c>
      <c r="K3438" s="36">
        <v>0</v>
      </c>
      <c r="L3438" s="36">
        <v>-2.12</v>
      </c>
      <c r="M3438" s="36">
        <v>9841</v>
      </c>
      <c r="N3438" s="37" t="s">
        <v>2377</v>
      </c>
      <c r="O3438" s="14">
        <f t="shared" si="310"/>
        <v>45922.232615740744</v>
      </c>
      <c r="P3438" s="19">
        <f t="shared" si="311"/>
        <v>45922.44094907408</v>
      </c>
      <c r="Q3438" s="20" t="str">
        <f t="shared" si="312"/>
        <v>22/09/2025</v>
      </c>
      <c r="R3438" s="13" t="str">
        <f t="shared" si="313"/>
        <v>10</v>
      </c>
      <c r="S3438" s="13" t="str">
        <f t="shared" si="314"/>
        <v>Mon</v>
      </c>
    </row>
    <row r="3439" spans="1:19" x14ac:dyDescent="0.25">
      <c r="A3439" s="58">
        <v>45922.232615740744</v>
      </c>
      <c r="B3439" s="59">
        <v>444937086</v>
      </c>
      <c r="C3439" s="38" t="s">
        <v>36</v>
      </c>
      <c r="D3439" s="38" t="s">
        <v>38</v>
      </c>
      <c r="E3439" s="38" t="s">
        <v>46</v>
      </c>
      <c r="F3439" s="38" t="s">
        <v>120</v>
      </c>
      <c r="G3439" s="35">
        <v>3689.56</v>
      </c>
      <c r="H3439" s="59">
        <v>444147412</v>
      </c>
      <c r="I3439" s="35">
        <v>0</v>
      </c>
      <c r="J3439" s="35">
        <v>0</v>
      </c>
      <c r="K3439" s="35">
        <v>0</v>
      </c>
      <c r="L3439" s="35">
        <v>-2.04</v>
      </c>
      <c r="M3439" s="35">
        <v>9838.9599999999991</v>
      </c>
      <c r="N3439" s="38" t="s">
        <v>2377</v>
      </c>
      <c r="O3439" s="14">
        <f t="shared" si="310"/>
        <v>45922.232615740744</v>
      </c>
      <c r="P3439" s="19">
        <f t="shared" si="311"/>
        <v>45922.44094907408</v>
      </c>
      <c r="Q3439" s="20" t="str">
        <f t="shared" si="312"/>
        <v>22/09/2025</v>
      </c>
      <c r="R3439" s="13" t="str">
        <f t="shared" si="313"/>
        <v>10</v>
      </c>
      <c r="S3439" s="13" t="str">
        <f t="shared" si="314"/>
        <v>Mon</v>
      </c>
    </row>
    <row r="3440" spans="1:19" x14ac:dyDescent="0.25">
      <c r="A3440" s="60">
        <v>45922.232615740744</v>
      </c>
      <c r="B3440" s="61">
        <v>444937111</v>
      </c>
      <c r="C3440" s="37" t="s">
        <v>36</v>
      </c>
      <c r="D3440" s="37" t="s">
        <v>38</v>
      </c>
      <c r="E3440" s="37" t="s">
        <v>46</v>
      </c>
      <c r="F3440" s="37" t="s">
        <v>120</v>
      </c>
      <c r="G3440" s="36">
        <v>3689.22</v>
      </c>
      <c r="H3440" s="61">
        <v>444147436</v>
      </c>
      <c r="I3440" s="36">
        <v>0</v>
      </c>
      <c r="J3440" s="36">
        <v>0</v>
      </c>
      <c r="K3440" s="36">
        <v>0</v>
      </c>
      <c r="L3440" s="36">
        <v>-2.48</v>
      </c>
      <c r="M3440" s="36">
        <v>9836.48</v>
      </c>
      <c r="N3440" s="37" t="s">
        <v>2391</v>
      </c>
      <c r="O3440" s="14">
        <f t="shared" si="310"/>
        <v>45922.232615740744</v>
      </c>
      <c r="P3440" s="19">
        <f t="shared" si="311"/>
        <v>45922.44094907408</v>
      </c>
      <c r="Q3440" s="20" t="str">
        <f t="shared" si="312"/>
        <v>22/09/2025</v>
      </c>
      <c r="R3440" s="13" t="str">
        <f t="shared" si="313"/>
        <v>10</v>
      </c>
      <c r="S3440" s="13" t="str">
        <f t="shared" si="314"/>
        <v>Mon</v>
      </c>
    </row>
    <row r="3441" spans="1:19" x14ac:dyDescent="0.25">
      <c r="A3441" s="58">
        <v>45922.23269675926</v>
      </c>
      <c r="B3441" s="59">
        <v>444937176</v>
      </c>
      <c r="C3441" s="38" t="s">
        <v>36</v>
      </c>
      <c r="D3441" s="38" t="s">
        <v>38</v>
      </c>
      <c r="E3441" s="38" t="s">
        <v>46</v>
      </c>
      <c r="F3441" s="38" t="s">
        <v>120</v>
      </c>
      <c r="G3441" s="35">
        <v>3688.72</v>
      </c>
      <c r="H3441" s="59">
        <v>444147500</v>
      </c>
      <c r="I3441" s="35">
        <v>0</v>
      </c>
      <c r="J3441" s="35">
        <v>0</v>
      </c>
      <c r="K3441" s="35">
        <v>0</v>
      </c>
      <c r="L3441" s="35">
        <v>-3.05</v>
      </c>
      <c r="M3441" s="35">
        <v>9833.43</v>
      </c>
      <c r="N3441" s="38" t="s">
        <v>2392</v>
      </c>
      <c r="O3441" s="14">
        <f t="shared" si="310"/>
        <v>45922.23269675926</v>
      </c>
      <c r="P3441" s="19">
        <f t="shared" si="311"/>
        <v>45922.441030092596</v>
      </c>
      <c r="Q3441" s="20" t="str">
        <f t="shared" si="312"/>
        <v>22/09/2025</v>
      </c>
      <c r="R3441" s="13" t="str">
        <f t="shared" si="313"/>
        <v>10</v>
      </c>
      <c r="S3441" s="13" t="str">
        <f t="shared" si="314"/>
        <v>Mon</v>
      </c>
    </row>
    <row r="3442" spans="1:19" x14ac:dyDescent="0.25">
      <c r="A3442" s="60">
        <v>45922.23269675926</v>
      </c>
      <c r="B3442" s="61">
        <v>444937177</v>
      </c>
      <c r="C3442" s="37" t="s">
        <v>36</v>
      </c>
      <c r="D3442" s="37" t="s">
        <v>38</v>
      </c>
      <c r="E3442" s="37" t="s">
        <v>46</v>
      </c>
      <c r="F3442" s="37" t="s">
        <v>120</v>
      </c>
      <c r="G3442" s="36">
        <v>3688.72</v>
      </c>
      <c r="H3442" s="61">
        <v>444147501</v>
      </c>
      <c r="I3442" s="36">
        <v>0</v>
      </c>
      <c r="J3442" s="36">
        <v>0</v>
      </c>
      <c r="K3442" s="36">
        <v>0</v>
      </c>
      <c r="L3442" s="36">
        <v>-3.05</v>
      </c>
      <c r="M3442" s="36">
        <v>9830.3799999999992</v>
      </c>
      <c r="N3442" s="37" t="s">
        <v>2393</v>
      </c>
      <c r="O3442" s="14">
        <f t="shared" si="310"/>
        <v>45922.23269675926</v>
      </c>
      <c r="P3442" s="19">
        <f t="shared" si="311"/>
        <v>45922.441030092596</v>
      </c>
      <c r="Q3442" s="20" t="str">
        <f t="shared" si="312"/>
        <v>22/09/2025</v>
      </c>
      <c r="R3442" s="13" t="str">
        <f t="shared" si="313"/>
        <v>10</v>
      </c>
      <c r="S3442" s="13" t="str">
        <f t="shared" si="314"/>
        <v>Mon</v>
      </c>
    </row>
    <row r="3443" spans="1:19" x14ac:dyDescent="0.25">
      <c r="A3443" s="58">
        <v>45922.23269675926</v>
      </c>
      <c r="B3443" s="59">
        <v>444937178</v>
      </c>
      <c r="C3443" s="38" t="s">
        <v>36</v>
      </c>
      <c r="D3443" s="38" t="s">
        <v>38</v>
      </c>
      <c r="E3443" s="38" t="s">
        <v>46</v>
      </c>
      <c r="F3443" s="38" t="s">
        <v>120</v>
      </c>
      <c r="G3443" s="35">
        <v>3688.72</v>
      </c>
      <c r="H3443" s="59">
        <v>444147502</v>
      </c>
      <c r="I3443" s="35">
        <v>0</v>
      </c>
      <c r="J3443" s="35">
        <v>0</v>
      </c>
      <c r="K3443" s="35">
        <v>0</v>
      </c>
      <c r="L3443" s="35">
        <v>-3.13</v>
      </c>
      <c r="M3443" s="35">
        <v>9827.25</v>
      </c>
      <c r="N3443" s="38" t="s">
        <v>2393</v>
      </c>
      <c r="O3443" s="14">
        <f t="shared" si="310"/>
        <v>45922.23269675926</v>
      </c>
      <c r="P3443" s="19">
        <f t="shared" si="311"/>
        <v>45922.441030092596</v>
      </c>
      <c r="Q3443" s="20" t="str">
        <f t="shared" si="312"/>
        <v>22/09/2025</v>
      </c>
      <c r="R3443" s="13" t="str">
        <f t="shared" si="313"/>
        <v>10</v>
      </c>
      <c r="S3443" s="13" t="str">
        <f t="shared" si="314"/>
        <v>Mon</v>
      </c>
    </row>
    <row r="3444" spans="1:19" x14ac:dyDescent="0.25">
      <c r="A3444" s="60">
        <v>45922.23269675926</v>
      </c>
      <c r="B3444" s="61">
        <v>444937179</v>
      </c>
      <c r="C3444" s="37" t="s">
        <v>36</v>
      </c>
      <c r="D3444" s="37" t="s">
        <v>38</v>
      </c>
      <c r="E3444" s="37" t="s">
        <v>46</v>
      </c>
      <c r="F3444" s="37" t="s">
        <v>120</v>
      </c>
      <c r="G3444" s="36">
        <v>3688.72</v>
      </c>
      <c r="H3444" s="61">
        <v>444147503</v>
      </c>
      <c r="I3444" s="36">
        <v>0</v>
      </c>
      <c r="J3444" s="36">
        <v>0</v>
      </c>
      <c r="K3444" s="36">
        <v>0</v>
      </c>
      <c r="L3444" s="36">
        <v>-3.13</v>
      </c>
      <c r="M3444" s="36">
        <v>9824.1200000000008</v>
      </c>
      <c r="N3444" s="37" t="s">
        <v>2393</v>
      </c>
      <c r="O3444" s="14">
        <f t="shared" si="310"/>
        <v>45922.23269675926</v>
      </c>
      <c r="P3444" s="19">
        <f t="shared" si="311"/>
        <v>45922.441030092596</v>
      </c>
      <c r="Q3444" s="20" t="str">
        <f t="shared" si="312"/>
        <v>22/09/2025</v>
      </c>
      <c r="R3444" s="13" t="str">
        <f t="shared" si="313"/>
        <v>10</v>
      </c>
      <c r="S3444" s="13" t="str">
        <f t="shared" si="314"/>
        <v>Mon</v>
      </c>
    </row>
    <row r="3445" spans="1:19" x14ac:dyDescent="0.25">
      <c r="A3445" s="58">
        <v>45922.23269675926</v>
      </c>
      <c r="B3445" s="59">
        <v>444937180</v>
      </c>
      <c r="C3445" s="38" t="s">
        <v>36</v>
      </c>
      <c r="D3445" s="38" t="s">
        <v>38</v>
      </c>
      <c r="E3445" s="38" t="s">
        <v>46</v>
      </c>
      <c r="F3445" s="38" t="s">
        <v>120</v>
      </c>
      <c r="G3445" s="35">
        <v>3688.72</v>
      </c>
      <c r="H3445" s="59">
        <v>444147504</v>
      </c>
      <c r="I3445" s="35">
        <v>0</v>
      </c>
      <c r="J3445" s="35">
        <v>0</v>
      </c>
      <c r="K3445" s="35">
        <v>0</v>
      </c>
      <c r="L3445" s="35">
        <v>-3.19</v>
      </c>
      <c r="M3445" s="35">
        <v>9820.93</v>
      </c>
      <c r="N3445" s="38" t="s">
        <v>2393</v>
      </c>
      <c r="O3445" s="14">
        <f t="shared" si="310"/>
        <v>45922.23269675926</v>
      </c>
      <c r="P3445" s="19">
        <f t="shared" si="311"/>
        <v>45922.441030092596</v>
      </c>
      <c r="Q3445" s="20" t="str">
        <f t="shared" si="312"/>
        <v>22/09/2025</v>
      </c>
      <c r="R3445" s="13" t="str">
        <f t="shared" si="313"/>
        <v>10</v>
      </c>
      <c r="S3445" s="13" t="str">
        <f t="shared" si="314"/>
        <v>Mon</v>
      </c>
    </row>
    <row r="3446" spans="1:19" x14ac:dyDescent="0.25">
      <c r="A3446" s="60">
        <v>45922.23269675926</v>
      </c>
      <c r="B3446" s="61">
        <v>444937181</v>
      </c>
      <c r="C3446" s="37" t="s">
        <v>36</v>
      </c>
      <c r="D3446" s="37" t="s">
        <v>38</v>
      </c>
      <c r="E3446" s="37" t="s">
        <v>46</v>
      </c>
      <c r="F3446" s="37" t="s">
        <v>120</v>
      </c>
      <c r="G3446" s="36">
        <v>3688.72</v>
      </c>
      <c r="H3446" s="61">
        <v>444147505</v>
      </c>
      <c r="I3446" s="36">
        <v>0</v>
      </c>
      <c r="J3446" s="36">
        <v>0</v>
      </c>
      <c r="K3446" s="36">
        <v>0</v>
      </c>
      <c r="L3446" s="36">
        <v>-3.06</v>
      </c>
      <c r="M3446" s="36">
        <v>9817.8700000000008</v>
      </c>
      <c r="N3446" s="37" t="s">
        <v>2393</v>
      </c>
      <c r="O3446" s="14">
        <f t="shared" si="310"/>
        <v>45922.23269675926</v>
      </c>
      <c r="P3446" s="19">
        <f t="shared" si="311"/>
        <v>45922.441030092596</v>
      </c>
      <c r="Q3446" s="20" t="str">
        <f t="shared" si="312"/>
        <v>22/09/2025</v>
      </c>
      <c r="R3446" s="13" t="str">
        <f t="shared" si="313"/>
        <v>10</v>
      </c>
      <c r="S3446" s="13" t="str">
        <f t="shared" si="314"/>
        <v>Mon</v>
      </c>
    </row>
    <row r="3447" spans="1:19" x14ac:dyDescent="0.25">
      <c r="A3447" s="58">
        <v>45922.23269675926</v>
      </c>
      <c r="B3447" s="59">
        <v>444937182</v>
      </c>
      <c r="C3447" s="38" t="s">
        <v>36</v>
      </c>
      <c r="D3447" s="38" t="s">
        <v>38</v>
      </c>
      <c r="E3447" s="38" t="s">
        <v>46</v>
      </c>
      <c r="F3447" s="38" t="s">
        <v>120</v>
      </c>
      <c r="G3447" s="35">
        <v>3688.72</v>
      </c>
      <c r="H3447" s="59">
        <v>444147506</v>
      </c>
      <c r="I3447" s="35">
        <v>0</v>
      </c>
      <c r="J3447" s="35">
        <v>0</v>
      </c>
      <c r="K3447" s="35">
        <v>0</v>
      </c>
      <c r="L3447" s="35">
        <v>-2.86</v>
      </c>
      <c r="M3447" s="35">
        <v>9815.01</v>
      </c>
      <c r="N3447" s="38" t="s">
        <v>2393</v>
      </c>
      <c r="O3447" s="14">
        <f t="shared" si="310"/>
        <v>45922.23269675926</v>
      </c>
      <c r="P3447" s="19">
        <f t="shared" si="311"/>
        <v>45922.441030092596</v>
      </c>
      <c r="Q3447" s="20" t="str">
        <f t="shared" si="312"/>
        <v>22/09/2025</v>
      </c>
      <c r="R3447" s="13" t="str">
        <f t="shared" si="313"/>
        <v>10</v>
      </c>
      <c r="S3447" s="13" t="str">
        <f t="shared" si="314"/>
        <v>Mon</v>
      </c>
    </row>
    <row r="3448" spans="1:19" x14ac:dyDescent="0.25">
      <c r="A3448" s="60">
        <v>45922.232812499999</v>
      </c>
      <c r="B3448" s="61">
        <v>444937224</v>
      </c>
      <c r="C3448" s="37" t="s">
        <v>36</v>
      </c>
      <c r="D3448" s="37" t="s">
        <v>38</v>
      </c>
      <c r="E3448" s="37" t="s">
        <v>46</v>
      </c>
      <c r="F3448" s="37" t="s">
        <v>120</v>
      </c>
      <c r="G3448" s="36">
        <v>3688.3</v>
      </c>
      <c r="H3448" s="61">
        <v>444147550</v>
      </c>
      <c r="I3448" s="36">
        <v>0</v>
      </c>
      <c r="J3448" s="36">
        <v>0</v>
      </c>
      <c r="K3448" s="36">
        <v>0</v>
      </c>
      <c r="L3448" s="36">
        <v>-3.09</v>
      </c>
      <c r="M3448" s="36">
        <v>9811.92</v>
      </c>
      <c r="N3448" s="37" t="s">
        <v>2394</v>
      </c>
      <c r="O3448" s="14">
        <f t="shared" si="310"/>
        <v>45922.232812499999</v>
      </c>
      <c r="P3448" s="19">
        <f t="shared" si="311"/>
        <v>45922.441145833334</v>
      </c>
      <c r="Q3448" s="20" t="str">
        <f t="shared" si="312"/>
        <v>22/09/2025</v>
      </c>
      <c r="R3448" s="13" t="str">
        <f t="shared" si="313"/>
        <v>10</v>
      </c>
      <c r="S3448" s="13" t="str">
        <f t="shared" si="314"/>
        <v>Mon</v>
      </c>
    </row>
    <row r="3449" spans="1:19" x14ac:dyDescent="0.25">
      <c r="A3449" s="58">
        <v>45922.232812499999</v>
      </c>
      <c r="B3449" s="59">
        <v>444937226</v>
      </c>
      <c r="C3449" s="38" t="s">
        <v>36</v>
      </c>
      <c r="D3449" s="38" t="s">
        <v>38</v>
      </c>
      <c r="E3449" s="38" t="s">
        <v>46</v>
      </c>
      <c r="F3449" s="38" t="s">
        <v>120</v>
      </c>
      <c r="G3449" s="35">
        <v>3688.3</v>
      </c>
      <c r="H3449" s="59">
        <v>444147551</v>
      </c>
      <c r="I3449" s="35">
        <v>0</v>
      </c>
      <c r="J3449" s="35">
        <v>0</v>
      </c>
      <c r="K3449" s="35">
        <v>0</v>
      </c>
      <c r="L3449" s="35">
        <v>-3.07</v>
      </c>
      <c r="M3449" s="35">
        <v>9808.85</v>
      </c>
      <c r="N3449" s="38" t="s">
        <v>2394</v>
      </c>
      <c r="O3449" s="14">
        <f t="shared" si="310"/>
        <v>45922.232812499999</v>
      </c>
      <c r="P3449" s="19">
        <f t="shared" si="311"/>
        <v>45922.441145833334</v>
      </c>
      <c r="Q3449" s="20" t="str">
        <f t="shared" si="312"/>
        <v>22/09/2025</v>
      </c>
      <c r="R3449" s="13" t="str">
        <f t="shared" si="313"/>
        <v>10</v>
      </c>
      <c r="S3449" s="13" t="str">
        <f t="shared" si="314"/>
        <v>Mon</v>
      </c>
    </row>
    <row r="3450" spans="1:19" x14ac:dyDescent="0.25">
      <c r="A3450" s="60">
        <v>45922.234131944446</v>
      </c>
      <c r="B3450" s="61">
        <v>444938124</v>
      </c>
      <c r="C3450" s="37" t="s">
        <v>36</v>
      </c>
      <c r="D3450" s="37" t="s">
        <v>38</v>
      </c>
      <c r="E3450" s="37" t="s">
        <v>45</v>
      </c>
      <c r="F3450" s="37" t="s">
        <v>120</v>
      </c>
      <c r="G3450" s="36">
        <v>3687.6</v>
      </c>
      <c r="H3450" s="61">
        <v>444148440</v>
      </c>
      <c r="I3450" s="36">
        <v>0</v>
      </c>
      <c r="J3450" s="36">
        <v>0</v>
      </c>
      <c r="K3450" s="36">
        <v>0</v>
      </c>
      <c r="L3450" s="36">
        <v>0</v>
      </c>
      <c r="M3450" s="36">
        <v>9808.85</v>
      </c>
      <c r="N3450" s="37" t="s">
        <v>1385</v>
      </c>
      <c r="O3450" s="14">
        <f t="shared" si="310"/>
        <v>45922.234131944446</v>
      </c>
      <c r="P3450" s="19">
        <f t="shared" si="311"/>
        <v>45922.442465277782</v>
      </c>
      <c r="Q3450" s="20" t="str">
        <f t="shared" si="312"/>
        <v>22/09/2025</v>
      </c>
      <c r="R3450" s="13" t="str">
        <f t="shared" si="313"/>
        <v>10</v>
      </c>
      <c r="S3450" s="13" t="str">
        <f t="shared" si="314"/>
        <v>Mon</v>
      </c>
    </row>
    <row r="3451" spans="1:19" x14ac:dyDescent="0.25">
      <c r="A3451" s="58">
        <v>45922.234131944446</v>
      </c>
      <c r="B3451" s="59">
        <v>444938126</v>
      </c>
      <c r="C3451" s="38" t="s">
        <v>36</v>
      </c>
      <c r="D3451" s="38" t="s">
        <v>38</v>
      </c>
      <c r="E3451" s="38" t="s">
        <v>45</v>
      </c>
      <c r="F3451" s="38" t="s">
        <v>120</v>
      </c>
      <c r="G3451" s="35">
        <v>3687.6</v>
      </c>
      <c r="H3451" s="59">
        <v>444148442</v>
      </c>
      <c r="I3451" s="35">
        <v>0</v>
      </c>
      <c r="J3451" s="35">
        <v>0</v>
      </c>
      <c r="K3451" s="35">
        <v>0</v>
      </c>
      <c r="L3451" s="35">
        <v>0</v>
      </c>
      <c r="M3451" s="35">
        <v>9808.85</v>
      </c>
      <c r="N3451" s="38" t="s">
        <v>116</v>
      </c>
      <c r="O3451" s="14">
        <f t="shared" si="310"/>
        <v>45922.234131944446</v>
      </c>
      <c r="P3451" s="19">
        <f t="shared" si="311"/>
        <v>45922.442465277782</v>
      </c>
      <c r="Q3451" s="20" t="str">
        <f t="shared" si="312"/>
        <v>22/09/2025</v>
      </c>
      <c r="R3451" s="13" t="str">
        <f t="shared" si="313"/>
        <v>10</v>
      </c>
      <c r="S3451" s="13" t="str">
        <f t="shared" si="314"/>
        <v>Mon</v>
      </c>
    </row>
    <row r="3452" spans="1:19" x14ac:dyDescent="0.25">
      <c r="A3452" s="60">
        <v>45922.234131944446</v>
      </c>
      <c r="B3452" s="61">
        <v>444938127</v>
      </c>
      <c r="C3452" s="37" t="s">
        <v>36</v>
      </c>
      <c r="D3452" s="37" t="s">
        <v>38</v>
      </c>
      <c r="E3452" s="37" t="s">
        <v>45</v>
      </c>
      <c r="F3452" s="37" t="s">
        <v>120</v>
      </c>
      <c r="G3452" s="36">
        <v>3687.6</v>
      </c>
      <c r="H3452" s="61">
        <v>444148443</v>
      </c>
      <c r="I3452" s="36">
        <v>0</v>
      </c>
      <c r="J3452" s="36">
        <v>0</v>
      </c>
      <c r="K3452" s="36">
        <v>0</v>
      </c>
      <c r="L3452" s="36">
        <v>0</v>
      </c>
      <c r="M3452" s="36">
        <v>9808.85</v>
      </c>
      <c r="N3452" s="37" t="s">
        <v>119</v>
      </c>
      <c r="O3452" s="14">
        <f t="shared" si="310"/>
        <v>45922.234131944446</v>
      </c>
      <c r="P3452" s="19">
        <f t="shared" si="311"/>
        <v>45922.442465277782</v>
      </c>
      <c r="Q3452" s="20" t="str">
        <f t="shared" si="312"/>
        <v>22/09/2025</v>
      </c>
      <c r="R3452" s="13" t="str">
        <f t="shared" si="313"/>
        <v>10</v>
      </c>
      <c r="S3452" s="13" t="str">
        <f t="shared" si="314"/>
        <v>Mon</v>
      </c>
    </row>
    <row r="3453" spans="1:19" x14ac:dyDescent="0.25">
      <c r="A3453" s="58">
        <v>45922.236319444448</v>
      </c>
      <c r="B3453" s="59">
        <v>444938758</v>
      </c>
      <c r="C3453" s="38" t="s">
        <v>36</v>
      </c>
      <c r="D3453" s="38" t="s">
        <v>38</v>
      </c>
      <c r="E3453" s="38" t="s">
        <v>45</v>
      </c>
      <c r="F3453" s="38" t="s">
        <v>120</v>
      </c>
      <c r="G3453" s="35">
        <v>3688.48</v>
      </c>
      <c r="H3453" s="59">
        <v>444149069</v>
      </c>
      <c r="I3453" s="35">
        <v>0</v>
      </c>
      <c r="J3453" s="35">
        <v>0</v>
      </c>
      <c r="K3453" s="35">
        <v>0</v>
      </c>
      <c r="L3453" s="35">
        <v>0</v>
      </c>
      <c r="M3453" s="35">
        <v>9808.85</v>
      </c>
      <c r="N3453" s="38" t="s">
        <v>52</v>
      </c>
      <c r="O3453" s="14">
        <f t="shared" si="310"/>
        <v>45922.236319444448</v>
      </c>
      <c r="P3453" s="19">
        <f t="shared" si="311"/>
        <v>45922.444652777784</v>
      </c>
      <c r="Q3453" s="20" t="str">
        <f t="shared" si="312"/>
        <v>22/09/2025</v>
      </c>
      <c r="R3453" s="13" t="str">
        <f t="shared" si="313"/>
        <v>10</v>
      </c>
      <c r="S3453" s="13" t="str">
        <f t="shared" si="314"/>
        <v>Mon</v>
      </c>
    </row>
    <row r="3454" spans="1:19" x14ac:dyDescent="0.25">
      <c r="A3454" s="60">
        <v>45922.236331018517</v>
      </c>
      <c r="B3454" s="61">
        <v>444938759</v>
      </c>
      <c r="C3454" s="37" t="s">
        <v>36</v>
      </c>
      <c r="D3454" s="37" t="s">
        <v>38</v>
      </c>
      <c r="E3454" s="37" t="s">
        <v>45</v>
      </c>
      <c r="F3454" s="37" t="s">
        <v>120</v>
      </c>
      <c r="G3454" s="36">
        <v>3688.5</v>
      </c>
      <c r="H3454" s="61">
        <v>444149070</v>
      </c>
      <c r="I3454" s="36">
        <v>0</v>
      </c>
      <c r="J3454" s="36">
        <v>0</v>
      </c>
      <c r="K3454" s="36">
        <v>0</v>
      </c>
      <c r="L3454" s="36">
        <v>0</v>
      </c>
      <c r="M3454" s="36">
        <v>9808.85</v>
      </c>
      <c r="N3454" s="37" t="s">
        <v>48</v>
      </c>
      <c r="O3454" s="14">
        <f t="shared" si="310"/>
        <v>45922.236331018517</v>
      </c>
      <c r="P3454" s="19">
        <f t="shared" si="311"/>
        <v>45922.444664351853</v>
      </c>
      <c r="Q3454" s="20" t="str">
        <f t="shared" si="312"/>
        <v>22/09/2025</v>
      </c>
      <c r="R3454" s="13" t="str">
        <f t="shared" si="313"/>
        <v>10</v>
      </c>
      <c r="S3454" s="13" t="str">
        <f t="shared" si="314"/>
        <v>Mon</v>
      </c>
    </row>
    <row r="3455" spans="1:19" x14ac:dyDescent="0.25">
      <c r="A3455" s="58">
        <v>45922.236331018517</v>
      </c>
      <c r="B3455" s="59">
        <v>444938763</v>
      </c>
      <c r="C3455" s="38" t="s">
        <v>36</v>
      </c>
      <c r="D3455" s="38" t="s">
        <v>38</v>
      </c>
      <c r="E3455" s="38" t="s">
        <v>45</v>
      </c>
      <c r="F3455" s="38" t="s">
        <v>120</v>
      </c>
      <c r="G3455" s="35">
        <v>3688.5</v>
      </c>
      <c r="H3455" s="59">
        <v>444149074</v>
      </c>
      <c r="I3455" s="35">
        <v>0</v>
      </c>
      <c r="J3455" s="35">
        <v>0</v>
      </c>
      <c r="K3455" s="35">
        <v>0</v>
      </c>
      <c r="L3455" s="35">
        <v>0</v>
      </c>
      <c r="M3455" s="35">
        <v>9808.85</v>
      </c>
      <c r="N3455" s="38" t="s">
        <v>77</v>
      </c>
      <c r="O3455" s="14">
        <f t="shared" si="310"/>
        <v>45922.236331018517</v>
      </c>
      <c r="P3455" s="19">
        <f t="shared" si="311"/>
        <v>45922.444664351853</v>
      </c>
      <c r="Q3455" s="20" t="str">
        <f t="shared" si="312"/>
        <v>22/09/2025</v>
      </c>
      <c r="R3455" s="13" t="str">
        <f t="shared" si="313"/>
        <v>10</v>
      </c>
      <c r="S3455" s="13" t="str">
        <f t="shared" si="314"/>
        <v>Mon</v>
      </c>
    </row>
    <row r="3456" spans="1:19" x14ac:dyDescent="0.25">
      <c r="A3456" s="60">
        <v>45922.236331018517</v>
      </c>
      <c r="B3456" s="61">
        <v>444938778</v>
      </c>
      <c r="C3456" s="37" t="s">
        <v>36</v>
      </c>
      <c r="D3456" s="37" t="s">
        <v>38</v>
      </c>
      <c r="E3456" s="37" t="s">
        <v>45</v>
      </c>
      <c r="F3456" s="37" t="s">
        <v>120</v>
      </c>
      <c r="G3456" s="36">
        <v>3688.32</v>
      </c>
      <c r="H3456" s="61">
        <v>444149089</v>
      </c>
      <c r="I3456" s="36">
        <v>0</v>
      </c>
      <c r="J3456" s="36">
        <v>0</v>
      </c>
      <c r="K3456" s="36">
        <v>0</v>
      </c>
      <c r="L3456" s="36">
        <v>0</v>
      </c>
      <c r="M3456" s="36">
        <v>9808.85</v>
      </c>
      <c r="N3456" s="37" t="s">
        <v>1972</v>
      </c>
      <c r="O3456" s="14">
        <f t="shared" si="310"/>
        <v>45922.236331018517</v>
      </c>
      <c r="P3456" s="19">
        <f t="shared" si="311"/>
        <v>45922.444664351853</v>
      </c>
      <c r="Q3456" s="20" t="str">
        <f t="shared" si="312"/>
        <v>22/09/2025</v>
      </c>
      <c r="R3456" s="13" t="str">
        <f t="shared" si="313"/>
        <v>10</v>
      </c>
      <c r="S3456" s="13" t="str">
        <f t="shared" si="314"/>
        <v>Mon</v>
      </c>
    </row>
    <row r="3457" spans="1:19" x14ac:dyDescent="0.25">
      <c r="A3457" s="58">
        <v>45922.236331018517</v>
      </c>
      <c r="B3457" s="59">
        <v>444938781</v>
      </c>
      <c r="C3457" s="38" t="s">
        <v>36</v>
      </c>
      <c r="D3457" s="38" t="s">
        <v>38</v>
      </c>
      <c r="E3457" s="38" t="s">
        <v>45</v>
      </c>
      <c r="F3457" s="38" t="s">
        <v>120</v>
      </c>
      <c r="G3457" s="35">
        <v>3688.32</v>
      </c>
      <c r="H3457" s="59">
        <v>444149092</v>
      </c>
      <c r="I3457" s="35">
        <v>0</v>
      </c>
      <c r="J3457" s="35">
        <v>0</v>
      </c>
      <c r="K3457" s="35">
        <v>0</v>
      </c>
      <c r="L3457" s="35">
        <v>0</v>
      </c>
      <c r="M3457" s="35">
        <v>9808.85</v>
      </c>
      <c r="N3457" s="38" t="s">
        <v>108</v>
      </c>
      <c r="O3457" s="14">
        <f t="shared" si="310"/>
        <v>45922.236331018517</v>
      </c>
      <c r="P3457" s="19">
        <f t="shared" si="311"/>
        <v>45922.444664351853</v>
      </c>
      <c r="Q3457" s="20" t="str">
        <f t="shared" si="312"/>
        <v>22/09/2025</v>
      </c>
      <c r="R3457" s="13" t="str">
        <f t="shared" si="313"/>
        <v>10</v>
      </c>
      <c r="S3457" s="13" t="str">
        <f t="shared" si="314"/>
        <v>Mon</v>
      </c>
    </row>
    <row r="3458" spans="1:19" x14ac:dyDescent="0.25">
      <c r="A3458" s="60">
        <v>45922.236342592594</v>
      </c>
      <c r="B3458" s="61">
        <v>444938782</v>
      </c>
      <c r="C3458" s="37" t="s">
        <v>36</v>
      </c>
      <c r="D3458" s="37" t="s">
        <v>38</v>
      </c>
      <c r="E3458" s="37" t="s">
        <v>45</v>
      </c>
      <c r="F3458" s="37" t="s">
        <v>120</v>
      </c>
      <c r="G3458" s="36">
        <v>3688.28</v>
      </c>
      <c r="H3458" s="61">
        <v>444149093</v>
      </c>
      <c r="I3458" s="36">
        <v>0</v>
      </c>
      <c r="J3458" s="36">
        <v>0</v>
      </c>
      <c r="K3458" s="36">
        <v>0</v>
      </c>
      <c r="L3458" s="36">
        <v>0</v>
      </c>
      <c r="M3458" s="36">
        <v>9808.85</v>
      </c>
      <c r="N3458" s="37" t="s">
        <v>1945</v>
      </c>
      <c r="O3458" s="14">
        <f t="shared" si="310"/>
        <v>45922.236342592594</v>
      </c>
      <c r="P3458" s="19">
        <f t="shared" si="311"/>
        <v>45922.44467592593</v>
      </c>
      <c r="Q3458" s="20" t="str">
        <f t="shared" si="312"/>
        <v>22/09/2025</v>
      </c>
      <c r="R3458" s="13" t="str">
        <f t="shared" si="313"/>
        <v>10</v>
      </c>
      <c r="S3458" s="13" t="str">
        <f t="shared" si="314"/>
        <v>Mon</v>
      </c>
    </row>
    <row r="3459" spans="1:19" x14ac:dyDescent="0.25">
      <c r="A3459" s="58">
        <v>45922.236342592594</v>
      </c>
      <c r="B3459" s="59">
        <v>444938785</v>
      </c>
      <c r="C3459" s="38" t="s">
        <v>36</v>
      </c>
      <c r="D3459" s="38" t="s">
        <v>38</v>
      </c>
      <c r="E3459" s="38" t="s">
        <v>45</v>
      </c>
      <c r="F3459" s="38" t="s">
        <v>120</v>
      </c>
      <c r="G3459" s="35">
        <v>3688.28</v>
      </c>
      <c r="H3459" s="59">
        <v>444149096</v>
      </c>
      <c r="I3459" s="35">
        <v>0</v>
      </c>
      <c r="J3459" s="35">
        <v>0</v>
      </c>
      <c r="K3459" s="35">
        <v>0</v>
      </c>
      <c r="L3459" s="35">
        <v>0</v>
      </c>
      <c r="M3459" s="35">
        <v>9808.85</v>
      </c>
      <c r="N3459" s="38" t="s">
        <v>2064</v>
      </c>
      <c r="O3459" s="14">
        <f t="shared" si="310"/>
        <v>45922.236342592594</v>
      </c>
      <c r="P3459" s="19">
        <f t="shared" si="311"/>
        <v>45922.44467592593</v>
      </c>
      <c r="Q3459" s="20" t="str">
        <f t="shared" si="312"/>
        <v>22/09/2025</v>
      </c>
      <c r="R3459" s="13" t="str">
        <f t="shared" si="313"/>
        <v>10</v>
      </c>
      <c r="S3459" s="13" t="str">
        <f t="shared" si="314"/>
        <v>Mon</v>
      </c>
    </row>
    <row r="3460" spans="1:19" x14ac:dyDescent="0.25">
      <c r="A3460" s="60">
        <v>45922.236342592594</v>
      </c>
      <c r="B3460" s="61">
        <v>444938788</v>
      </c>
      <c r="C3460" s="37" t="s">
        <v>36</v>
      </c>
      <c r="D3460" s="37" t="s">
        <v>38</v>
      </c>
      <c r="E3460" s="37" t="s">
        <v>45</v>
      </c>
      <c r="F3460" s="37" t="s">
        <v>120</v>
      </c>
      <c r="G3460" s="36">
        <v>3688.28</v>
      </c>
      <c r="H3460" s="61">
        <v>444149100</v>
      </c>
      <c r="I3460" s="36">
        <v>0</v>
      </c>
      <c r="J3460" s="36">
        <v>0</v>
      </c>
      <c r="K3460" s="36">
        <v>0</v>
      </c>
      <c r="L3460" s="36">
        <v>0</v>
      </c>
      <c r="M3460" s="36">
        <v>9808.85</v>
      </c>
      <c r="N3460" s="37" t="s">
        <v>114</v>
      </c>
      <c r="O3460" s="14">
        <f t="shared" si="310"/>
        <v>45922.236342592594</v>
      </c>
      <c r="P3460" s="19">
        <f t="shared" si="311"/>
        <v>45922.44467592593</v>
      </c>
      <c r="Q3460" s="20" t="str">
        <f t="shared" si="312"/>
        <v>22/09/2025</v>
      </c>
      <c r="R3460" s="13" t="str">
        <f t="shared" si="313"/>
        <v>10</v>
      </c>
      <c r="S3460" s="13" t="str">
        <f t="shared" si="314"/>
        <v>Mon</v>
      </c>
    </row>
    <row r="3461" spans="1:19" x14ac:dyDescent="0.25">
      <c r="A3461" s="58">
        <v>45922.236342592594</v>
      </c>
      <c r="B3461" s="59">
        <v>444938790</v>
      </c>
      <c r="C3461" s="38" t="s">
        <v>36</v>
      </c>
      <c r="D3461" s="38" t="s">
        <v>38</v>
      </c>
      <c r="E3461" s="38" t="s">
        <v>45</v>
      </c>
      <c r="F3461" s="38" t="s">
        <v>120</v>
      </c>
      <c r="G3461" s="35">
        <v>3688.3</v>
      </c>
      <c r="H3461" s="59">
        <v>444149102</v>
      </c>
      <c r="I3461" s="35">
        <v>0</v>
      </c>
      <c r="J3461" s="35">
        <v>0</v>
      </c>
      <c r="K3461" s="35">
        <v>0</v>
      </c>
      <c r="L3461" s="35">
        <v>0</v>
      </c>
      <c r="M3461" s="35">
        <v>9808.85</v>
      </c>
      <c r="N3461" s="38" t="s">
        <v>109</v>
      </c>
      <c r="O3461" s="14">
        <f t="shared" si="310"/>
        <v>45922.236342592594</v>
      </c>
      <c r="P3461" s="19">
        <f t="shared" si="311"/>
        <v>45922.44467592593</v>
      </c>
      <c r="Q3461" s="20" t="str">
        <f t="shared" si="312"/>
        <v>22/09/2025</v>
      </c>
      <c r="R3461" s="13" t="str">
        <f t="shared" si="313"/>
        <v>10</v>
      </c>
      <c r="S3461" s="13" t="str">
        <f t="shared" si="314"/>
        <v>Mon</v>
      </c>
    </row>
    <row r="3462" spans="1:19" x14ac:dyDescent="0.25">
      <c r="A3462" s="60">
        <v>45922.236354166664</v>
      </c>
      <c r="B3462" s="61">
        <v>444938793</v>
      </c>
      <c r="C3462" s="37" t="s">
        <v>36</v>
      </c>
      <c r="D3462" s="37" t="s">
        <v>38</v>
      </c>
      <c r="E3462" s="37" t="s">
        <v>45</v>
      </c>
      <c r="F3462" s="37" t="s">
        <v>120</v>
      </c>
      <c r="G3462" s="36">
        <v>3688.36</v>
      </c>
      <c r="H3462" s="61">
        <v>444149105</v>
      </c>
      <c r="I3462" s="36">
        <v>0</v>
      </c>
      <c r="J3462" s="36">
        <v>0</v>
      </c>
      <c r="K3462" s="36">
        <v>0</v>
      </c>
      <c r="L3462" s="36">
        <v>0</v>
      </c>
      <c r="M3462" s="36">
        <v>9808.85</v>
      </c>
      <c r="N3462" s="37" t="s">
        <v>47</v>
      </c>
      <c r="O3462" s="14">
        <f t="shared" si="310"/>
        <v>45922.236354166664</v>
      </c>
      <c r="P3462" s="19">
        <f t="shared" si="311"/>
        <v>45922.444687499999</v>
      </c>
      <c r="Q3462" s="20" t="str">
        <f t="shared" si="312"/>
        <v>22/09/2025</v>
      </c>
      <c r="R3462" s="13" t="str">
        <f t="shared" si="313"/>
        <v>10</v>
      </c>
      <c r="S3462" s="13" t="str">
        <f t="shared" si="314"/>
        <v>Mon</v>
      </c>
    </row>
    <row r="3463" spans="1:19" x14ac:dyDescent="0.25">
      <c r="A3463" s="58">
        <v>45922.236354166664</v>
      </c>
      <c r="B3463" s="59">
        <v>444938795</v>
      </c>
      <c r="C3463" s="38" t="s">
        <v>36</v>
      </c>
      <c r="D3463" s="38" t="s">
        <v>38</v>
      </c>
      <c r="E3463" s="38" t="s">
        <v>45</v>
      </c>
      <c r="F3463" s="38" t="s">
        <v>120</v>
      </c>
      <c r="G3463" s="35">
        <v>3688.37</v>
      </c>
      <c r="H3463" s="59">
        <v>444149107</v>
      </c>
      <c r="I3463" s="35">
        <v>0</v>
      </c>
      <c r="J3463" s="35">
        <v>0</v>
      </c>
      <c r="K3463" s="35">
        <v>0</v>
      </c>
      <c r="L3463" s="35">
        <v>0</v>
      </c>
      <c r="M3463" s="35">
        <v>9808.85</v>
      </c>
      <c r="N3463" s="38" t="s">
        <v>2063</v>
      </c>
      <c r="O3463" s="14">
        <f t="shared" si="310"/>
        <v>45922.236354166664</v>
      </c>
      <c r="P3463" s="19">
        <f t="shared" si="311"/>
        <v>45922.444687499999</v>
      </c>
      <c r="Q3463" s="20" t="str">
        <f t="shared" si="312"/>
        <v>22/09/2025</v>
      </c>
      <c r="R3463" s="13" t="str">
        <f t="shared" si="313"/>
        <v>10</v>
      </c>
      <c r="S3463" s="13" t="str">
        <f t="shared" si="314"/>
        <v>Mon</v>
      </c>
    </row>
    <row r="3464" spans="1:19" x14ac:dyDescent="0.25">
      <c r="A3464" s="60">
        <v>45922.23883101852</v>
      </c>
      <c r="B3464" s="61">
        <v>444939573</v>
      </c>
      <c r="C3464" s="37" t="s">
        <v>36</v>
      </c>
      <c r="D3464" s="37" t="s">
        <v>37</v>
      </c>
      <c r="E3464" s="37" t="s">
        <v>46</v>
      </c>
      <c r="F3464" s="37" t="s">
        <v>120</v>
      </c>
      <c r="G3464" s="36">
        <v>3686.89</v>
      </c>
      <c r="H3464" s="61">
        <v>444149869</v>
      </c>
      <c r="I3464" s="36">
        <v>0</v>
      </c>
      <c r="J3464" s="36">
        <v>0</v>
      </c>
      <c r="K3464" s="36">
        <v>0</v>
      </c>
      <c r="L3464" s="36">
        <v>1.61</v>
      </c>
      <c r="M3464" s="36">
        <v>9810.4599999999991</v>
      </c>
      <c r="N3464" s="37" t="s">
        <v>2395</v>
      </c>
      <c r="O3464" s="14">
        <f t="shared" si="310"/>
        <v>45922.23883101852</v>
      </c>
      <c r="P3464" s="19">
        <f t="shared" si="311"/>
        <v>45922.447164351855</v>
      </c>
      <c r="Q3464" s="20" t="str">
        <f t="shared" si="312"/>
        <v>22/09/2025</v>
      </c>
      <c r="R3464" s="13" t="str">
        <f t="shared" si="313"/>
        <v>10</v>
      </c>
      <c r="S3464" s="13" t="str">
        <f t="shared" si="314"/>
        <v>Mon</v>
      </c>
    </row>
    <row r="3465" spans="1:19" x14ac:dyDescent="0.25">
      <c r="A3465" s="58">
        <v>45922.23883101852</v>
      </c>
      <c r="B3465" s="59">
        <v>444939574</v>
      </c>
      <c r="C3465" s="38" t="s">
        <v>36</v>
      </c>
      <c r="D3465" s="38" t="s">
        <v>37</v>
      </c>
      <c r="E3465" s="38" t="s">
        <v>46</v>
      </c>
      <c r="F3465" s="38" t="s">
        <v>120</v>
      </c>
      <c r="G3465" s="35">
        <v>3686.89</v>
      </c>
      <c r="H3465" s="59">
        <v>444149870</v>
      </c>
      <c r="I3465" s="35">
        <v>0</v>
      </c>
      <c r="J3465" s="35">
        <v>0</v>
      </c>
      <c r="K3465" s="35">
        <v>0</v>
      </c>
      <c r="L3465" s="35">
        <v>1.43</v>
      </c>
      <c r="M3465" s="35">
        <v>9811.89</v>
      </c>
      <c r="N3465" s="38" t="s">
        <v>2395</v>
      </c>
      <c r="O3465" s="14">
        <f t="shared" si="310"/>
        <v>45922.23883101852</v>
      </c>
      <c r="P3465" s="19">
        <f t="shared" si="311"/>
        <v>45922.447164351855</v>
      </c>
      <c r="Q3465" s="20" t="str">
        <f t="shared" si="312"/>
        <v>22/09/2025</v>
      </c>
      <c r="R3465" s="13" t="str">
        <f t="shared" si="313"/>
        <v>10</v>
      </c>
      <c r="S3465" s="13" t="str">
        <f t="shared" si="314"/>
        <v>Mon</v>
      </c>
    </row>
    <row r="3466" spans="1:19" x14ac:dyDescent="0.25">
      <c r="A3466" s="60">
        <v>45922.23883101852</v>
      </c>
      <c r="B3466" s="61">
        <v>444939575</v>
      </c>
      <c r="C3466" s="37" t="s">
        <v>36</v>
      </c>
      <c r="D3466" s="37" t="s">
        <v>37</v>
      </c>
      <c r="E3466" s="37" t="s">
        <v>46</v>
      </c>
      <c r="F3466" s="37" t="s">
        <v>120</v>
      </c>
      <c r="G3466" s="36">
        <v>3686.89</v>
      </c>
      <c r="H3466" s="61">
        <v>444149871</v>
      </c>
      <c r="I3466" s="36">
        <v>0</v>
      </c>
      <c r="J3466" s="36">
        <v>0</v>
      </c>
      <c r="K3466" s="36">
        <v>0</v>
      </c>
      <c r="L3466" s="36">
        <v>1.43</v>
      </c>
      <c r="M3466" s="36">
        <v>9813.32</v>
      </c>
      <c r="N3466" s="37" t="s">
        <v>2395</v>
      </c>
      <c r="O3466" s="14">
        <f t="shared" si="310"/>
        <v>45922.23883101852</v>
      </c>
      <c r="P3466" s="19">
        <f t="shared" si="311"/>
        <v>45922.447164351855</v>
      </c>
      <c r="Q3466" s="20" t="str">
        <f t="shared" si="312"/>
        <v>22/09/2025</v>
      </c>
      <c r="R3466" s="13" t="str">
        <f t="shared" si="313"/>
        <v>10</v>
      </c>
      <c r="S3466" s="13" t="str">
        <f t="shared" si="314"/>
        <v>Mon</v>
      </c>
    </row>
    <row r="3467" spans="1:19" x14ac:dyDescent="0.25">
      <c r="A3467" s="58">
        <v>45922.23883101852</v>
      </c>
      <c r="B3467" s="59">
        <v>444939576</v>
      </c>
      <c r="C3467" s="38" t="s">
        <v>36</v>
      </c>
      <c r="D3467" s="38" t="s">
        <v>37</v>
      </c>
      <c r="E3467" s="38" t="s">
        <v>46</v>
      </c>
      <c r="F3467" s="38" t="s">
        <v>120</v>
      </c>
      <c r="G3467" s="35">
        <v>3686.89</v>
      </c>
      <c r="H3467" s="59">
        <v>444149872</v>
      </c>
      <c r="I3467" s="35">
        <v>0</v>
      </c>
      <c r="J3467" s="35">
        <v>0</v>
      </c>
      <c r="K3467" s="35">
        <v>0</v>
      </c>
      <c r="L3467" s="35">
        <v>1.39</v>
      </c>
      <c r="M3467" s="35">
        <v>9814.7099999999991</v>
      </c>
      <c r="N3467" s="38" t="s">
        <v>2395</v>
      </c>
      <c r="O3467" s="14">
        <f t="shared" si="310"/>
        <v>45922.23883101852</v>
      </c>
      <c r="P3467" s="19">
        <f t="shared" si="311"/>
        <v>45922.447164351855</v>
      </c>
      <c r="Q3467" s="20" t="str">
        <f t="shared" si="312"/>
        <v>22/09/2025</v>
      </c>
      <c r="R3467" s="13" t="str">
        <f t="shared" si="313"/>
        <v>10</v>
      </c>
      <c r="S3467" s="13" t="str">
        <f t="shared" si="314"/>
        <v>Mon</v>
      </c>
    </row>
    <row r="3468" spans="1:19" x14ac:dyDescent="0.25">
      <c r="A3468" s="60">
        <v>45922.23883101852</v>
      </c>
      <c r="B3468" s="61">
        <v>444939577</v>
      </c>
      <c r="C3468" s="37" t="s">
        <v>36</v>
      </c>
      <c r="D3468" s="37" t="s">
        <v>37</v>
      </c>
      <c r="E3468" s="37" t="s">
        <v>46</v>
      </c>
      <c r="F3468" s="37" t="s">
        <v>120</v>
      </c>
      <c r="G3468" s="36">
        <v>3686.89</v>
      </c>
      <c r="H3468" s="61">
        <v>444149873</v>
      </c>
      <c r="I3468" s="36">
        <v>0</v>
      </c>
      <c r="J3468" s="36">
        <v>0</v>
      </c>
      <c r="K3468" s="36">
        <v>0</v>
      </c>
      <c r="L3468" s="36">
        <v>1.41</v>
      </c>
      <c r="M3468" s="36">
        <v>9816.1200000000008</v>
      </c>
      <c r="N3468" s="37" t="s">
        <v>2395</v>
      </c>
      <c r="O3468" s="14">
        <f t="shared" si="310"/>
        <v>45922.23883101852</v>
      </c>
      <c r="P3468" s="19">
        <f t="shared" si="311"/>
        <v>45922.447164351855</v>
      </c>
      <c r="Q3468" s="20" t="str">
        <f t="shared" si="312"/>
        <v>22/09/2025</v>
      </c>
      <c r="R3468" s="13" t="str">
        <f t="shared" si="313"/>
        <v>10</v>
      </c>
      <c r="S3468" s="13" t="str">
        <f t="shared" si="314"/>
        <v>Mon</v>
      </c>
    </row>
    <row r="3469" spans="1:19" x14ac:dyDescent="0.25">
      <c r="A3469" s="58">
        <v>45922.240023148152</v>
      </c>
      <c r="B3469" s="59">
        <v>444940157</v>
      </c>
      <c r="C3469" s="38" t="s">
        <v>36</v>
      </c>
      <c r="D3469" s="38" t="s">
        <v>38</v>
      </c>
      <c r="E3469" s="38" t="s">
        <v>45</v>
      </c>
      <c r="F3469" s="38" t="s">
        <v>120</v>
      </c>
      <c r="G3469" s="35">
        <v>3687.33</v>
      </c>
      <c r="H3469" s="59">
        <v>444150447</v>
      </c>
      <c r="I3469" s="35">
        <v>0</v>
      </c>
      <c r="J3469" s="35">
        <v>0</v>
      </c>
      <c r="K3469" s="35">
        <v>0</v>
      </c>
      <c r="L3469" s="35">
        <v>0</v>
      </c>
      <c r="M3469" s="35">
        <v>9816.1200000000008</v>
      </c>
      <c r="N3469" s="38" t="s">
        <v>77</v>
      </c>
      <c r="O3469" s="14">
        <f t="shared" si="310"/>
        <v>45922.240023148152</v>
      </c>
      <c r="P3469" s="19">
        <f t="shared" si="311"/>
        <v>45922.448356481487</v>
      </c>
      <c r="Q3469" s="20" t="str">
        <f t="shared" si="312"/>
        <v>22/09/2025</v>
      </c>
      <c r="R3469" s="13" t="str">
        <f t="shared" si="313"/>
        <v>10</v>
      </c>
      <c r="S3469" s="13" t="str">
        <f t="shared" si="314"/>
        <v>Mon</v>
      </c>
    </row>
    <row r="3470" spans="1:19" x14ac:dyDescent="0.25">
      <c r="A3470" s="60">
        <v>45922.240034722221</v>
      </c>
      <c r="B3470" s="61">
        <v>444940160</v>
      </c>
      <c r="C3470" s="37" t="s">
        <v>36</v>
      </c>
      <c r="D3470" s="37" t="s">
        <v>38</v>
      </c>
      <c r="E3470" s="37" t="s">
        <v>45</v>
      </c>
      <c r="F3470" s="37" t="s">
        <v>120</v>
      </c>
      <c r="G3470" s="36">
        <v>3687.33</v>
      </c>
      <c r="H3470" s="61">
        <v>444150450</v>
      </c>
      <c r="I3470" s="36">
        <v>0</v>
      </c>
      <c r="J3470" s="36">
        <v>0</v>
      </c>
      <c r="K3470" s="36">
        <v>0</v>
      </c>
      <c r="L3470" s="36">
        <v>0</v>
      </c>
      <c r="M3470" s="36">
        <v>9816.1200000000008</v>
      </c>
      <c r="N3470" s="37" t="s">
        <v>108</v>
      </c>
      <c r="O3470" s="14">
        <f t="shared" si="310"/>
        <v>45922.240034722221</v>
      </c>
      <c r="P3470" s="19">
        <f t="shared" si="311"/>
        <v>45922.448368055557</v>
      </c>
      <c r="Q3470" s="20" t="str">
        <f t="shared" si="312"/>
        <v>22/09/2025</v>
      </c>
      <c r="R3470" s="13" t="str">
        <f t="shared" si="313"/>
        <v>10</v>
      </c>
      <c r="S3470" s="13" t="str">
        <f t="shared" si="314"/>
        <v>Mon</v>
      </c>
    </row>
    <row r="3471" spans="1:19" x14ac:dyDescent="0.25">
      <c r="A3471" s="58">
        <v>45922.240034722221</v>
      </c>
      <c r="B3471" s="59">
        <v>444940161</v>
      </c>
      <c r="C3471" s="38" t="s">
        <v>36</v>
      </c>
      <c r="D3471" s="38" t="s">
        <v>38</v>
      </c>
      <c r="E3471" s="38" t="s">
        <v>45</v>
      </c>
      <c r="F3471" s="38" t="s">
        <v>120</v>
      </c>
      <c r="G3471" s="35">
        <v>3687.33</v>
      </c>
      <c r="H3471" s="59">
        <v>444150451</v>
      </c>
      <c r="I3471" s="35">
        <v>0</v>
      </c>
      <c r="J3471" s="35">
        <v>0</v>
      </c>
      <c r="K3471" s="35">
        <v>0</v>
      </c>
      <c r="L3471" s="35">
        <v>0</v>
      </c>
      <c r="M3471" s="35">
        <v>9816.1200000000008</v>
      </c>
      <c r="N3471" s="38" t="s">
        <v>2064</v>
      </c>
      <c r="O3471" s="14">
        <f t="shared" si="310"/>
        <v>45922.240034722221</v>
      </c>
      <c r="P3471" s="19">
        <f t="shared" si="311"/>
        <v>45922.448368055557</v>
      </c>
      <c r="Q3471" s="20" t="str">
        <f t="shared" si="312"/>
        <v>22/09/2025</v>
      </c>
      <c r="R3471" s="13" t="str">
        <f t="shared" si="313"/>
        <v>10</v>
      </c>
      <c r="S3471" s="13" t="str">
        <f t="shared" si="314"/>
        <v>Mon</v>
      </c>
    </row>
    <row r="3472" spans="1:19" x14ac:dyDescent="0.25">
      <c r="A3472" s="60">
        <v>45922.240034722221</v>
      </c>
      <c r="B3472" s="61">
        <v>444940162</v>
      </c>
      <c r="C3472" s="37" t="s">
        <v>36</v>
      </c>
      <c r="D3472" s="37" t="s">
        <v>38</v>
      </c>
      <c r="E3472" s="37" t="s">
        <v>45</v>
      </c>
      <c r="F3472" s="37" t="s">
        <v>120</v>
      </c>
      <c r="G3472" s="36">
        <v>3687.34</v>
      </c>
      <c r="H3472" s="61">
        <v>444150452</v>
      </c>
      <c r="I3472" s="36">
        <v>0</v>
      </c>
      <c r="J3472" s="36">
        <v>0</v>
      </c>
      <c r="K3472" s="36">
        <v>0</v>
      </c>
      <c r="L3472" s="36">
        <v>0</v>
      </c>
      <c r="M3472" s="36">
        <v>9816.1200000000008</v>
      </c>
      <c r="N3472" s="37" t="s">
        <v>109</v>
      </c>
      <c r="O3472" s="14">
        <f t="shared" si="310"/>
        <v>45922.240034722221</v>
      </c>
      <c r="P3472" s="19">
        <f t="shared" si="311"/>
        <v>45922.448368055557</v>
      </c>
      <c r="Q3472" s="20" t="str">
        <f t="shared" si="312"/>
        <v>22/09/2025</v>
      </c>
      <c r="R3472" s="13" t="str">
        <f t="shared" si="313"/>
        <v>10</v>
      </c>
      <c r="S3472" s="13" t="str">
        <f t="shared" si="314"/>
        <v>Mon</v>
      </c>
    </row>
    <row r="3473" spans="1:19" x14ac:dyDescent="0.25">
      <c r="A3473" s="58">
        <v>45922.240034722221</v>
      </c>
      <c r="B3473" s="59">
        <v>444940163</v>
      </c>
      <c r="C3473" s="38" t="s">
        <v>36</v>
      </c>
      <c r="D3473" s="38" t="s">
        <v>38</v>
      </c>
      <c r="E3473" s="38" t="s">
        <v>45</v>
      </c>
      <c r="F3473" s="38" t="s">
        <v>120</v>
      </c>
      <c r="G3473" s="35">
        <v>3687.35</v>
      </c>
      <c r="H3473" s="59">
        <v>444150453</v>
      </c>
      <c r="I3473" s="35">
        <v>0</v>
      </c>
      <c r="J3473" s="35">
        <v>0</v>
      </c>
      <c r="K3473" s="35">
        <v>0</v>
      </c>
      <c r="L3473" s="35">
        <v>0</v>
      </c>
      <c r="M3473" s="35">
        <v>9816.1200000000008</v>
      </c>
      <c r="N3473" s="38" t="s">
        <v>1972</v>
      </c>
      <c r="O3473" s="14">
        <f t="shared" si="310"/>
        <v>45922.240034722221</v>
      </c>
      <c r="P3473" s="19">
        <f t="shared" si="311"/>
        <v>45922.448368055557</v>
      </c>
      <c r="Q3473" s="20" t="str">
        <f t="shared" si="312"/>
        <v>22/09/2025</v>
      </c>
      <c r="R3473" s="13" t="str">
        <f t="shared" si="313"/>
        <v>10</v>
      </c>
      <c r="S3473" s="13" t="str">
        <f t="shared" si="314"/>
        <v>Mon</v>
      </c>
    </row>
    <row r="3474" spans="1:19" x14ac:dyDescent="0.25">
      <c r="A3474" s="60">
        <v>45922.240752314814</v>
      </c>
      <c r="B3474" s="61">
        <v>444940371</v>
      </c>
      <c r="C3474" s="37" t="s">
        <v>36</v>
      </c>
      <c r="D3474" s="37" t="s">
        <v>37</v>
      </c>
      <c r="E3474" s="37" t="s">
        <v>46</v>
      </c>
      <c r="F3474" s="37" t="s">
        <v>120</v>
      </c>
      <c r="G3474" s="36">
        <v>3686.25</v>
      </c>
      <c r="H3474" s="61">
        <v>444150666</v>
      </c>
      <c r="I3474" s="36">
        <v>0</v>
      </c>
      <c r="J3474" s="36">
        <v>0</v>
      </c>
      <c r="K3474" s="36">
        <v>0</v>
      </c>
      <c r="L3474" s="36">
        <v>2.0299999999999998</v>
      </c>
      <c r="M3474" s="36">
        <v>9818.15</v>
      </c>
      <c r="N3474" s="37" t="s">
        <v>2396</v>
      </c>
      <c r="O3474" s="14">
        <f t="shared" si="310"/>
        <v>45922.240752314814</v>
      </c>
      <c r="P3474" s="19">
        <f t="shared" si="311"/>
        <v>45922.44908564815</v>
      </c>
      <c r="Q3474" s="20" t="str">
        <f t="shared" si="312"/>
        <v>22/09/2025</v>
      </c>
      <c r="R3474" s="13" t="str">
        <f t="shared" si="313"/>
        <v>10</v>
      </c>
      <c r="S3474" s="13" t="str">
        <f t="shared" si="314"/>
        <v>Mon</v>
      </c>
    </row>
    <row r="3475" spans="1:19" x14ac:dyDescent="0.25">
      <c r="A3475" s="58">
        <v>45922.24082175926</v>
      </c>
      <c r="B3475" s="59">
        <v>444940666</v>
      </c>
      <c r="C3475" s="38" t="s">
        <v>36</v>
      </c>
      <c r="D3475" s="38" t="s">
        <v>37</v>
      </c>
      <c r="E3475" s="38" t="s">
        <v>46</v>
      </c>
      <c r="F3475" s="38" t="s">
        <v>120</v>
      </c>
      <c r="G3475" s="35">
        <v>3685.78</v>
      </c>
      <c r="H3475" s="59">
        <v>444150945</v>
      </c>
      <c r="I3475" s="35">
        <v>0</v>
      </c>
      <c r="J3475" s="35">
        <v>0</v>
      </c>
      <c r="K3475" s="35">
        <v>0</v>
      </c>
      <c r="L3475" s="35">
        <v>1.55</v>
      </c>
      <c r="M3475" s="35">
        <v>9819.7000000000007</v>
      </c>
      <c r="N3475" s="38" t="s">
        <v>2397</v>
      </c>
      <c r="O3475" s="14">
        <f t="shared" si="310"/>
        <v>45922.24082175926</v>
      </c>
      <c r="P3475" s="19">
        <f t="shared" si="311"/>
        <v>45922.449155092596</v>
      </c>
      <c r="Q3475" s="20" t="str">
        <f t="shared" si="312"/>
        <v>22/09/2025</v>
      </c>
      <c r="R3475" s="13" t="str">
        <f t="shared" si="313"/>
        <v>10</v>
      </c>
      <c r="S3475" s="13" t="str">
        <f t="shared" si="314"/>
        <v>Mon</v>
      </c>
    </row>
    <row r="3476" spans="1:19" x14ac:dyDescent="0.25">
      <c r="A3476" s="60">
        <v>45922.24082175926</v>
      </c>
      <c r="B3476" s="61">
        <v>444940667</v>
      </c>
      <c r="C3476" s="37" t="s">
        <v>36</v>
      </c>
      <c r="D3476" s="37" t="s">
        <v>37</v>
      </c>
      <c r="E3476" s="37" t="s">
        <v>46</v>
      </c>
      <c r="F3476" s="37" t="s">
        <v>120</v>
      </c>
      <c r="G3476" s="36">
        <v>3685.78</v>
      </c>
      <c r="H3476" s="61">
        <v>444150946</v>
      </c>
      <c r="I3476" s="36">
        <v>0</v>
      </c>
      <c r="J3476" s="36">
        <v>0</v>
      </c>
      <c r="K3476" s="36">
        <v>0</v>
      </c>
      <c r="L3476" s="36">
        <v>1.55</v>
      </c>
      <c r="M3476" s="36">
        <v>9821.25</v>
      </c>
      <c r="N3476" s="37" t="s">
        <v>2397</v>
      </c>
      <c r="O3476" s="14">
        <f t="shared" si="310"/>
        <v>45922.24082175926</v>
      </c>
      <c r="P3476" s="19">
        <f t="shared" si="311"/>
        <v>45922.449155092596</v>
      </c>
      <c r="Q3476" s="20" t="str">
        <f t="shared" si="312"/>
        <v>22/09/2025</v>
      </c>
      <c r="R3476" s="13" t="str">
        <f t="shared" si="313"/>
        <v>10</v>
      </c>
      <c r="S3476" s="13" t="str">
        <f t="shared" si="314"/>
        <v>Mon</v>
      </c>
    </row>
    <row r="3477" spans="1:19" x14ac:dyDescent="0.25">
      <c r="A3477" s="58">
        <v>45922.24082175926</v>
      </c>
      <c r="B3477" s="59">
        <v>444940668</v>
      </c>
      <c r="C3477" s="38" t="s">
        <v>36</v>
      </c>
      <c r="D3477" s="38" t="s">
        <v>37</v>
      </c>
      <c r="E3477" s="38" t="s">
        <v>46</v>
      </c>
      <c r="F3477" s="38" t="s">
        <v>120</v>
      </c>
      <c r="G3477" s="35">
        <v>3685.78</v>
      </c>
      <c r="H3477" s="59">
        <v>444150947</v>
      </c>
      <c r="I3477" s="35">
        <v>0</v>
      </c>
      <c r="J3477" s="35">
        <v>0</v>
      </c>
      <c r="K3477" s="35">
        <v>0</v>
      </c>
      <c r="L3477" s="35">
        <v>1.55</v>
      </c>
      <c r="M3477" s="35">
        <v>9822.7999999999993</v>
      </c>
      <c r="N3477" s="38" t="s">
        <v>2397</v>
      </c>
      <c r="O3477" s="14">
        <f t="shared" si="310"/>
        <v>45922.24082175926</v>
      </c>
      <c r="P3477" s="19">
        <f t="shared" si="311"/>
        <v>45922.449155092596</v>
      </c>
      <c r="Q3477" s="20" t="str">
        <f t="shared" si="312"/>
        <v>22/09/2025</v>
      </c>
      <c r="R3477" s="13" t="str">
        <f t="shared" si="313"/>
        <v>10</v>
      </c>
      <c r="S3477" s="13" t="str">
        <f t="shared" si="314"/>
        <v>Mon</v>
      </c>
    </row>
    <row r="3478" spans="1:19" x14ac:dyDescent="0.25">
      <c r="A3478" s="60">
        <v>45922.24082175926</v>
      </c>
      <c r="B3478" s="61">
        <v>444940671</v>
      </c>
      <c r="C3478" s="37" t="s">
        <v>36</v>
      </c>
      <c r="D3478" s="37" t="s">
        <v>37</v>
      </c>
      <c r="E3478" s="37" t="s">
        <v>46</v>
      </c>
      <c r="F3478" s="37" t="s">
        <v>120</v>
      </c>
      <c r="G3478" s="36">
        <v>3685.78</v>
      </c>
      <c r="H3478" s="61">
        <v>444150948</v>
      </c>
      <c r="I3478" s="36">
        <v>0</v>
      </c>
      <c r="J3478" s="36">
        <v>0</v>
      </c>
      <c r="K3478" s="36">
        <v>0</v>
      </c>
      <c r="L3478" s="36">
        <v>1.56</v>
      </c>
      <c r="M3478" s="36">
        <v>9824.36</v>
      </c>
      <c r="N3478" s="37" t="s">
        <v>2397</v>
      </c>
      <c r="O3478" s="14">
        <f t="shared" si="310"/>
        <v>45922.24082175926</v>
      </c>
      <c r="P3478" s="19">
        <f t="shared" si="311"/>
        <v>45922.449155092596</v>
      </c>
      <c r="Q3478" s="20" t="str">
        <f t="shared" si="312"/>
        <v>22/09/2025</v>
      </c>
      <c r="R3478" s="13" t="str">
        <f t="shared" si="313"/>
        <v>10</v>
      </c>
      <c r="S3478" s="13" t="str">
        <f t="shared" si="314"/>
        <v>Mon</v>
      </c>
    </row>
    <row r="3479" spans="1:19" x14ac:dyDescent="0.25">
      <c r="A3479" s="58">
        <v>45922.24082175926</v>
      </c>
      <c r="B3479" s="59">
        <v>444940672</v>
      </c>
      <c r="C3479" s="38" t="s">
        <v>36</v>
      </c>
      <c r="D3479" s="38" t="s">
        <v>37</v>
      </c>
      <c r="E3479" s="38" t="s">
        <v>46</v>
      </c>
      <c r="F3479" s="38" t="s">
        <v>120</v>
      </c>
      <c r="G3479" s="35">
        <v>3685.78</v>
      </c>
      <c r="H3479" s="59">
        <v>444150949</v>
      </c>
      <c r="I3479" s="35">
        <v>0</v>
      </c>
      <c r="J3479" s="35">
        <v>0</v>
      </c>
      <c r="K3479" s="35">
        <v>0</v>
      </c>
      <c r="L3479" s="35">
        <v>1.57</v>
      </c>
      <c r="M3479" s="35">
        <v>9825.93</v>
      </c>
      <c r="N3479" s="38" t="s">
        <v>2397</v>
      </c>
      <c r="O3479" s="14">
        <f t="shared" si="310"/>
        <v>45922.24082175926</v>
      </c>
      <c r="P3479" s="19">
        <f t="shared" si="311"/>
        <v>45922.449155092596</v>
      </c>
      <c r="Q3479" s="20" t="str">
        <f t="shared" si="312"/>
        <v>22/09/2025</v>
      </c>
      <c r="R3479" s="13" t="str">
        <f t="shared" si="313"/>
        <v>10</v>
      </c>
      <c r="S3479" s="13" t="str">
        <f t="shared" si="314"/>
        <v>Mon</v>
      </c>
    </row>
    <row r="3480" spans="1:19" x14ac:dyDescent="0.25">
      <c r="A3480" s="60">
        <v>45922.241238425922</v>
      </c>
      <c r="B3480" s="61">
        <v>444940984</v>
      </c>
      <c r="C3480" s="37" t="s">
        <v>36</v>
      </c>
      <c r="D3480" s="37" t="s">
        <v>37</v>
      </c>
      <c r="E3480" s="37" t="s">
        <v>46</v>
      </c>
      <c r="F3480" s="37" t="s">
        <v>120</v>
      </c>
      <c r="G3480" s="36">
        <v>3686.87</v>
      </c>
      <c r="H3480" s="61">
        <v>444151256</v>
      </c>
      <c r="I3480" s="36">
        <v>0</v>
      </c>
      <c r="J3480" s="36">
        <v>0</v>
      </c>
      <c r="K3480" s="36">
        <v>0</v>
      </c>
      <c r="L3480" s="36">
        <v>0.73</v>
      </c>
      <c r="M3480" s="36">
        <v>9826.66</v>
      </c>
      <c r="N3480" s="37" t="s">
        <v>2398</v>
      </c>
      <c r="O3480" s="14">
        <f t="shared" si="310"/>
        <v>45922.241238425922</v>
      </c>
      <c r="P3480" s="19">
        <f t="shared" si="311"/>
        <v>45922.449571759258</v>
      </c>
      <c r="Q3480" s="20" t="str">
        <f t="shared" si="312"/>
        <v>22/09/2025</v>
      </c>
      <c r="R3480" s="13" t="str">
        <f t="shared" si="313"/>
        <v>10</v>
      </c>
      <c r="S3480" s="13" t="str">
        <f t="shared" si="314"/>
        <v>Mon</v>
      </c>
    </row>
    <row r="3481" spans="1:19" x14ac:dyDescent="0.25">
      <c r="A3481" s="58">
        <v>45922.241238425922</v>
      </c>
      <c r="B3481" s="59">
        <v>444940985</v>
      </c>
      <c r="C3481" s="38" t="s">
        <v>36</v>
      </c>
      <c r="D3481" s="38" t="s">
        <v>37</v>
      </c>
      <c r="E3481" s="38" t="s">
        <v>46</v>
      </c>
      <c r="F3481" s="38" t="s">
        <v>120</v>
      </c>
      <c r="G3481" s="35">
        <v>3686.87</v>
      </c>
      <c r="H3481" s="59">
        <v>444151257</v>
      </c>
      <c r="I3481" s="35">
        <v>0</v>
      </c>
      <c r="J3481" s="35">
        <v>0</v>
      </c>
      <c r="K3481" s="35">
        <v>0</v>
      </c>
      <c r="L3481" s="35">
        <v>0.73</v>
      </c>
      <c r="M3481" s="35">
        <v>9827.39</v>
      </c>
      <c r="N3481" s="38" t="s">
        <v>2316</v>
      </c>
      <c r="O3481" s="14">
        <f t="shared" si="310"/>
        <v>45922.241238425922</v>
      </c>
      <c r="P3481" s="19">
        <f t="shared" si="311"/>
        <v>45922.449571759258</v>
      </c>
      <c r="Q3481" s="20" t="str">
        <f t="shared" si="312"/>
        <v>22/09/2025</v>
      </c>
      <c r="R3481" s="13" t="str">
        <f t="shared" si="313"/>
        <v>10</v>
      </c>
      <c r="S3481" s="13" t="str">
        <f t="shared" si="314"/>
        <v>Mon</v>
      </c>
    </row>
    <row r="3482" spans="1:19" x14ac:dyDescent="0.25">
      <c r="A3482" s="60">
        <v>45922.241296296299</v>
      </c>
      <c r="B3482" s="61">
        <v>444941003</v>
      </c>
      <c r="C3482" s="37" t="s">
        <v>36</v>
      </c>
      <c r="D3482" s="37" t="s">
        <v>38</v>
      </c>
      <c r="E3482" s="37" t="s">
        <v>45</v>
      </c>
      <c r="F3482" s="37" t="s">
        <v>120</v>
      </c>
      <c r="G3482" s="36">
        <v>3686.92</v>
      </c>
      <c r="H3482" s="61">
        <v>444151274</v>
      </c>
      <c r="I3482" s="36">
        <v>0</v>
      </c>
      <c r="J3482" s="36">
        <v>0</v>
      </c>
      <c r="K3482" s="36">
        <v>0</v>
      </c>
      <c r="L3482" s="36">
        <v>0</v>
      </c>
      <c r="M3482" s="36">
        <v>9827.39</v>
      </c>
      <c r="N3482" s="37" t="s">
        <v>1945</v>
      </c>
      <c r="O3482" s="14">
        <f t="shared" si="310"/>
        <v>45922.241296296299</v>
      </c>
      <c r="P3482" s="19">
        <f t="shared" si="311"/>
        <v>45922.449629629635</v>
      </c>
      <c r="Q3482" s="20" t="str">
        <f t="shared" si="312"/>
        <v>22/09/2025</v>
      </c>
      <c r="R3482" s="13" t="str">
        <f t="shared" si="313"/>
        <v>10</v>
      </c>
      <c r="S3482" s="13" t="str">
        <f t="shared" si="314"/>
        <v>Mon</v>
      </c>
    </row>
    <row r="3483" spans="1:19" x14ac:dyDescent="0.25">
      <c r="A3483" s="58">
        <v>45922.241307870368</v>
      </c>
      <c r="B3483" s="59">
        <v>444941004</v>
      </c>
      <c r="C3483" s="38" t="s">
        <v>36</v>
      </c>
      <c r="D3483" s="38" t="s">
        <v>38</v>
      </c>
      <c r="E3483" s="38" t="s">
        <v>45</v>
      </c>
      <c r="F3483" s="38" t="s">
        <v>120</v>
      </c>
      <c r="G3483" s="35">
        <v>3686.97</v>
      </c>
      <c r="H3483" s="59">
        <v>444151275</v>
      </c>
      <c r="I3483" s="35">
        <v>0</v>
      </c>
      <c r="J3483" s="35">
        <v>0</v>
      </c>
      <c r="K3483" s="35">
        <v>0</v>
      </c>
      <c r="L3483" s="35">
        <v>0</v>
      </c>
      <c r="M3483" s="35">
        <v>9827.39</v>
      </c>
      <c r="N3483" s="38" t="s">
        <v>1972</v>
      </c>
      <c r="O3483" s="14">
        <f t="shared" si="310"/>
        <v>45922.241307870368</v>
      </c>
      <c r="P3483" s="19">
        <f t="shared" si="311"/>
        <v>45922.449641203704</v>
      </c>
      <c r="Q3483" s="20" t="str">
        <f t="shared" si="312"/>
        <v>22/09/2025</v>
      </c>
      <c r="R3483" s="13" t="str">
        <f t="shared" si="313"/>
        <v>10</v>
      </c>
      <c r="S3483" s="13" t="str">
        <f t="shared" si="314"/>
        <v>Mon</v>
      </c>
    </row>
    <row r="3484" spans="1:19" x14ac:dyDescent="0.25">
      <c r="A3484" s="60">
        <v>45922.241307870368</v>
      </c>
      <c r="B3484" s="61">
        <v>444941006</v>
      </c>
      <c r="C3484" s="37" t="s">
        <v>36</v>
      </c>
      <c r="D3484" s="37" t="s">
        <v>38</v>
      </c>
      <c r="E3484" s="37" t="s">
        <v>45</v>
      </c>
      <c r="F3484" s="37" t="s">
        <v>120</v>
      </c>
      <c r="G3484" s="36">
        <v>3687.01</v>
      </c>
      <c r="H3484" s="61">
        <v>444151278</v>
      </c>
      <c r="I3484" s="36">
        <v>0</v>
      </c>
      <c r="J3484" s="36">
        <v>0</v>
      </c>
      <c r="K3484" s="36">
        <v>0</v>
      </c>
      <c r="L3484" s="36">
        <v>0</v>
      </c>
      <c r="M3484" s="36">
        <v>9827.39</v>
      </c>
      <c r="N3484" s="37" t="s">
        <v>1385</v>
      </c>
      <c r="O3484" s="14">
        <f t="shared" si="310"/>
        <v>45922.241307870368</v>
      </c>
      <c r="P3484" s="19">
        <f t="shared" si="311"/>
        <v>45922.449641203704</v>
      </c>
      <c r="Q3484" s="20" t="str">
        <f t="shared" si="312"/>
        <v>22/09/2025</v>
      </c>
      <c r="R3484" s="13" t="str">
        <f t="shared" si="313"/>
        <v>10</v>
      </c>
      <c r="S3484" s="13" t="str">
        <f t="shared" si="314"/>
        <v>Mon</v>
      </c>
    </row>
    <row r="3485" spans="1:19" x14ac:dyDescent="0.25">
      <c r="A3485" s="58">
        <v>45922.241307870368</v>
      </c>
      <c r="B3485" s="59">
        <v>444941007</v>
      </c>
      <c r="C3485" s="38" t="s">
        <v>36</v>
      </c>
      <c r="D3485" s="38" t="s">
        <v>38</v>
      </c>
      <c r="E3485" s="38" t="s">
        <v>45</v>
      </c>
      <c r="F3485" s="38" t="s">
        <v>120</v>
      </c>
      <c r="G3485" s="35">
        <v>3687.01</v>
      </c>
      <c r="H3485" s="59">
        <v>444151279</v>
      </c>
      <c r="I3485" s="35">
        <v>0</v>
      </c>
      <c r="J3485" s="35">
        <v>0</v>
      </c>
      <c r="K3485" s="35">
        <v>0</v>
      </c>
      <c r="L3485" s="35">
        <v>0</v>
      </c>
      <c r="M3485" s="35">
        <v>9827.39</v>
      </c>
      <c r="N3485" s="38" t="s">
        <v>77</v>
      </c>
      <c r="O3485" s="14">
        <f t="shared" si="310"/>
        <v>45922.241307870368</v>
      </c>
      <c r="P3485" s="19">
        <f t="shared" si="311"/>
        <v>45922.449641203704</v>
      </c>
      <c r="Q3485" s="20" t="str">
        <f t="shared" si="312"/>
        <v>22/09/2025</v>
      </c>
      <c r="R3485" s="13" t="str">
        <f t="shared" si="313"/>
        <v>10</v>
      </c>
      <c r="S3485" s="13" t="str">
        <f t="shared" si="314"/>
        <v>Mon</v>
      </c>
    </row>
    <row r="3486" spans="1:19" x14ac:dyDescent="0.25">
      <c r="A3486" s="60">
        <v>45922.241307870368</v>
      </c>
      <c r="B3486" s="61">
        <v>444941008</v>
      </c>
      <c r="C3486" s="37" t="s">
        <v>36</v>
      </c>
      <c r="D3486" s="37" t="s">
        <v>38</v>
      </c>
      <c r="E3486" s="37" t="s">
        <v>45</v>
      </c>
      <c r="F3486" s="37" t="s">
        <v>120</v>
      </c>
      <c r="G3486" s="36">
        <v>3686.99</v>
      </c>
      <c r="H3486" s="61">
        <v>444151280</v>
      </c>
      <c r="I3486" s="36">
        <v>0</v>
      </c>
      <c r="J3486" s="36">
        <v>0</v>
      </c>
      <c r="K3486" s="36">
        <v>0</v>
      </c>
      <c r="L3486" s="36">
        <v>0</v>
      </c>
      <c r="M3486" s="36">
        <v>9827.39</v>
      </c>
      <c r="N3486" s="37" t="s">
        <v>2064</v>
      </c>
      <c r="O3486" s="14">
        <f t="shared" si="310"/>
        <v>45922.241307870368</v>
      </c>
      <c r="P3486" s="19">
        <f t="shared" si="311"/>
        <v>45922.449641203704</v>
      </c>
      <c r="Q3486" s="20" t="str">
        <f t="shared" si="312"/>
        <v>22/09/2025</v>
      </c>
      <c r="R3486" s="13" t="str">
        <f t="shared" si="313"/>
        <v>10</v>
      </c>
      <c r="S3486" s="13" t="str">
        <f t="shared" si="314"/>
        <v>Mon</v>
      </c>
    </row>
    <row r="3487" spans="1:19" x14ac:dyDescent="0.25">
      <c r="A3487" s="58">
        <v>45922.241319444445</v>
      </c>
      <c r="B3487" s="59">
        <v>444941010</v>
      </c>
      <c r="C3487" s="38" t="s">
        <v>36</v>
      </c>
      <c r="D3487" s="38" t="s">
        <v>38</v>
      </c>
      <c r="E3487" s="38" t="s">
        <v>45</v>
      </c>
      <c r="F3487" s="38" t="s">
        <v>120</v>
      </c>
      <c r="G3487" s="35">
        <v>3687.02</v>
      </c>
      <c r="H3487" s="59">
        <v>444151282</v>
      </c>
      <c r="I3487" s="35">
        <v>0</v>
      </c>
      <c r="J3487" s="35">
        <v>0</v>
      </c>
      <c r="K3487" s="35">
        <v>0</v>
      </c>
      <c r="L3487" s="35">
        <v>0</v>
      </c>
      <c r="M3487" s="35">
        <v>9827.39</v>
      </c>
      <c r="N3487" s="38" t="s">
        <v>109</v>
      </c>
      <c r="O3487" s="14">
        <f t="shared" si="310"/>
        <v>45922.241319444445</v>
      </c>
      <c r="P3487" s="19">
        <f t="shared" si="311"/>
        <v>45922.449652777781</v>
      </c>
      <c r="Q3487" s="20" t="str">
        <f t="shared" si="312"/>
        <v>22/09/2025</v>
      </c>
      <c r="R3487" s="13" t="str">
        <f t="shared" si="313"/>
        <v>10</v>
      </c>
      <c r="S3487" s="13" t="str">
        <f t="shared" si="314"/>
        <v>Mon</v>
      </c>
    </row>
    <row r="3488" spans="1:19" x14ac:dyDescent="0.25">
      <c r="A3488" s="60">
        <v>45922.241319444445</v>
      </c>
      <c r="B3488" s="61">
        <v>444941011</v>
      </c>
      <c r="C3488" s="37" t="s">
        <v>36</v>
      </c>
      <c r="D3488" s="37" t="s">
        <v>37</v>
      </c>
      <c r="E3488" s="37" t="s">
        <v>46</v>
      </c>
      <c r="F3488" s="37" t="s">
        <v>120</v>
      </c>
      <c r="G3488" s="36">
        <v>3687.33</v>
      </c>
      <c r="H3488" s="61">
        <v>444151283</v>
      </c>
      <c r="I3488" s="36">
        <v>0</v>
      </c>
      <c r="J3488" s="36">
        <v>0</v>
      </c>
      <c r="K3488" s="36">
        <v>0</v>
      </c>
      <c r="L3488" s="36">
        <v>1.1499999999999999</v>
      </c>
      <c r="M3488" s="36">
        <v>9828.5400000000009</v>
      </c>
      <c r="N3488" s="37" t="s">
        <v>2399</v>
      </c>
      <c r="O3488" s="14">
        <f t="shared" si="310"/>
        <v>45922.241319444445</v>
      </c>
      <c r="P3488" s="19">
        <f t="shared" si="311"/>
        <v>45922.449652777781</v>
      </c>
      <c r="Q3488" s="20" t="str">
        <f t="shared" si="312"/>
        <v>22/09/2025</v>
      </c>
      <c r="R3488" s="13" t="str">
        <f t="shared" si="313"/>
        <v>10</v>
      </c>
      <c r="S3488" s="13" t="str">
        <f t="shared" si="314"/>
        <v>Mon</v>
      </c>
    </row>
    <row r="3489" spans="1:19" x14ac:dyDescent="0.25">
      <c r="A3489" s="58">
        <v>45922.241319444445</v>
      </c>
      <c r="B3489" s="59">
        <v>444941012</v>
      </c>
      <c r="C3489" s="38" t="s">
        <v>36</v>
      </c>
      <c r="D3489" s="38" t="s">
        <v>37</v>
      </c>
      <c r="E3489" s="38" t="s">
        <v>46</v>
      </c>
      <c r="F3489" s="38" t="s">
        <v>120</v>
      </c>
      <c r="G3489" s="35">
        <v>3687.33</v>
      </c>
      <c r="H3489" s="59">
        <v>444151284</v>
      </c>
      <c r="I3489" s="35">
        <v>0</v>
      </c>
      <c r="J3489" s="35">
        <v>0</v>
      </c>
      <c r="K3489" s="35">
        <v>0</v>
      </c>
      <c r="L3489" s="35">
        <v>1.17</v>
      </c>
      <c r="M3489" s="35">
        <v>9829.7099999999991</v>
      </c>
      <c r="N3489" s="38" t="s">
        <v>2399</v>
      </c>
      <c r="O3489" s="14">
        <f t="shared" si="310"/>
        <v>45922.241319444445</v>
      </c>
      <c r="P3489" s="19">
        <f t="shared" si="311"/>
        <v>45922.449652777781</v>
      </c>
      <c r="Q3489" s="20" t="str">
        <f t="shared" si="312"/>
        <v>22/09/2025</v>
      </c>
      <c r="R3489" s="13" t="str">
        <f t="shared" si="313"/>
        <v>10</v>
      </c>
      <c r="S3489" s="13" t="str">
        <f t="shared" si="314"/>
        <v>Mon</v>
      </c>
    </row>
    <row r="3490" spans="1:19" x14ac:dyDescent="0.25">
      <c r="A3490" s="60">
        <v>45922.241319444445</v>
      </c>
      <c r="B3490" s="61">
        <v>444941013</v>
      </c>
      <c r="C3490" s="37" t="s">
        <v>36</v>
      </c>
      <c r="D3490" s="37" t="s">
        <v>37</v>
      </c>
      <c r="E3490" s="37" t="s">
        <v>46</v>
      </c>
      <c r="F3490" s="37" t="s">
        <v>120</v>
      </c>
      <c r="G3490" s="36">
        <v>3687.33</v>
      </c>
      <c r="H3490" s="61">
        <v>444151285</v>
      </c>
      <c r="I3490" s="36">
        <v>0</v>
      </c>
      <c r="J3490" s="36">
        <v>0</v>
      </c>
      <c r="K3490" s="36">
        <v>0</v>
      </c>
      <c r="L3490" s="36">
        <v>1.03</v>
      </c>
      <c r="M3490" s="36">
        <v>9830.74</v>
      </c>
      <c r="N3490" s="37" t="s">
        <v>2399</v>
      </c>
      <c r="O3490" s="14">
        <f t="shared" si="310"/>
        <v>45922.241319444445</v>
      </c>
      <c r="P3490" s="19">
        <f t="shared" si="311"/>
        <v>45922.449652777781</v>
      </c>
      <c r="Q3490" s="20" t="str">
        <f t="shared" si="312"/>
        <v>22/09/2025</v>
      </c>
      <c r="R3490" s="13" t="str">
        <f t="shared" si="313"/>
        <v>10</v>
      </c>
      <c r="S3490" s="13" t="str">
        <f t="shared" si="314"/>
        <v>Mon</v>
      </c>
    </row>
    <row r="3491" spans="1:19" x14ac:dyDescent="0.25">
      <c r="A3491" s="58">
        <v>45922.241319444445</v>
      </c>
      <c r="B3491" s="59">
        <v>444941015</v>
      </c>
      <c r="C3491" s="38" t="s">
        <v>36</v>
      </c>
      <c r="D3491" s="38" t="s">
        <v>38</v>
      </c>
      <c r="E3491" s="38" t="s">
        <v>45</v>
      </c>
      <c r="F3491" s="38" t="s">
        <v>120</v>
      </c>
      <c r="G3491" s="35">
        <v>3687.14</v>
      </c>
      <c r="H3491" s="59">
        <v>444151287</v>
      </c>
      <c r="I3491" s="35">
        <v>0</v>
      </c>
      <c r="J3491" s="35">
        <v>0</v>
      </c>
      <c r="K3491" s="35">
        <v>0</v>
      </c>
      <c r="L3491" s="35">
        <v>0</v>
      </c>
      <c r="M3491" s="35">
        <v>9830.74</v>
      </c>
      <c r="N3491" s="38" t="s">
        <v>116</v>
      </c>
      <c r="O3491" s="14">
        <f t="shared" si="310"/>
        <v>45922.241319444445</v>
      </c>
      <c r="P3491" s="19">
        <f t="shared" si="311"/>
        <v>45922.449652777781</v>
      </c>
      <c r="Q3491" s="20" t="str">
        <f t="shared" si="312"/>
        <v>22/09/2025</v>
      </c>
      <c r="R3491" s="13" t="str">
        <f t="shared" si="313"/>
        <v>10</v>
      </c>
      <c r="S3491" s="13" t="str">
        <f t="shared" si="314"/>
        <v>Mon</v>
      </c>
    </row>
    <row r="3492" spans="1:19" x14ac:dyDescent="0.25">
      <c r="A3492" s="60">
        <v>45922.241319444445</v>
      </c>
      <c r="B3492" s="61">
        <v>444941018</v>
      </c>
      <c r="C3492" s="37" t="s">
        <v>36</v>
      </c>
      <c r="D3492" s="37" t="s">
        <v>38</v>
      </c>
      <c r="E3492" s="37" t="s">
        <v>45</v>
      </c>
      <c r="F3492" s="37" t="s">
        <v>120</v>
      </c>
      <c r="G3492" s="36">
        <v>3687.14</v>
      </c>
      <c r="H3492" s="61">
        <v>444151290</v>
      </c>
      <c r="I3492" s="36">
        <v>0</v>
      </c>
      <c r="J3492" s="36">
        <v>0</v>
      </c>
      <c r="K3492" s="36">
        <v>0</v>
      </c>
      <c r="L3492" s="36">
        <v>0</v>
      </c>
      <c r="M3492" s="36">
        <v>9830.74</v>
      </c>
      <c r="N3492" s="37" t="s">
        <v>108</v>
      </c>
      <c r="O3492" s="14">
        <f t="shared" si="310"/>
        <v>45922.241319444445</v>
      </c>
      <c r="P3492" s="19">
        <f t="shared" si="311"/>
        <v>45922.449652777781</v>
      </c>
      <c r="Q3492" s="20" t="str">
        <f t="shared" si="312"/>
        <v>22/09/2025</v>
      </c>
      <c r="R3492" s="13" t="str">
        <f t="shared" si="313"/>
        <v>10</v>
      </c>
      <c r="S3492" s="13" t="str">
        <f t="shared" si="314"/>
        <v>Mon</v>
      </c>
    </row>
    <row r="3493" spans="1:19" x14ac:dyDescent="0.25">
      <c r="A3493" s="58">
        <v>45922.241412037038</v>
      </c>
      <c r="B3493" s="59">
        <v>444941055</v>
      </c>
      <c r="C3493" s="38" t="s">
        <v>36</v>
      </c>
      <c r="D3493" s="38" t="s">
        <v>38</v>
      </c>
      <c r="E3493" s="38" t="s">
        <v>45</v>
      </c>
      <c r="F3493" s="38" t="s">
        <v>120</v>
      </c>
      <c r="G3493" s="35">
        <v>3687.05</v>
      </c>
      <c r="H3493" s="59">
        <v>444151329</v>
      </c>
      <c r="I3493" s="35">
        <v>0</v>
      </c>
      <c r="J3493" s="35">
        <v>0</v>
      </c>
      <c r="K3493" s="35">
        <v>0</v>
      </c>
      <c r="L3493" s="35">
        <v>0</v>
      </c>
      <c r="M3493" s="35">
        <v>9830.74</v>
      </c>
      <c r="N3493" s="38" t="s">
        <v>47</v>
      </c>
      <c r="O3493" s="14">
        <f t="shared" si="310"/>
        <v>45922.241412037038</v>
      </c>
      <c r="P3493" s="19">
        <f t="shared" si="311"/>
        <v>45922.449745370373</v>
      </c>
      <c r="Q3493" s="20" t="str">
        <f t="shared" si="312"/>
        <v>22/09/2025</v>
      </c>
      <c r="R3493" s="13" t="str">
        <f t="shared" si="313"/>
        <v>10</v>
      </c>
      <c r="S3493" s="13" t="str">
        <f t="shared" si="314"/>
        <v>Mon</v>
      </c>
    </row>
    <row r="3494" spans="1:19" x14ac:dyDescent="0.25">
      <c r="A3494" s="60">
        <v>45922.241423611114</v>
      </c>
      <c r="B3494" s="61">
        <v>444941059</v>
      </c>
      <c r="C3494" s="37" t="s">
        <v>36</v>
      </c>
      <c r="D3494" s="37" t="s">
        <v>38</v>
      </c>
      <c r="E3494" s="37" t="s">
        <v>45</v>
      </c>
      <c r="F3494" s="37" t="s">
        <v>120</v>
      </c>
      <c r="G3494" s="36">
        <v>3687.06</v>
      </c>
      <c r="H3494" s="61">
        <v>444151333</v>
      </c>
      <c r="I3494" s="36">
        <v>0</v>
      </c>
      <c r="J3494" s="36">
        <v>0</v>
      </c>
      <c r="K3494" s="36">
        <v>0</v>
      </c>
      <c r="L3494" s="36">
        <v>0</v>
      </c>
      <c r="M3494" s="36">
        <v>9830.74</v>
      </c>
      <c r="N3494" s="37" t="s">
        <v>52</v>
      </c>
      <c r="O3494" s="14">
        <f t="shared" si="310"/>
        <v>45922.241423611114</v>
      </c>
      <c r="P3494" s="19">
        <f t="shared" si="311"/>
        <v>45922.44975694445</v>
      </c>
      <c r="Q3494" s="20" t="str">
        <f t="shared" si="312"/>
        <v>22/09/2025</v>
      </c>
      <c r="R3494" s="13" t="str">
        <f t="shared" si="313"/>
        <v>10</v>
      </c>
      <c r="S3494" s="13" t="str">
        <f t="shared" si="314"/>
        <v>Mon</v>
      </c>
    </row>
    <row r="3495" spans="1:19" x14ac:dyDescent="0.25">
      <c r="A3495" s="58">
        <v>45922.241423611114</v>
      </c>
      <c r="B3495" s="59">
        <v>444941062</v>
      </c>
      <c r="C3495" s="38" t="s">
        <v>36</v>
      </c>
      <c r="D3495" s="38" t="s">
        <v>38</v>
      </c>
      <c r="E3495" s="38" t="s">
        <v>45</v>
      </c>
      <c r="F3495" s="38" t="s">
        <v>120</v>
      </c>
      <c r="G3495" s="35">
        <v>3687.03</v>
      </c>
      <c r="H3495" s="59">
        <v>444151336</v>
      </c>
      <c r="I3495" s="35">
        <v>0</v>
      </c>
      <c r="J3495" s="35">
        <v>0</v>
      </c>
      <c r="K3495" s="35">
        <v>0</v>
      </c>
      <c r="L3495" s="35">
        <v>0</v>
      </c>
      <c r="M3495" s="35">
        <v>9830.74</v>
      </c>
      <c r="N3495" s="38" t="s">
        <v>48</v>
      </c>
      <c r="O3495" s="14">
        <f t="shared" si="310"/>
        <v>45922.241423611114</v>
      </c>
      <c r="P3495" s="19">
        <f t="shared" si="311"/>
        <v>45922.44975694445</v>
      </c>
      <c r="Q3495" s="20" t="str">
        <f t="shared" si="312"/>
        <v>22/09/2025</v>
      </c>
      <c r="R3495" s="13" t="str">
        <f t="shared" si="313"/>
        <v>10</v>
      </c>
      <c r="S3495" s="13" t="str">
        <f t="shared" si="314"/>
        <v>Mon</v>
      </c>
    </row>
    <row r="3496" spans="1:19" x14ac:dyDescent="0.25">
      <c r="A3496" s="60">
        <v>45922.242118055554</v>
      </c>
      <c r="B3496" s="61">
        <v>444941527</v>
      </c>
      <c r="C3496" s="37" t="s">
        <v>36</v>
      </c>
      <c r="D3496" s="37" t="s">
        <v>37</v>
      </c>
      <c r="E3496" s="37" t="s">
        <v>46</v>
      </c>
      <c r="F3496" s="37" t="s">
        <v>120</v>
      </c>
      <c r="G3496" s="36">
        <v>3687.42</v>
      </c>
      <c r="H3496" s="61">
        <v>444151801</v>
      </c>
      <c r="I3496" s="36">
        <v>0</v>
      </c>
      <c r="J3496" s="36">
        <v>0</v>
      </c>
      <c r="K3496" s="36">
        <v>0</v>
      </c>
      <c r="L3496" s="36">
        <v>0.95</v>
      </c>
      <c r="M3496" s="36">
        <v>9831.69</v>
      </c>
      <c r="N3496" s="37" t="s">
        <v>2400</v>
      </c>
      <c r="O3496" s="14">
        <f t="shared" si="310"/>
        <v>45922.242118055554</v>
      </c>
      <c r="P3496" s="19">
        <f t="shared" si="311"/>
        <v>45922.45045138889</v>
      </c>
      <c r="Q3496" s="20" t="str">
        <f t="shared" si="312"/>
        <v>22/09/2025</v>
      </c>
      <c r="R3496" s="13" t="str">
        <f t="shared" si="313"/>
        <v>10</v>
      </c>
      <c r="S3496" s="13" t="str">
        <f t="shared" si="314"/>
        <v>Mon</v>
      </c>
    </row>
    <row r="3497" spans="1:19" x14ac:dyDescent="0.25">
      <c r="A3497" s="58">
        <v>45922.243148148147</v>
      </c>
      <c r="B3497" s="59">
        <v>444941883</v>
      </c>
      <c r="C3497" s="38" t="s">
        <v>36</v>
      </c>
      <c r="D3497" s="38" t="s">
        <v>38</v>
      </c>
      <c r="E3497" s="38" t="s">
        <v>45</v>
      </c>
      <c r="F3497" s="38" t="s">
        <v>120</v>
      </c>
      <c r="G3497" s="35">
        <v>3687.54</v>
      </c>
      <c r="H3497" s="59">
        <v>444152162</v>
      </c>
      <c r="I3497" s="35">
        <v>0</v>
      </c>
      <c r="J3497" s="35">
        <v>0</v>
      </c>
      <c r="K3497" s="35">
        <v>0</v>
      </c>
      <c r="L3497" s="35">
        <v>0</v>
      </c>
      <c r="M3497" s="35">
        <v>9831.69</v>
      </c>
      <c r="N3497" s="38" t="s">
        <v>2063</v>
      </c>
      <c r="O3497" s="14">
        <f t="shared" si="310"/>
        <v>45922.243148148147</v>
      </c>
      <c r="P3497" s="19">
        <f t="shared" si="311"/>
        <v>45922.451481481483</v>
      </c>
      <c r="Q3497" s="20" t="str">
        <f t="shared" si="312"/>
        <v>22/09/2025</v>
      </c>
      <c r="R3497" s="13" t="str">
        <f t="shared" si="313"/>
        <v>10</v>
      </c>
      <c r="S3497" s="13" t="str">
        <f t="shared" si="314"/>
        <v>Mon</v>
      </c>
    </row>
    <row r="3498" spans="1:19" x14ac:dyDescent="0.25">
      <c r="A3498" s="60">
        <v>45922.244664351849</v>
      </c>
      <c r="B3498" s="61">
        <v>444942251</v>
      </c>
      <c r="C3498" s="37" t="s">
        <v>36</v>
      </c>
      <c r="D3498" s="37" t="s">
        <v>37</v>
      </c>
      <c r="E3498" s="37" t="s">
        <v>46</v>
      </c>
      <c r="F3498" s="37" t="s">
        <v>120</v>
      </c>
      <c r="G3498" s="36">
        <v>3688.42</v>
      </c>
      <c r="H3498" s="61">
        <v>444152481</v>
      </c>
      <c r="I3498" s="36">
        <v>0</v>
      </c>
      <c r="J3498" s="36">
        <v>0</v>
      </c>
      <c r="K3498" s="36">
        <v>0</v>
      </c>
      <c r="L3498" s="36">
        <v>-1.4</v>
      </c>
      <c r="M3498" s="36">
        <v>9830.2900000000009</v>
      </c>
      <c r="N3498" s="37" t="s">
        <v>2371</v>
      </c>
      <c r="O3498" s="14">
        <f t="shared" si="310"/>
        <v>45922.244664351849</v>
      </c>
      <c r="P3498" s="19">
        <f t="shared" si="311"/>
        <v>45922.452997685185</v>
      </c>
      <c r="Q3498" s="20" t="str">
        <f t="shared" si="312"/>
        <v>22/09/2025</v>
      </c>
      <c r="R3498" s="13" t="str">
        <f t="shared" si="313"/>
        <v>10</v>
      </c>
      <c r="S3498" s="13" t="str">
        <f t="shared" si="314"/>
        <v>Mon</v>
      </c>
    </row>
    <row r="3499" spans="1:19" x14ac:dyDescent="0.25">
      <c r="A3499" s="58">
        <v>45922.249398148146</v>
      </c>
      <c r="B3499" s="59">
        <v>444943668</v>
      </c>
      <c r="C3499" s="38" t="s">
        <v>36</v>
      </c>
      <c r="D3499" s="38" t="s">
        <v>38</v>
      </c>
      <c r="E3499" s="38" t="s">
        <v>45</v>
      </c>
      <c r="F3499" s="38" t="s">
        <v>120</v>
      </c>
      <c r="G3499" s="35">
        <v>3687.28</v>
      </c>
      <c r="H3499" s="59">
        <v>444153875</v>
      </c>
      <c r="I3499" s="35">
        <v>0</v>
      </c>
      <c r="J3499" s="35">
        <v>0</v>
      </c>
      <c r="K3499" s="35">
        <v>0</v>
      </c>
      <c r="L3499" s="35">
        <v>0</v>
      </c>
      <c r="M3499" s="35">
        <v>9830.2900000000009</v>
      </c>
      <c r="N3499" s="38" t="s">
        <v>109</v>
      </c>
      <c r="O3499" s="14">
        <f t="shared" si="310"/>
        <v>45922.249398148146</v>
      </c>
      <c r="P3499" s="19">
        <f t="shared" si="311"/>
        <v>45922.457731481481</v>
      </c>
      <c r="Q3499" s="20" t="str">
        <f t="shared" si="312"/>
        <v>22/09/2025</v>
      </c>
      <c r="R3499" s="13" t="str">
        <f t="shared" si="313"/>
        <v>10</v>
      </c>
      <c r="S3499" s="13" t="str">
        <f t="shared" si="314"/>
        <v>Mon</v>
      </c>
    </row>
    <row r="3500" spans="1:19" x14ac:dyDescent="0.25">
      <c r="A3500" s="60">
        <v>45922.251562500001</v>
      </c>
      <c r="B3500" s="61">
        <v>444944622</v>
      </c>
      <c r="C3500" s="37" t="s">
        <v>36</v>
      </c>
      <c r="D3500" s="37" t="s">
        <v>37</v>
      </c>
      <c r="E3500" s="37" t="s">
        <v>46</v>
      </c>
      <c r="F3500" s="37" t="s">
        <v>120</v>
      </c>
      <c r="G3500" s="36">
        <v>3688.69</v>
      </c>
      <c r="H3500" s="61">
        <v>444154817</v>
      </c>
      <c r="I3500" s="36">
        <v>0</v>
      </c>
      <c r="J3500" s="36">
        <v>0</v>
      </c>
      <c r="K3500" s="36">
        <v>0</v>
      </c>
      <c r="L3500" s="36">
        <v>-1.41</v>
      </c>
      <c r="M3500" s="36">
        <v>9828.8799999999992</v>
      </c>
      <c r="N3500" s="37" t="s">
        <v>2401</v>
      </c>
      <c r="O3500" s="14">
        <f t="shared" ref="O3500:O3563" si="315">A3500</f>
        <v>45922.251562500001</v>
      </c>
      <c r="P3500" s="19">
        <f t="shared" ref="P3500:P3563" si="316">O3500+(5/24)</f>
        <v>45922.459895833337</v>
      </c>
      <c r="Q3500" s="20" t="str">
        <f t="shared" ref="Q3500:Q3563" si="317">TEXT(P3500,"dd/mm/yyyy")</f>
        <v>22/09/2025</v>
      </c>
      <c r="R3500" s="13" t="str">
        <f t="shared" ref="R3500:R3563" si="318">TEXT(P3500,"hh")</f>
        <v>11</v>
      </c>
      <c r="S3500" s="13" t="str">
        <f t="shared" ref="S3500:S3563" si="319">TEXT(P3500,"ddd")</f>
        <v>Mon</v>
      </c>
    </row>
    <row r="3501" spans="1:19" x14ac:dyDescent="0.25">
      <c r="A3501" s="58">
        <v>45922.252175925925</v>
      </c>
      <c r="B3501" s="59">
        <v>444944835</v>
      </c>
      <c r="C3501" s="38" t="s">
        <v>36</v>
      </c>
      <c r="D3501" s="38" t="s">
        <v>37</v>
      </c>
      <c r="E3501" s="38" t="s">
        <v>46</v>
      </c>
      <c r="F3501" s="38" t="s">
        <v>120</v>
      </c>
      <c r="G3501" s="35">
        <v>3689.37</v>
      </c>
      <c r="H3501" s="59">
        <v>444155025</v>
      </c>
      <c r="I3501" s="35">
        <v>0</v>
      </c>
      <c r="J3501" s="35">
        <v>0</v>
      </c>
      <c r="K3501" s="35">
        <v>0</v>
      </c>
      <c r="L3501" s="35">
        <v>-2.4</v>
      </c>
      <c r="M3501" s="35">
        <v>9826.48</v>
      </c>
      <c r="N3501" s="38" t="s">
        <v>2402</v>
      </c>
      <c r="O3501" s="14">
        <f t="shared" si="315"/>
        <v>45922.252175925925</v>
      </c>
      <c r="P3501" s="19">
        <f t="shared" si="316"/>
        <v>45922.460509259261</v>
      </c>
      <c r="Q3501" s="20" t="str">
        <f t="shared" si="317"/>
        <v>22/09/2025</v>
      </c>
      <c r="R3501" s="13" t="str">
        <f t="shared" si="318"/>
        <v>11</v>
      </c>
      <c r="S3501" s="13" t="str">
        <f t="shared" si="319"/>
        <v>Mon</v>
      </c>
    </row>
    <row r="3502" spans="1:19" x14ac:dyDescent="0.25">
      <c r="A3502" s="60">
        <v>45922.25236111111</v>
      </c>
      <c r="B3502" s="61">
        <v>444944937</v>
      </c>
      <c r="C3502" s="37" t="s">
        <v>36</v>
      </c>
      <c r="D3502" s="37" t="s">
        <v>37</v>
      </c>
      <c r="E3502" s="37" t="s">
        <v>46</v>
      </c>
      <c r="F3502" s="37" t="s">
        <v>120</v>
      </c>
      <c r="G3502" s="36">
        <v>3689.57</v>
      </c>
      <c r="H3502" s="61">
        <v>444155122</v>
      </c>
      <c r="I3502" s="36">
        <v>0</v>
      </c>
      <c r="J3502" s="36">
        <v>0</v>
      </c>
      <c r="K3502" s="36">
        <v>0</v>
      </c>
      <c r="L3502" s="36">
        <v>-2.54</v>
      </c>
      <c r="M3502" s="36">
        <v>9823.94</v>
      </c>
      <c r="N3502" s="37" t="s">
        <v>2403</v>
      </c>
      <c r="O3502" s="14">
        <f t="shared" si="315"/>
        <v>45922.25236111111</v>
      </c>
      <c r="P3502" s="19">
        <f t="shared" si="316"/>
        <v>45922.460694444446</v>
      </c>
      <c r="Q3502" s="20" t="str">
        <f t="shared" si="317"/>
        <v>22/09/2025</v>
      </c>
      <c r="R3502" s="13" t="str">
        <f t="shared" si="318"/>
        <v>11</v>
      </c>
      <c r="S3502" s="13" t="str">
        <f t="shared" si="319"/>
        <v>Mon</v>
      </c>
    </row>
    <row r="3503" spans="1:19" x14ac:dyDescent="0.25">
      <c r="A3503" s="58">
        <v>45922.253807870373</v>
      </c>
      <c r="B3503" s="59">
        <v>444945316</v>
      </c>
      <c r="C3503" s="38" t="s">
        <v>36</v>
      </c>
      <c r="D3503" s="38" t="s">
        <v>37</v>
      </c>
      <c r="E3503" s="38" t="s">
        <v>46</v>
      </c>
      <c r="F3503" s="38" t="s">
        <v>120</v>
      </c>
      <c r="G3503" s="35">
        <v>3689.77</v>
      </c>
      <c r="H3503" s="59">
        <v>444155495</v>
      </c>
      <c r="I3503" s="35">
        <v>0</v>
      </c>
      <c r="J3503" s="35">
        <v>0</v>
      </c>
      <c r="K3503" s="35">
        <v>0</v>
      </c>
      <c r="L3503" s="35">
        <v>-2.23</v>
      </c>
      <c r="M3503" s="35">
        <v>9821.7099999999991</v>
      </c>
      <c r="N3503" s="38" t="s">
        <v>2404</v>
      </c>
      <c r="O3503" s="14">
        <f t="shared" si="315"/>
        <v>45922.253807870373</v>
      </c>
      <c r="P3503" s="19">
        <f t="shared" si="316"/>
        <v>45922.462141203709</v>
      </c>
      <c r="Q3503" s="20" t="str">
        <f t="shared" si="317"/>
        <v>22/09/2025</v>
      </c>
      <c r="R3503" s="13" t="str">
        <f t="shared" si="318"/>
        <v>11</v>
      </c>
      <c r="S3503" s="13" t="str">
        <f t="shared" si="319"/>
        <v>Mon</v>
      </c>
    </row>
    <row r="3504" spans="1:19" x14ac:dyDescent="0.25">
      <c r="A3504" s="60">
        <v>45922.253993055558</v>
      </c>
      <c r="B3504" s="61">
        <v>444945371</v>
      </c>
      <c r="C3504" s="37" t="s">
        <v>36</v>
      </c>
      <c r="D3504" s="37" t="s">
        <v>37</v>
      </c>
      <c r="E3504" s="37" t="s">
        <v>46</v>
      </c>
      <c r="F3504" s="37" t="s">
        <v>120</v>
      </c>
      <c r="G3504" s="36">
        <v>3690.18</v>
      </c>
      <c r="H3504" s="61">
        <v>444155549</v>
      </c>
      <c r="I3504" s="36">
        <v>0</v>
      </c>
      <c r="J3504" s="36">
        <v>0</v>
      </c>
      <c r="K3504" s="36">
        <v>0</v>
      </c>
      <c r="L3504" s="36">
        <v>-3.26</v>
      </c>
      <c r="M3504" s="36">
        <v>9818.4500000000007</v>
      </c>
      <c r="N3504" s="37" t="s">
        <v>2405</v>
      </c>
      <c r="O3504" s="14">
        <f t="shared" si="315"/>
        <v>45922.253993055558</v>
      </c>
      <c r="P3504" s="19">
        <f t="shared" si="316"/>
        <v>45922.462326388893</v>
      </c>
      <c r="Q3504" s="20" t="str">
        <f t="shared" si="317"/>
        <v>22/09/2025</v>
      </c>
      <c r="R3504" s="13" t="str">
        <f t="shared" si="318"/>
        <v>11</v>
      </c>
      <c r="S3504" s="13" t="str">
        <f t="shared" si="319"/>
        <v>Mon</v>
      </c>
    </row>
    <row r="3505" spans="1:19" x14ac:dyDescent="0.25">
      <c r="A3505" s="58">
        <v>45922.253993055558</v>
      </c>
      <c r="B3505" s="59">
        <v>444945373</v>
      </c>
      <c r="C3505" s="38" t="s">
        <v>36</v>
      </c>
      <c r="D3505" s="38" t="s">
        <v>37</v>
      </c>
      <c r="E3505" s="38" t="s">
        <v>46</v>
      </c>
      <c r="F3505" s="38" t="s">
        <v>120</v>
      </c>
      <c r="G3505" s="35">
        <v>3690.18</v>
      </c>
      <c r="H3505" s="59">
        <v>444155550</v>
      </c>
      <c r="I3505" s="35">
        <v>0</v>
      </c>
      <c r="J3505" s="35">
        <v>0</v>
      </c>
      <c r="K3505" s="35">
        <v>0</v>
      </c>
      <c r="L3505" s="35">
        <v>-3.17</v>
      </c>
      <c r="M3505" s="35">
        <v>9815.2800000000007</v>
      </c>
      <c r="N3505" s="38" t="s">
        <v>2405</v>
      </c>
      <c r="O3505" s="14">
        <f t="shared" si="315"/>
        <v>45922.253993055558</v>
      </c>
      <c r="P3505" s="19">
        <f t="shared" si="316"/>
        <v>45922.462326388893</v>
      </c>
      <c r="Q3505" s="20" t="str">
        <f t="shared" si="317"/>
        <v>22/09/2025</v>
      </c>
      <c r="R3505" s="13" t="str">
        <f t="shared" si="318"/>
        <v>11</v>
      </c>
      <c r="S3505" s="13" t="str">
        <f t="shared" si="319"/>
        <v>Mon</v>
      </c>
    </row>
    <row r="3506" spans="1:19" x14ac:dyDescent="0.25">
      <c r="A3506" s="60">
        <v>45922.253993055558</v>
      </c>
      <c r="B3506" s="61">
        <v>444945374</v>
      </c>
      <c r="C3506" s="37" t="s">
        <v>36</v>
      </c>
      <c r="D3506" s="37" t="s">
        <v>37</v>
      </c>
      <c r="E3506" s="37" t="s">
        <v>46</v>
      </c>
      <c r="F3506" s="37" t="s">
        <v>120</v>
      </c>
      <c r="G3506" s="36">
        <v>3690.18</v>
      </c>
      <c r="H3506" s="61">
        <v>444155551</v>
      </c>
      <c r="I3506" s="36">
        <v>0</v>
      </c>
      <c r="J3506" s="36">
        <v>0</v>
      </c>
      <c r="K3506" s="36">
        <v>0</v>
      </c>
      <c r="L3506" s="36">
        <v>-3.17</v>
      </c>
      <c r="M3506" s="36">
        <v>9812.11</v>
      </c>
      <c r="N3506" s="37" t="s">
        <v>2405</v>
      </c>
      <c r="O3506" s="14">
        <f t="shared" si="315"/>
        <v>45922.253993055558</v>
      </c>
      <c r="P3506" s="19">
        <f t="shared" si="316"/>
        <v>45922.462326388893</v>
      </c>
      <c r="Q3506" s="20" t="str">
        <f t="shared" si="317"/>
        <v>22/09/2025</v>
      </c>
      <c r="R3506" s="13" t="str">
        <f t="shared" si="318"/>
        <v>11</v>
      </c>
      <c r="S3506" s="13" t="str">
        <f t="shared" si="319"/>
        <v>Mon</v>
      </c>
    </row>
    <row r="3507" spans="1:19" x14ac:dyDescent="0.25">
      <c r="A3507" s="58">
        <v>45922.253993055558</v>
      </c>
      <c r="B3507" s="59">
        <v>444945375</v>
      </c>
      <c r="C3507" s="38" t="s">
        <v>36</v>
      </c>
      <c r="D3507" s="38" t="s">
        <v>37</v>
      </c>
      <c r="E3507" s="38" t="s">
        <v>46</v>
      </c>
      <c r="F3507" s="38" t="s">
        <v>120</v>
      </c>
      <c r="G3507" s="35">
        <v>3690.18</v>
      </c>
      <c r="H3507" s="59">
        <v>444155552</v>
      </c>
      <c r="I3507" s="35">
        <v>0</v>
      </c>
      <c r="J3507" s="35">
        <v>0</v>
      </c>
      <c r="K3507" s="35">
        <v>0</v>
      </c>
      <c r="L3507" s="35">
        <v>-3.19</v>
      </c>
      <c r="M3507" s="35">
        <v>9808.92</v>
      </c>
      <c r="N3507" s="38" t="s">
        <v>2405</v>
      </c>
      <c r="O3507" s="14">
        <f t="shared" si="315"/>
        <v>45922.253993055558</v>
      </c>
      <c r="P3507" s="19">
        <f t="shared" si="316"/>
        <v>45922.462326388893</v>
      </c>
      <c r="Q3507" s="20" t="str">
        <f t="shared" si="317"/>
        <v>22/09/2025</v>
      </c>
      <c r="R3507" s="13" t="str">
        <f t="shared" si="318"/>
        <v>11</v>
      </c>
      <c r="S3507" s="13" t="str">
        <f t="shared" si="319"/>
        <v>Mon</v>
      </c>
    </row>
    <row r="3508" spans="1:19" x14ac:dyDescent="0.25">
      <c r="A3508" s="60">
        <v>45922.253993055558</v>
      </c>
      <c r="B3508" s="61">
        <v>444945376</v>
      </c>
      <c r="C3508" s="37" t="s">
        <v>36</v>
      </c>
      <c r="D3508" s="37" t="s">
        <v>37</v>
      </c>
      <c r="E3508" s="37" t="s">
        <v>46</v>
      </c>
      <c r="F3508" s="37" t="s">
        <v>120</v>
      </c>
      <c r="G3508" s="36">
        <v>3690.18</v>
      </c>
      <c r="H3508" s="61">
        <v>444155553</v>
      </c>
      <c r="I3508" s="36">
        <v>0</v>
      </c>
      <c r="J3508" s="36">
        <v>0</v>
      </c>
      <c r="K3508" s="36">
        <v>0</v>
      </c>
      <c r="L3508" s="36">
        <v>-3.04</v>
      </c>
      <c r="M3508" s="36">
        <v>9805.8799999999992</v>
      </c>
      <c r="N3508" s="37" t="s">
        <v>2405</v>
      </c>
      <c r="O3508" s="14">
        <f t="shared" si="315"/>
        <v>45922.253993055558</v>
      </c>
      <c r="P3508" s="19">
        <f t="shared" si="316"/>
        <v>45922.462326388893</v>
      </c>
      <c r="Q3508" s="20" t="str">
        <f t="shared" si="317"/>
        <v>22/09/2025</v>
      </c>
      <c r="R3508" s="13" t="str">
        <f t="shared" si="318"/>
        <v>11</v>
      </c>
      <c r="S3508" s="13" t="str">
        <f t="shared" si="319"/>
        <v>Mon</v>
      </c>
    </row>
    <row r="3509" spans="1:19" x14ac:dyDescent="0.25">
      <c r="A3509" s="58">
        <v>45922.253993055558</v>
      </c>
      <c r="B3509" s="59">
        <v>444945377</v>
      </c>
      <c r="C3509" s="38" t="s">
        <v>36</v>
      </c>
      <c r="D3509" s="38" t="s">
        <v>37</v>
      </c>
      <c r="E3509" s="38" t="s">
        <v>46</v>
      </c>
      <c r="F3509" s="38" t="s">
        <v>120</v>
      </c>
      <c r="G3509" s="35">
        <v>3690.18</v>
      </c>
      <c r="H3509" s="59">
        <v>444155554</v>
      </c>
      <c r="I3509" s="35">
        <v>0</v>
      </c>
      <c r="J3509" s="35">
        <v>0</v>
      </c>
      <c r="K3509" s="35">
        <v>0</v>
      </c>
      <c r="L3509" s="35">
        <v>-3.04</v>
      </c>
      <c r="M3509" s="35">
        <v>9802.84</v>
      </c>
      <c r="N3509" s="38" t="s">
        <v>2405</v>
      </c>
      <c r="O3509" s="14">
        <f t="shared" si="315"/>
        <v>45922.253993055558</v>
      </c>
      <c r="P3509" s="19">
        <f t="shared" si="316"/>
        <v>45922.462326388893</v>
      </c>
      <c r="Q3509" s="20" t="str">
        <f t="shared" si="317"/>
        <v>22/09/2025</v>
      </c>
      <c r="R3509" s="13" t="str">
        <f t="shared" si="318"/>
        <v>11</v>
      </c>
      <c r="S3509" s="13" t="str">
        <f t="shared" si="319"/>
        <v>Mon</v>
      </c>
    </row>
    <row r="3510" spans="1:19" x14ac:dyDescent="0.25">
      <c r="A3510" s="60">
        <v>45922.253993055558</v>
      </c>
      <c r="B3510" s="61">
        <v>444945378</v>
      </c>
      <c r="C3510" s="37" t="s">
        <v>36</v>
      </c>
      <c r="D3510" s="37" t="s">
        <v>37</v>
      </c>
      <c r="E3510" s="37" t="s">
        <v>46</v>
      </c>
      <c r="F3510" s="37" t="s">
        <v>120</v>
      </c>
      <c r="G3510" s="36">
        <v>3690.18</v>
      </c>
      <c r="H3510" s="61">
        <v>444155555</v>
      </c>
      <c r="I3510" s="36">
        <v>0</v>
      </c>
      <c r="J3510" s="36">
        <v>0</v>
      </c>
      <c r="K3510" s="36">
        <v>0</v>
      </c>
      <c r="L3510" s="36">
        <v>-3.13</v>
      </c>
      <c r="M3510" s="36">
        <v>9799.7099999999991</v>
      </c>
      <c r="N3510" s="37" t="s">
        <v>2081</v>
      </c>
      <c r="O3510" s="14">
        <f t="shared" si="315"/>
        <v>45922.253993055558</v>
      </c>
      <c r="P3510" s="19">
        <f t="shared" si="316"/>
        <v>45922.462326388893</v>
      </c>
      <c r="Q3510" s="20" t="str">
        <f t="shared" si="317"/>
        <v>22/09/2025</v>
      </c>
      <c r="R3510" s="13" t="str">
        <f t="shared" si="318"/>
        <v>11</v>
      </c>
      <c r="S3510" s="13" t="str">
        <f t="shared" si="319"/>
        <v>Mon</v>
      </c>
    </row>
    <row r="3511" spans="1:19" x14ac:dyDescent="0.25">
      <c r="A3511" s="58">
        <v>45922.253993055558</v>
      </c>
      <c r="B3511" s="59">
        <v>444945379</v>
      </c>
      <c r="C3511" s="38" t="s">
        <v>36</v>
      </c>
      <c r="D3511" s="38" t="s">
        <v>37</v>
      </c>
      <c r="E3511" s="38" t="s">
        <v>46</v>
      </c>
      <c r="F3511" s="38" t="s">
        <v>120</v>
      </c>
      <c r="G3511" s="35">
        <v>3690.18</v>
      </c>
      <c r="H3511" s="59">
        <v>444155556</v>
      </c>
      <c r="I3511" s="35">
        <v>0</v>
      </c>
      <c r="J3511" s="35">
        <v>0</v>
      </c>
      <c r="K3511" s="35">
        <v>0</v>
      </c>
      <c r="L3511" s="35">
        <v>-3.12</v>
      </c>
      <c r="M3511" s="35">
        <v>9796.59</v>
      </c>
      <c r="N3511" s="38" t="s">
        <v>2081</v>
      </c>
      <c r="O3511" s="14">
        <f t="shared" si="315"/>
        <v>45922.253993055558</v>
      </c>
      <c r="P3511" s="19">
        <f t="shared" si="316"/>
        <v>45922.462326388893</v>
      </c>
      <c r="Q3511" s="20" t="str">
        <f t="shared" si="317"/>
        <v>22/09/2025</v>
      </c>
      <c r="R3511" s="13" t="str">
        <f t="shared" si="318"/>
        <v>11</v>
      </c>
      <c r="S3511" s="13" t="str">
        <f t="shared" si="319"/>
        <v>Mon</v>
      </c>
    </row>
    <row r="3512" spans="1:19" x14ac:dyDescent="0.25">
      <c r="A3512" s="60">
        <v>45922.254490740743</v>
      </c>
      <c r="B3512" s="61">
        <v>444945598</v>
      </c>
      <c r="C3512" s="37" t="s">
        <v>36</v>
      </c>
      <c r="D3512" s="37" t="s">
        <v>37</v>
      </c>
      <c r="E3512" s="37" t="s">
        <v>45</v>
      </c>
      <c r="F3512" s="37" t="s">
        <v>120</v>
      </c>
      <c r="G3512" s="36">
        <v>3689.72</v>
      </c>
      <c r="H3512" s="61">
        <v>444155780</v>
      </c>
      <c r="I3512" s="36">
        <v>0</v>
      </c>
      <c r="J3512" s="36">
        <v>0</v>
      </c>
      <c r="K3512" s="36">
        <v>0</v>
      </c>
      <c r="L3512" s="36">
        <v>0</v>
      </c>
      <c r="M3512" s="36">
        <v>9796.59</v>
      </c>
      <c r="N3512" s="37" t="s">
        <v>1385</v>
      </c>
      <c r="O3512" s="14">
        <f t="shared" si="315"/>
        <v>45922.254490740743</v>
      </c>
      <c r="P3512" s="19">
        <f t="shared" si="316"/>
        <v>45922.462824074079</v>
      </c>
      <c r="Q3512" s="20" t="str">
        <f t="shared" si="317"/>
        <v>22/09/2025</v>
      </c>
      <c r="R3512" s="13" t="str">
        <f t="shared" si="318"/>
        <v>11</v>
      </c>
      <c r="S3512" s="13" t="str">
        <f t="shared" si="319"/>
        <v>Mon</v>
      </c>
    </row>
    <row r="3513" spans="1:19" x14ac:dyDescent="0.25">
      <c r="A3513" s="58">
        <v>45922.254502314812</v>
      </c>
      <c r="B3513" s="59">
        <v>444945600</v>
      </c>
      <c r="C3513" s="38" t="s">
        <v>36</v>
      </c>
      <c r="D3513" s="38" t="s">
        <v>37</v>
      </c>
      <c r="E3513" s="38" t="s">
        <v>45</v>
      </c>
      <c r="F3513" s="38" t="s">
        <v>120</v>
      </c>
      <c r="G3513" s="35">
        <v>3689.72</v>
      </c>
      <c r="H3513" s="59">
        <v>444155782</v>
      </c>
      <c r="I3513" s="35">
        <v>0</v>
      </c>
      <c r="J3513" s="35">
        <v>0</v>
      </c>
      <c r="K3513" s="35">
        <v>0</v>
      </c>
      <c r="L3513" s="35">
        <v>0</v>
      </c>
      <c r="M3513" s="35">
        <v>9796.59</v>
      </c>
      <c r="N3513" s="38" t="s">
        <v>116</v>
      </c>
      <c r="O3513" s="14">
        <f t="shared" si="315"/>
        <v>45922.254502314812</v>
      </c>
      <c r="P3513" s="19">
        <f t="shared" si="316"/>
        <v>45922.462835648148</v>
      </c>
      <c r="Q3513" s="20" t="str">
        <f t="shared" si="317"/>
        <v>22/09/2025</v>
      </c>
      <c r="R3513" s="13" t="str">
        <f t="shared" si="318"/>
        <v>11</v>
      </c>
      <c r="S3513" s="13" t="str">
        <f t="shared" si="319"/>
        <v>Mon</v>
      </c>
    </row>
    <row r="3514" spans="1:19" x14ac:dyDescent="0.25">
      <c r="A3514" s="60">
        <v>45922.255543981482</v>
      </c>
      <c r="B3514" s="61">
        <v>444945846</v>
      </c>
      <c r="C3514" s="37" t="s">
        <v>36</v>
      </c>
      <c r="D3514" s="37" t="s">
        <v>37</v>
      </c>
      <c r="E3514" s="37" t="s">
        <v>45</v>
      </c>
      <c r="F3514" s="37" t="s">
        <v>120</v>
      </c>
      <c r="G3514" s="36">
        <v>3689.89</v>
      </c>
      <c r="H3514" s="61">
        <v>444156020</v>
      </c>
      <c r="I3514" s="36">
        <v>0</v>
      </c>
      <c r="J3514" s="36">
        <v>0</v>
      </c>
      <c r="K3514" s="36">
        <v>0</v>
      </c>
      <c r="L3514" s="36">
        <v>0</v>
      </c>
      <c r="M3514" s="36">
        <v>9796.59</v>
      </c>
      <c r="N3514" s="37" t="s">
        <v>76</v>
      </c>
      <c r="O3514" s="14">
        <f t="shared" si="315"/>
        <v>45922.255543981482</v>
      </c>
      <c r="P3514" s="19">
        <f t="shared" si="316"/>
        <v>45922.463877314818</v>
      </c>
      <c r="Q3514" s="20" t="str">
        <f t="shared" si="317"/>
        <v>22/09/2025</v>
      </c>
      <c r="R3514" s="13" t="str">
        <f t="shared" si="318"/>
        <v>11</v>
      </c>
      <c r="S3514" s="13" t="str">
        <f t="shared" si="319"/>
        <v>Mon</v>
      </c>
    </row>
    <row r="3515" spans="1:19" x14ac:dyDescent="0.25">
      <c r="A3515" s="58">
        <v>45922.255543981482</v>
      </c>
      <c r="B3515" s="59">
        <v>444945851</v>
      </c>
      <c r="C3515" s="38" t="s">
        <v>36</v>
      </c>
      <c r="D3515" s="38" t="s">
        <v>37</v>
      </c>
      <c r="E3515" s="38" t="s">
        <v>45</v>
      </c>
      <c r="F3515" s="38" t="s">
        <v>120</v>
      </c>
      <c r="G3515" s="35">
        <v>3689.88</v>
      </c>
      <c r="H3515" s="59">
        <v>444156026</v>
      </c>
      <c r="I3515" s="35">
        <v>0</v>
      </c>
      <c r="J3515" s="35">
        <v>0</v>
      </c>
      <c r="K3515" s="35">
        <v>0</v>
      </c>
      <c r="L3515" s="35">
        <v>0</v>
      </c>
      <c r="M3515" s="35">
        <v>9796.59</v>
      </c>
      <c r="N3515" s="38" t="s">
        <v>75</v>
      </c>
      <c r="O3515" s="14">
        <f t="shared" si="315"/>
        <v>45922.255543981482</v>
      </c>
      <c r="P3515" s="19">
        <f t="shared" si="316"/>
        <v>45922.463877314818</v>
      </c>
      <c r="Q3515" s="20" t="str">
        <f t="shared" si="317"/>
        <v>22/09/2025</v>
      </c>
      <c r="R3515" s="13" t="str">
        <f t="shared" si="318"/>
        <v>11</v>
      </c>
      <c r="S3515" s="13" t="str">
        <f t="shared" si="319"/>
        <v>Mon</v>
      </c>
    </row>
    <row r="3516" spans="1:19" x14ac:dyDescent="0.25">
      <c r="A3516" s="60">
        <v>45922.256574074076</v>
      </c>
      <c r="B3516" s="61">
        <v>444946300</v>
      </c>
      <c r="C3516" s="37" t="s">
        <v>36</v>
      </c>
      <c r="D3516" s="37" t="s">
        <v>37</v>
      </c>
      <c r="E3516" s="37" t="s">
        <v>45</v>
      </c>
      <c r="F3516" s="37" t="s">
        <v>120</v>
      </c>
      <c r="G3516" s="36">
        <v>3689.46</v>
      </c>
      <c r="H3516" s="61">
        <v>444156472</v>
      </c>
      <c r="I3516" s="36">
        <v>0</v>
      </c>
      <c r="J3516" s="36">
        <v>0</v>
      </c>
      <c r="K3516" s="36">
        <v>0</v>
      </c>
      <c r="L3516" s="36">
        <v>0</v>
      </c>
      <c r="M3516" s="36">
        <v>9796.59</v>
      </c>
      <c r="N3516" s="37" t="s">
        <v>1945</v>
      </c>
      <c r="O3516" s="14">
        <f t="shared" si="315"/>
        <v>45922.256574074076</v>
      </c>
      <c r="P3516" s="19">
        <f t="shared" si="316"/>
        <v>45922.464907407411</v>
      </c>
      <c r="Q3516" s="20" t="str">
        <f t="shared" si="317"/>
        <v>22/09/2025</v>
      </c>
      <c r="R3516" s="13" t="str">
        <f t="shared" si="318"/>
        <v>11</v>
      </c>
      <c r="S3516" s="13" t="str">
        <f t="shared" si="319"/>
        <v>Mon</v>
      </c>
    </row>
    <row r="3517" spans="1:19" x14ac:dyDescent="0.25">
      <c r="A3517" s="58">
        <v>45922.256585648145</v>
      </c>
      <c r="B3517" s="59">
        <v>444946301</v>
      </c>
      <c r="C3517" s="38" t="s">
        <v>36</v>
      </c>
      <c r="D3517" s="38" t="s">
        <v>37</v>
      </c>
      <c r="E3517" s="38" t="s">
        <v>45</v>
      </c>
      <c r="F3517" s="38" t="s">
        <v>120</v>
      </c>
      <c r="G3517" s="35">
        <v>3689.47</v>
      </c>
      <c r="H3517" s="59">
        <v>444156473</v>
      </c>
      <c r="I3517" s="35">
        <v>0</v>
      </c>
      <c r="J3517" s="35">
        <v>0</v>
      </c>
      <c r="K3517" s="35">
        <v>0</v>
      </c>
      <c r="L3517" s="35">
        <v>0</v>
      </c>
      <c r="M3517" s="35">
        <v>9796.59</v>
      </c>
      <c r="N3517" s="38" t="s">
        <v>109</v>
      </c>
      <c r="O3517" s="14">
        <f t="shared" si="315"/>
        <v>45922.256585648145</v>
      </c>
      <c r="P3517" s="19">
        <f t="shared" si="316"/>
        <v>45922.464918981481</v>
      </c>
      <c r="Q3517" s="20" t="str">
        <f t="shared" si="317"/>
        <v>22/09/2025</v>
      </c>
      <c r="R3517" s="13" t="str">
        <f t="shared" si="318"/>
        <v>11</v>
      </c>
      <c r="S3517" s="13" t="str">
        <f t="shared" si="319"/>
        <v>Mon</v>
      </c>
    </row>
    <row r="3518" spans="1:19" x14ac:dyDescent="0.25">
      <c r="A3518" s="60">
        <v>45922.256585648145</v>
      </c>
      <c r="B3518" s="61">
        <v>444946302</v>
      </c>
      <c r="C3518" s="37" t="s">
        <v>36</v>
      </c>
      <c r="D3518" s="37" t="s">
        <v>37</v>
      </c>
      <c r="E3518" s="37" t="s">
        <v>45</v>
      </c>
      <c r="F3518" s="37" t="s">
        <v>120</v>
      </c>
      <c r="G3518" s="36">
        <v>3689.53</v>
      </c>
      <c r="H3518" s="61">
        <v>444156474</v>
      </c>
      <c r="I3518" s="36">
        <v>0</v>
      </c>
      <c r="J3518" s="36">
        <v>0</v>
      </c>
      <c r="K3518" s="36">
        <v>0</v>
      </c>
      <c r="L3518" s="36">
        <v>0</v>
      </c>
      <c r="M3518" s="36">
        <v>9796.59</v>
      </c>
      <c r="N3518" s="37" t="s">
        <v>1972</v>
      </c>
      <c r="O3518" s="14">
        <f t="shared" si="315"/>
        <v>45922.256585648145</v>
      </c>
      <c r="P3518" s="19">
        <f t="shared" si="316"/>
        <v>45922.464918981481</v>
      </c>
      <c r="Q3518" s="20" t="str">
        <f t="shared" si="317"/>
        <v>22/09/2025</v>
      </c>
      <c r="R3518" s="13" t="str">
        <f t="shared" si="318"/>
        <v>11</v>
      </c>
      <c r="S3518" s="13" t="str">
        <f t="shared" si="319"/>
        <v>Mon</v>
      </c>
    </row>
    <row r="3519" spans="1:19" x14ac:dyDescent="0.25">
      <c r="A3519" s="58">
        <v>45922.256585648145</v>
      </c>
      <c r="B3519" s="59">
        <v>444946305</v>
      </c>
      <c r="C3519" s="38" t="s">
        <v>36</v>
      </c>
      <c r="D3519" s="38" t="s">
        <v>37</v>
      </c>
      <c r="E3519" s="38" t="s">
        <v>45</v>
      </c>
      <c r="F3519" s="38" t="s">
        <v>120</v>
      </c>
      <c r="G3519" s="35">
        <v>3689.53</v>
      </c>
      <c r="H3519" s="59">
        <v>444156477</v>
      </c>
      <c r="I3519" s="35">
        <v>0</v>
      </c>
      <c r="J3519" s="35">
        <v>0</v>
      </c>
      <c r="K3519" s="35">
        <v>0</v>
      </c>
      <c r="L3519" s="35">
        <v>0</v>
      </c>
      <c r="M3519" s="35">
        <v>9796.59</v>
      </c>
      <c r="N3519" s="38" t="s">
        <v>52</v>
      </c>
      <c r="O3519" s="14">
        <f t="shared" si="315"/>
        <v>45922.256585648145</v>
      </c>
      <c r="P3519" s="19">
        <f t="shared" si="316"/>
        <v>45922.464918981481</v>
      </c>
      <c r="Q3519" s="20" t="str">
        <f t="shared" si="317"/>
        <v>22/09/2025</v>
      </c>
      <c r="R3519" s="13" t="str">
        <f t="shared" si="318"/>
        <v>11</v>
      </c>
      <c r="S3519" s="13" t="str">
        <f t="shared" si="319"/>
        <v>Mon</v>
      </c>
    </row>
    <row r="3520" spans="1:19" x14ac:dyDescent="0.25">
      <c r="A3520" s="60">
        <v>45922.256585648145</v>
      </c>
      <c r="B3520" s="61">
        <v>444946307</v>
      </c>
      <c r="C3520" s="37" t="s">
        <v>36</v>
      </c>
      <c r="D3520" s="37" t="s">
        <v>37</v>
      </c>
      <c r="E3520" s="37" t="s">
        <v>45</v>
      </c>
      <c r="F3520" s="37" t="s">
        <v>120</v>
      </c>
      <c r="G3520" s="36">
        <v>3689.52</v>
      </c>
      <c r="H3520" s="61">
        <v>444156479</v>
      </c>
      <c r="I3520" s="36">
        <v>0</v>
      </c>
      <c r="J3520" s="36">
        <v>0</v>
      </c>
      <c r="K3520" s="36">
        <v>0</v>
      </c>
      <c r="L3520" s="36">
        <v>0</v>
      </c>
      <c r="M3520" s="36">
        <v>9796.59</v>
      </c>
      <c r="N3520" s="37" t="s">
        <v>108</v>
      </c>
      <c r="O3520" s="14">
        <f t="shared" si="315"/>
        <v>45922.256585648145</v>
      </c>
      <c r="P3520" s="19">
        <f t="shared" si="316"/>
        <v>45922.464918981481</v>
      </c>
      <c r="Q3520" s="20" t="str">
        <f t="shared" si="317"/>
        <v>22/09/2025</v>
      </c>
      <c r="R3520" s="13" t="str">
        <f t="shared" si="318"/>
        <v>11</v>
      </c>
      <c r="S3520" s="13" t="str">
        <f t="shared" si="319"/>
        <v>Mon</v>
      </c>
    </row>
    <row r="3521" spans="1:19" x14ac:dyDescent="0.25">
      <c r="A3521" s="58">
        <v>45922.256597222222</v>
      </c>
      <c r="B3521" s="59">
        <v>444946308</v>
      </c>
      <c r="C3521" s="38" t="s">
        <v>36</v>
      </c>
      <c r="D3521" s="38" t="s">
        <v>37</v>
      </c>
      <c r="E3521" s="38" t="s">
        <v>45</v>
      </c>
      <c r="F3521" s="38" t="s">
        <v>120</v>
      </c>
      <c r="G3521" s="35">
        <v>3689.52</v>
      </c>
      <c r="H3521" s="59">
        <v>444156480</v>
      </c>
      <c r="I3521" s="35">
        <v>0</v>
      </c>
      <c r="J3521" s="35">
        <v>0</v>
      </c>
      <c r="K3521" s="35">
        <v>0</v>
      </c>
      <c r="L3521" s="35">
        <v>0</v>
      </c>
      <c r="M3521" s="35">
        <v>9796.59</v>
      </c>
      <c r="N3521" s="38" t="s">
        <v>2064</v>
      </c>
      <c r="O3521" s="14">
        <f t="shared" si="315"/>
        <v>45922.256597222222</v>
      </c>
      <c r="P3521" s="19">
        <f t="shared" si="316"/>
        <v>45922.464930555558</v>
      </c>
      <c r="Q3521" s="20" t="str">
        <f t="shared" si="317"/>
        <v>22/09/2025</v>
      </c>
      <c r="R3521" s="13" t="str">
        <f t="shared" si="318"/>
        <v>11</v>
      </c>
      <c r="S3521" s="13" t="str">
        <f t="shared" si="319"/>
        <v>Mon</v>
      </c>
    </row>
    <row r="3522" spans="1:19" x14ac:dyDescent="0.25">
      <c r="A3522" s="60">
        <v>45922.256597222222</v>
      </c>
      <c r="B3522" s="61">
        <v>444946309</v>
      </c>
      <c r="C3522" s="37" t="s">
        <v>36</v>
      </c>
      <c r="D3522" s="37" t="s">
        <v>37</v>
      </c>
      <c r="E3522" s="37" t="s">
        <v>45</v>
      </c>
      <c r="F3522" s="37" t="s">
        <v>120</v>
      </c>
      <c r="G3522" s="36">
        <v>3689.52</v>
      </c>
      <c r="H3522" s="61">
        <v>444156481</v>
      </c>
      <c r="I3522" s="36">
        <v>0</v>
      </c>
      <c r="J3522" s="36">
        <v>0</v>
      </c>
      <c r="K3522" s="36">
        <v>0</v>
      </c>
      <c r="L3522" s="36">
        <v>0</v>
      </c>
      <c r="M3522" s="36">
        <v>9796.59</v>
      </c>
      <c r="N3522" s="37" t="s">
        <v>48</v>
      </c>
      <c r="O3522" s="14">
        <f t="shared" si="315"/>
        <v>45922.256597222222</v>
      </c>
      <c r="P3522" s="19">
        <f t="shared" si="316"/>
        <v>45922.464930555558</v>
      </c>
      <c r="Q3522" s="20" t="str">
        <f t="shared" si="317"/>
        <v>22/09/2025</v>
      </c>
      <c r="R3522" s="13" t="str">
        <f t="shared" si="318"/>
        <v>11</v>
      </c>
      <c r="S3522" s="13" t="str">
        <f t="shared" si="319"/>
        <v>Mon</v>
      </c>
    </row>
    <row r="3523" spans="1:19" x14ac:dyDescent="0.25">
      <c r="A3523" s="58">
        <v>45922.256597222222</v>
      </c>
      <c r="B3523" s="59">
        <v>444946323</v>
      </c>
      <c r="C3523" s="38" t="s">
        <v>36</v>
      </c>
      <c r="D3523" s="38" t="s">
        <v>37</v>
      </c>
      <c r="E3523" s="38" t="s">
        <v>45</v>
      </c>
      <c r="F3523" s="38" t="s">
        <v>120</v>
      </c>
      <c r="G3523" s="35">
        <v>3689.53</v>
      </c>
      <c r="H3523" s="59">
        <v>444156495</v>
      </c>
      <c r="I3523" s="35">
        <v>0</v>
      </c>
      <c r="J3523" s="35">
        <v>0</v>
      </c>
      <c r="K3523" s="35">
        <v>0</v>
      </c>
      <c r="L3523" s="35">
        <v>0</v>
      </c>
      <c r="M3523" s="35">
        <v>9796.59</v>
      </c>
      <c r="N3523" s="38" t="s">
        <v>77</v>
      </c>
      <c r="O3523" s="14">
        <f t="shared" si="315"/>
        <v>45922.256597222222</v>
      </c>
      <c r="P3523" s="19">
        <f t="shared" si="316"/>
        <v>45922.464930555558</v>
      </c>
      <c r="Q3523" s="20" t="str">
        <f t="shared" si="317"/>
        <v>22/09/2025</v>
      </c>
      <c r="R3523" s="13" t="str">
        <f t="shared" si="318"/>
        <v>11</v>
      </c>
      <c r="S3523" s="13" t="str">
        <f t="shared" si="319"/>
        <v>Mon</v>
      </c>
    </row>
    <row r="3524" spans="1:19" x14ac:dyDescent="0.25">
      <c r="A3524" s="60">
        <v>45922.256597222222</v>
      </c>
      <c r="B3524" s="61">
        <v>444946326</v>
      </c>
      <c r="C3524" s="37" t="s">
        <v>36</v>
      </c>
      <c r="D3524" s="37" t="s">
        <v>37</v>
      </c>
      <c r="E3524" s="37" t="s">
        <v>45</v>
      </c>
      <c r="F3524" s="37" t="s">
        <v>120</v>
      </c>
      <c r="G3524" s="36">
        <v>3689.59</v>
      </c>
      <c r="H3524" s="61">
        <v>444156498</v>
      </c>
      <c r="I3524" s="36">
        <v>0</v>
      </c>
      <c r="J3524" s="36">
        <v>0</v>
      </c>
      <c r="K3524" s="36">
        <v>0</v>
      </c>
      <c r="L3524" s="36">
        <v>0</v>
      </c>
      <c r="M3524" s="36">
        <v>9796.59</v>
      </c>
      <c r="N3524" s="37" t="s">
        <v>47</v>
      </c>
      <c r="O3524" s="14">
        <f t="shared" si="315"/>
        <v>45922.256597222222</v>
      </c>
      <c r="P3524" s="19">
        <f t="shared" si="316"/>
        <v>45922.464930555558</v>
      </c>
      <c r="Q3524" s="20" t="str">
        <f t="shared" si="317"/>
        <v>22/09/2025</v>
      </c>
      <c r="R3524" s="13" t="str">
        <f t="shared" si="318"/>
        <v>11</v>
      </c>
      <c r="S3524" s="13" t="str">
        <f t="shared" si="319"/>
        <v>Mon</v>
      </c>
    </row>
    <row r="3525" spans="1:19" x14ac:dyDescent="0.25">
      <c r="A3525" s="58">
        <v>45922.256608796299</v>
      </c>
      <c r="B3525" s="59">
        <v>444946327</v>
      </c>
      <c r="C3525" s="38" t="s">
        <v>36</v>
      </c>
      <c r="D3525" s="38" t="s">
        <v>37</v>
      </c>
      <c r="E3525" s="38" t="s">
        <v>45</v>
      </c>
      <c r="F3525" s="38" t="s">
        <v>120</v>
      </c>
      <c r="G3525" s="35">
        <v>3689.68</v>
      </c>
      <c r="H3525" s="59">
        <v>444156499</v>
      </c>
      <c r="I3525" s="35">
        <v>0</v>
      </c>
      <c r="J3525" s="35">
        <v>0</v>
      </c>
      <c r="K3525" s="35">
        <v>0</v>
      </c>
      <c r="L3525" s="35">
        <v>0</v>
      </c>
      <c r="M3525" s="35">
        <v>9796.59</v>
      </c>
      <c r="N3525" s="38" t="s">
        <v>2063</v>
      </c>
      <c r="O3525" s="14">
        <f t="shared" si="315"/>
        <v>45922.256608796299</v>
      </c>
      <c r="P3525" s="19">
        <f t="shared" si="316"/>
        <v>45922.464942129634</v>
      </c>
      <c r="Q3525" s="20" t="str">
        <f t="shared" si="317"/>
        <v>22/09/2025</v>
      </c>
      <c r="R3525" s="13" t="str">
        <f t="shared" si="318"/>
        <v>11</v>
      </c>
      <c r="S3525" s="13" t="str">
        <f t="shared" si="319"/>
        <v>Mon</v>
      </c>
    </row>
    <row r="3526" spans="1:19" x14ac:dyDescent="0.25">
      <c r="A3526" s="60">
        <v>45922.259664351855</v>
      </c>
      <c r="B3526" s="61">
        <v>444946944</v>
      </c>
      <c r="C3526" s="37" t="s">
        <v>36</v>
      </c>
      <c r="D3526" s="37" t="s">
        <v>37</v>
      </c>
      <c r="E3526" s="37" t="s">
        <v>46</v>
      </c>
      <c r="F3526" s="37" t="s">
        <v>120</v>
      </c>
      <c r="G3526" s="36">
        <v>3690.61</v>
      </c>
      <c r="H3526" s="61">
        <v>444157115</v>
      </c>
      <c r="I3526" s="36">
        <v>0</v>
      </c>
      <c r="J3526" s="36">
        <v>0</v>
      </c>
      <c r="K3526" s="36">
        <v>0</v>
      </c>
      <c r="L3526" s="36">
        <v>-3.01</v>
      </c>
      <c r="M3526" s="36">
        <v>9793.58</v>
      </c>
      <c r="N3526" s="37" t="s">
        <v>2406</v>
      </c>
      <c r="O3526" s="14">
        <f t="shared" si="315"/>
        <v>45922.259664351855</v>
      </c>
      <c r="P3526" s="19">
        <f t="shared" si="316"/>
        <v>45922.467997685191</v>
      </c>
      <c r="Q3526" s="20" t="str">
        <f t="shared" si="317"/>
        <v>22/09/2025</v>
      </c>
      <c r="R3526" s="13" t="str">
        <f t="shared" si="318"/>
        <v>11</v>
      </c>
      <c r="S3526" s="13" t="str">
        <f t="shared" si="319"/>
        <v>Mon</v>
      </c>
    </row>
    <row r="3527" spans="1:19" x14ac:dyDescent="0.25">
      <c r="A3527" s="58">
        <v>45922.259814814817</v>
      </c>
      <c r="B3527" s="59">
        <v>444946982</v>
      </c>
      <c r="C3527" s="38" t="s">
        <v>36</v>
      </c>
      <c r="D3527" s="38" t="s">
        <v>37</v>
      </c>
      <c r="E3527" s="38" t="s">
        <v>45</v>
      </c>
      <c r="F3527" s="38" t="s">
        <v>120</v>
      </c>
      <c r="G3527" s="35">
        <v>3690.33</v>
      </c>
      <c r="H3527" s="59">
        <v>444157152</v>
      </c>
      <c r="I3527" s="35">
        <v>0</v>
      </c>
      <c r="J3527" s="35">
        <v>0</v>
      </c>
      <c r="K3527" s="35">
        <v>0</v>
      </c>
      <c r="L3527" s="35">
        <v>0</v>
      </c>
      <c r="M3527" s="35">
        <v>9793.58</v>
      </c>
      <c r="N3527" s="38" t="s">
        <v>119</v>
      </c>
      <c r="O3527" s="14">
        <f t="shared" si="315"/>
        <v>45922.259814814817</v>
      </c>
      <c r="P3527" s="19">
        <f t="shared" si="316"/>
        <v>45922.468148148153</v>
      </c>
      <c r="Q3527" s="20" t="str">
        <f t="shared" si="317"/>
        <v>22/09/2025</v>
      </c>
      <c r="R3527" s="13" t="str">
        <f t="shared" si="318"/>
        <v>11</v>
      </c>
      <c r="S3527" s="13" t="str">
        <f t="shared" si="319"/>
        <v>Mon</v>
      </c>
    </row>
    <row r="3528" spans="1:19" x14ac:dyDescent="0.25">
      <c r="A3528" s="60">
        <v>45922.261435185188</v>
      </c>
      <c r="B3528" s="61">
        <v>444947350</v>
      </c>
      <c r="C3528" s="37" t="s">
        <v>36</v>
      </c>
      <c r="D3528" s="37" t="s">
        <v>38</v>
      </c>
      <c r="E3528" s="37" t="s">
        <v>46</v>
      </c>
      <c r="F3528" s="37" t="s">
        <v>120</v>
      </c>
      <c r="G3528" s="36">
        <v>3690.96</v>
      </c>
      <c r="H3528" s="61">
        <v>444157509</v>
      </c>
      <c r="I3528" s="36">
        <v>0</v>
      </c>
      <c r="J3528" s="36">
        <v>0</v>
      </c>
      <c r="K3528" s="36">
        <v>0</v>
      </c>
      <c r="L3528" s="36">
        <v>1.49</v>
      </c>
      <c r="M3528" s="36">
        <v>9795.07</v>
      </c>
      <c r="N3528" s="37" t="s">
        <v>2407</v>
      </c>
      <c r="O3528" s="14">
        <f t="shared" si="315"/>
        <v>45922.261435185188</v>
      </c>
      <c r="P3528" s="19">
        <f t="shared" si="316"/>
        <v>45922.469768518524</v>
      </c>
      <c r="Q3528" s="20" t="str">
        <f t="shared" si="317"/>
        <v>22/09/2025</v>
      </c>
      <c r="R3528" s="13" t="str">
        <f t="shared" si="318"/>
        <v>11</v>
      </c>
      <c r="S3528" s="13" t="str">
        <f t="shared" si="319"/>
        <v>Mon</v>
      </c>
    </row>
    <row r="3529" spans="1:19" x14ac:dyDescent="0.25">
      <c r="A3529" s="58">
        <v>45922.261435185188</v>
      </c>
      <c r="B3529" s="59">
        <v>444947351</v>
      </c>
      <c r="C3529" s="38" t="s">
        <v>36</v>
      </c>
      <c r="D3529" s="38" t="s">
        <v>38</v>
      </c>
      <c r="E3529" s="38" t="s">
        <v>46</v>
      </c>
      <c r="F3529" s="38" t="s">
        <v>120</v>
      </c>
      <c r="G3529" s="35">
        <v>3690.96</v>
      </c>
      <c r="H3529" s="59">
        <v>444157510</v>
      </c>
      <c r="I3529" s="35">
        <v>0</v>
      </c>
      <c r="J3529" s="35">
        <v>0</v>
      </c>
      <c r="K3529" s="35">
        <v>0</v>
      </c>
      <c r="L3529" s="35">
        <v>1.43</v>
      </c>
      <c r="M3529" s="35">
        <v>9796.5</v>
      </c>
      <c r="N3529" s="38" t="s">
        <v>2407</v>
      </c>
      <c r="O3529" s="14">
        <f t="shared" si="315"/>
        <v>45922.261435185188</v>
      </c>
      <c r="P3529" s="19">
        <f t="shared" si="316"/>
        <v>45922.469768518524</v>
      </c>
      <c r="Q3529" s="20" t="str">
        <f t="shared" si="317"/>
        <v>22/09/2025</v>
      </c>
      <c r="R3529" s="13" t="str">
        <f t="shared" si="318"/>
        <v>11</v>
      </c>
      <c r="S3529" s="13" t="str">
        <f t="shared" si="319"/>
        <v>Mon</v>
      </c>
    </row>
    <row r="3530" spans="1:19" x14ac:dyDescent="0.25">
      <c r="A3530" s="60">
        <v>45922.261435185188</v>
      </c>
      <c r="B3530" s="61">
        <v>444947352</v>
      </c>
      <c r="C3530" s="37" t="s">
        <v>36</v>
      </c>
      <c r="D3530" s="37" t="s">
        <v>38</v>
      </c>
      <c r="E3530" s="37" t="s">
        <v>46</v>
      </c>
      <c r="F3530" s="37" t="s">
        <v>120</v>
      </c>
      <c r="G3530" s="36">
        <v>3690.96</v>
      </c>
      <c r="H3530" s="61">
        <v>444157511</v>
      </c>
      <c r="I3530" s="36">
        <v>0</v>
      </c>
      <c r="J3530" s="36">
        <v>0</v>
      </c>
      <c r="K3530" s="36">
        <v>0</v>
      </c>
      <c r="L3530" s="36">
        <v>1.44</v>
      </c>
      <c r="M3530" s="36">
        <v>9797.94</v>
      </c>
      <c r="N3530" s="37" t="s">
        <v>2407</v>
      </c>
      <c r="O3530" s="14">
        <f t="shared" si="315"/>
        <v>45922.261435185188</v>
      </c>
      <c r="P3530" s="19">
        <f t="shared" si="316"/>
        <v>45922.469768518524</v>
      </c>
      <c r="Q3530" s="20" t="str">
        <f t="shared" si="317"/>
        <v>22/09/2025</v>
      </c>
      <c r="R3530" s="13" t="str">
        <f t="shared" si="318"/>
        <v>11</v>
      </c>
      <c r="S3530" s="13" t="str">
        <f t="shared" si="319"/>
        <v>Mon</v>
      </c>
    </row>
    <row r="3531" spans="1:19" x14ac:dyDescent="0.25">
      <c r="A3531" s="58">
        <v>45922.261435185188</v>
      </c>
      <c r="B3531" s="59">
        <v>444947353</v>
      </c>
      <c r="C3531" s="38" t="s">
        <v>36</v>
      </c>
      <c r="D3531" s="38" t="s">
        <v>38</v>
      </c>
      <c r="E3531" s="38" t="s">
        <v>46</v>
      </c>
      <c r="F3531" s="38" t="s">
        <v>120</v>
      </c>
      <c r="G3531" s="35">
        <v>3690.96</v>
      </c>
      <c r="H3531" s="59">
        <v>444157512</v>
      </c>
      <c r="I3531" s="35">
        <v>0</v>
      </c>
      <c r="J3531" s="35">
        <v>0</v>
      </c>
      <c r="K3531" s="35">
        <v>0</v>
      </c>
      <c r="L3531" s="35">
        <v>1.44</v>
      </c>
      <c r="M3531" s="35">
        <v>9799.3799999999992</v>
      </c>
      <c r="N3531" s="38" t="s">
        <v>2407</v>
      </c>
      <c r="O3531" s="14">
        <f t="shared" si="315"/>
        <v>45922.261435185188</v>
      </c>
      <c r="P3531" s="19">
        <f t="shared" si="316"/>
        <v>45922.469768518524</v>
      </c>
      <c r="Q3531" s="20" t="str">
        <f t="shared" si="317"/>
        <v>22/09/2025</v>
      </c>
      <c r="R3531" s="13" t="str">
        <f t="shared" si="318"/>
        <v>11</v>
      </c>
      <c r="S3531" s="13" t="str">
        <f t="shared" si="319"/>
        <v>Mon</v>
      </c>
    </row>
    <row r="3532" spans="1:19" x14ac:dyDescent="0.25">
      <c r="A3532" s="60">
        <v>45922.261435185188</v>
      </c>
      <c r="B3532" s="61">
        <v>444947354</v>
      </c>
      <c r="C3532" s="37" t="s">
        <v>36</v>
      </c>
      <c r="D3532" s="37" t="s">
        <v>38</v>
      </c>
      <c r="E3532" s="37" t="s">
        <v>46</v>
      </c>
      <c r="F3532" s="37" t="s">
        <v>120</v>
      </c>
      <c r="G3532" s="36">
        <v>3690.96</v>
      </c>
      <c r="H3532" s="61">
        <v>444157513</v>
      </c>
      <c r="I3532" s="36">
        <v>0</v>
      </c>
      <c r="J3532" s="36">
        <v>0</v>
      </c>
      <c r="K3532" s="36">
        <v>0</v>
      </c>
      <c r="L3532" s="36">
        <v>1.43</v>
      </c>
      <c r="M3532" s="36">
        <v>9800.81</v>
      </c>
      <c r="N3532" s="37" t="s">
        <v>2407</v>
      </c>
      <c r="O3532" s="14">
        <f t="shared" si="315"/>
        <v>45922.261435185188</v>
      </c>
      <c r="P3532" s="19">
        <f t="shared" si="316"/>
        <v>45922.469768518524</v>
      </c>
      <c r="Q3532" s="20" t="str">
        <f t="shared" si="317"/>
        <v>22/09/2025</v>
      </c>
      <c r="R3532" s="13" t="str">
        <f t="shared" si="318"/>
        <v>11</v>
      </c>
      <c r="S3532" s="13" t="str">
        <f t="shared" si="319"/>
        <v>Mon</v>
      </c>
    </row>
    <row r="3533" spans="1:19" x14ac:dyDescent="0.25">
      <c r="A3533" s="58">
        <v>45922.262245370373</v>
      </c>
      <c r="B3533" s="59">
        <v>444947549</v>
      </c>
      <c r="C3533" s="38" t="s">
        <v>36</v>
      </c>
      <c r="D3533" s="38" t="s">
        <v>37</v>
      </c>
      <c r="E3533" s="38" t="s">
        <v>45</v>
      </c>
      <c r="F3533" s="38" t="s">
        <v>120</v>
      </c>
      <c r="G3533" s="35">
        <v>3690.63</v>
      </c>
      <c r="H3533" s="59">
        <v>444157700</v>
      </c>
      <c r="I3533" s="35">
        <v>0</v>
      </c>
      <c r="J3533" s="35">
        <v>0</v>
      </c>
      <c r="K3533" s="35">
        <v>0</v>
      </c>
      <c r="L3533" s="35">
        <v>0</v>
      </c>
      <c r="M3533" s="35">
        <v>9800.81</v>
      </c>
      <c r="N3533" s="38" t="s">
        <v>109</v>
      </c>
      <c r="O3533" s="14">
        <f t="shared" si="315"/>
        <v>45922.262245370373</v>
      </c>
      <c r="P3533" s="19">
        <f t="shared" si="316"/>
        <v>45922.470578703709</v>
      </c>
      <c r="Q3533" s="20" t="str">
        <f t="shared" si="317"/>
        <v>22/09/2025</v>
      </c>
      <c r="R3533" s="13" t="str">
        <f t="shared" si="318"/>
        <v>11</v>
      </c>
      <c r="S3533" s="13" t="str">
        <f t="shared" si="319"/>
        <v>Mon</v>
      </c>
    </row>
    <row r="3534" spans="1:19" x14ac:dyDescent="0.25">
      <c r="A3534" s="60">
        <v>45922.262256944443</v>
      </c>
      <c r="B3534" s="61">
        <v>444947551</v>
      </c>
      <c r="C3534" s="37" t="s">
        <v>36</v>
      </c>
      <c r="D3534" s="37" t="s">
        <v>37</v>
      </c>
      <c r="E3534" s="37" t="s">
        <v>45</v>
      </c>
      <c r="F3534" s="37" t="s">
        <v>120</v>
      </c>
      <c r="G3534" s="36">
        <v>3690.63</v>
      </c>
      <c r="H3534" s="61">
        <v>444157702</v>
      </c>
      <c r="I3534" s="36">
        <v>0</v>
      </c>
      <c r="J3534" s="36">
        <v>0</v>
      </c>
      <c r="K3534" s="36">
        <v>0</v>
      </c>
      <c r="L3534" s="36">
        <v>0</v>
      </c>
      <c r="M3534" s="36">
        <v>9800.81</v>
      </c>
      <c r="N3534" s="37" t="s">
        <v>1972</v>
      </c>
      <c r="O3534" s="14">
        <f t="shared" si="315"/>
        <v>45922.262256944443</v>
      </c>
      <c r="P3534" s="19">
        <f t="shared" si="316"/>
        <v>45922.470590277779</v>
      </c>
      <c r="Q3534" s="20" t="str">
        <f t="shared" si="317"/>
        <v>22/09/2025</v>
      </c>
      <c r="R3534" s="13" t="str">
        <f t="shared" si="318"/>
        <v>11</v>
      </c>
      <c r="S3534" s="13" t="str">
        <f t="shared" si="319"/>
        <v>Mon</v>
      </c>
    </row>
    <row r="3535" spans="1:19" x14ac:dyDescent="0.25">
      <c r="A3535" s="58">
        <v>45922.262256944443</v>
      </c>
      <c r="B3535" s="59">
        <v>444947552</v>
      </c>
      <c r="C3535" s="38" t="s">
        <v>36</v>
      </c>
      <c r="D3535" s="38" t="s">
        <v>37</v>
      </c>
      <c r="E3535" s="38" t="s">
        <v>45</v>
      </c>
      <c r="F3535" s="38" t="s">
        <v>120</v>
      </c>
      <c r="G3535" s="35">
        <v>3690.63</v>
      </c>
      <c r="H3535" s="59">
        <v>444157703</v>
      </c>
      <c r="I3535" s="35">
        <v>0</v>
      </c>
      <c r="J3535" s="35">
        <v>0</v>
      </c>
      <c r="K3535" s="35">
        <v>0</v>
      </c>
      <c r="L3535" s="35">
        <v>0</v>
      </c>
      <c r="M3535" s="35">
        <v>9800.81</v>
      </c>
      <c r="N3535" s="38" t="s">
        <v>2064</v>
      </c>
      <c r="O3535" s="14">
        <f t="shared" si="315"/>
        <v>45922.262256944443</v>
      </c>
      <c r="P3535" s="19">
        <f t="shared" si="316"/>
        <v>45922.470590277779</v>
      </c>
      <c r="Q3535" s="20" t="str">
        <f t="shared" si="317"/>
        <v>22/09/2025</v>
      </c>
      <c r="R3535" s="13" t="str">
        <f t="shared" si="318"/>
        <v>11</v>
      </c>
      <c r="S3535" s="13" t="str">
        <f t="shared" si="319"/>
        <v>Mon</v>
      </c>
    </row>
    <row r="3536" spans="1:19" x14ac:dyDescent="0.25">
      <c r="A3536" s="60">
        <v>45922.262256944443</v>
      </c>
      <c r="B3536" s="61">
        <v>444947553</v>
      </c>
      <c r="C3536" s="37" t="s">
        <v>36</v>
      </c>
      <c r="D3536" s="37" t="s">
        <v>37</v>
      </c>
      <c r="E3536" s="37" t="s">
        <v>45</v>
      </c>
      <c r="F3536" s="37" t="s">
        <v>120</v>
      </c>
      <c r="G3536" s="36">
        <v>3690.65</v>
      </c>
      <c r="H3536" s="61">
        <v>444157704</v>
      </c>
      <c r="I3536" s="36">
        <v>0</v>
      </c>
      <c r="J3536" s="36">
        <v>0</v>
      </c>
      <c r="K3536" s="36">
        <v>0</v>
      </c>
      <c r="L3536" s="36">
        <v>0</v>
      </c>
      <c r="M3536" s="36">
        <v>9800.81</v>
      </c>
      <c r="N3536" s="37" t="s">
        <v>77</v>
      </c>
      <c r="O3536" s="14">
        <f t="shared" si="315"/>
        <v>45922.262256944443</v>
      </c>
      <c r="P3536" s="19">
        <f t="shared" si="316"/>
        <v>45922.470590277779</v>
      </c>
      <c r="Q3536" s="20" t="str">
        <f t="shared" si="317"/>
        <v>22/09/2025</v>
      </c>
      <c r="R3536" s="13" t="str">
        <f t="shared" si="318"/>
        <v>11</v>
      </c>
      <c r="S3536" s="13" t="str">
        <f t="shared" si="319"/>
        <v>Mon</v>
      </c>
    </row>
    <row r="3537" spans="1:19" x14ac:dyDescent="0.25">
      <c r="A3537" s="58">
        <v>45922.262256944443</v>
      </c>
      <c r="B3537" s="59">
        <v>444947554</v>
      </c>
      <c r="C3537" s="38" t="s">
        <v>36</v>
      </c>
      <c r="D3537" s="38" t="s">
        <v>37</v>
      </c>
      <c r="E3537" s="38" t="s">
        <v>45</v>
      </c>
      <c r="F3537" s="38" t="s">
        <v>120</v>
      </c>
      <c r="G3537" s="35">
        <v>3690.65</v>
      </c>
      <c r="H3537" s="59">
        <v>444157705</v>
      </c>
      <c r="I3537" s="35">
        <v>0</v>
      </c>
      <c r="J3537" s="35">
        <v>0</v>
      </c>
      <c r="K3537" s="35">
        <v>0</v>
      </c>
      <c r="L3537" s="35">
        <v>0</v>
      </c>
      <c r="M3537" s="35">
        <v>9800.81</v>
      </c>
      <c r="N3537" s="38" t="s">
        <v>108</v>
      </c>
      <c r="O3537" s="14">
        <f t="shared" si="315"/>
        <v>45922.262256944443</v>
      </c>
      <c r="P3537" s="19">
        <f t="shared" si="316"/>
        <v>45922.470590277779</v>
      </c>
      <c r="Q3537" s="20" t="str">
        <f t="shared" si="317"/>
        <v>22/09/2025</v>
      </c>
      <c r="R3537" s="13" t="str">
        <f t="shared" si="318"/>
        <v>11</v>
      </c>
      <c r="S3537" s="13" t="str">
        <f t="shared" si="319"/>
        <v>Mon</v>
      </c>
    </row>
    <row r="3538" spans="1:19" x14ac:dyDescent="0.25">
      <c r="A3538" s="60">
        <v>45922.262291666666</v>
      </c>
      <c r="B3538" s="61">
        <v>444947559</v>
      </c>
      <c r="C3538" s="37" t="s">
        <v>36</v>
      </c>
      <c r="D3538" s="37" t="s">
        <v>38</v>
      </c>
      <c r="E3538" s="37" t="s">
        <v>46</v>
      </c>
      <c r="F3538" s="37" t="s">
        <v>120</v>
      </c>
      <c r="G3538" s="36">
        <v>3690.15</v>
      </c>
      <c r="H3538" s="61">
        <v>444157709</v>
      </c>
      <c r="I3538" s="36">
        <v>0</v>
      </c>
      <c r="J3538" s="36">
        <v>0</v>
      </c>
      <c r="K3538" s="36">
        <v>0</v>
      </c>
      <c r="L3538" s="36">
        <v>0.43</v>
      </c>
      <c r="M3538" s="36">
        <v>9801.24</v>
      </c>
      <c r="N3538" s="37" t="s">
        <v>2408</v>
      </c>
      <c r="O3538" s="14">
        <f t="shared" si="315"/>
        <v>45922.262291666666</v>
      </c>
      <c r="P3538" s="19">
        <f t="shared" si="316"/>
        <v>45922.470625000002</v>
      </c>
      <c r="Q3538" s="20" t="str">
        <f t="shared" si="317"/>
        <v>22/09/2025</v>
      </c>
      <c r="R3538" s="13" t="str">
        <f t="shared" si="318"/>
        <v>11</v>
      </c>
      <c r="S3538" s="13" t="str">
        <f t="shared" si="319"/>
        <v>Mon</v>
      </c>
    </row>
    <row r="3539" spans="1:19" x14ac:dyDescent="0.25">
      <c r="A3539" s="58">
        <v>45922.262291666666</v>
      </c>
      <c r="B3539" s="59">
        <v>444947560</v>
      </c>
      <c r="C3539" s="38" t="s">
        <v>36</v>
      </c>
      <c r="D3539" s="38" t="s">
        <v>38</v>
      </c>
      <c r="E3539" s="38" t="s">
        <v>46</v>
      </c>
      <c r="F3539" s="38" t="s">
        <v>120</v>
      </c>
      <c r="G3539" s="35">
        <v>3690.15</v>
      </c>
      <c r="H3539" s="59">
        <v>444157710</v>
      </c>
      <c r="I3539" s="35">
        <v>0</v>
      </c>
      <c r="J3539" s="35">
        <v>0</v>
      </c>
      <c r="K3539" s="35">
        <v>0</v>
      </c>
      <c r="L3539" s="35">
        <v>0.43</v>
      </c>
      <c r="M3539" s="35">
        <v>9801.67</v>
      </c>
      <c r="N3539" s="38" t="s">
        <v>2409</v>
      </c>
      <c r="O3539" s="14">
        <f t="shared" si="315"/>
        <v>45922.262291666666</v>
      </c>
      <c r="P3539" s="19">
        <f t="shared" si="316"/>
        <v>45922.470625000002</v>
      </c>
      <c r="Q3539" s="20" t="str">
        <f t="shared" si="317"/>
        <v>22/09/2025</v>
      </c>
      <c r="R3539" s="13" t="str">
        <f t="shared" si="318"/>
        <v>11</v>
      </c>
      <c r="S3539" s="13" t="str">
        <f t="shared" si="319"/>
        <v>Mon</v>
      </c>
    </row>
    <row r="3540" spans="1:19" x14ac:dyDescent="0.25">
      <c r="A3540" s="60">
        <v>45922.262303240743</v>
      </c>
      <c r="B3540" s="61">
        <v>444947584</v>
      </c>
      <c r="C3540" s="37" t="s">
        <v>36</v>
      </c>
      <c r="D3540" s="37" t="s">
        <v>38</v>
      </c>
      <c r="E3540" s="37" t="s">
        <v>46</v>
      </c>
      <c r="F3540" s="37" t="s">
        <v>120</v>
      </c>
      <c r="G3540" s="36">
        <v>3690</v>
      </c>
      <c r="H3540" s="61">
        <v>444157734</v>
      </c>
      <c r="I3540" s="36">
        <v>0</v>
      </c>
      <c r="J3540" s="36">
        <v>0</v>
      </c>
      <c r="K3540" s="36">
        <v>0</v>
      </c>
      <c r="L3540" s="36">
        <v>0.47</v>
      </c>
      <c r="M3540" s="36">
        <v>9802.14</v>
      </c>
      <c r="N3540" s="37" t="s">
        <v>2410</v>
      </c>
      <c r="O3540" s="14">
        <f t="shared" si="315"/>
        <v>45922.262303240743</v>
      </c>
      <c r="P3540" s="19">
        <f t="shared" si="316"/>
        <v>45922.470636574079</v>
      </c>
      <c r="Q3540" s="20" t="str">
        <f t="shared" si="317"/>
        <v>22/09/2025</v>
      </c>
      <c r="R3540" s="13" t="str">
        <f t="shared" si="318"/>
        <v>11</v>
      </c>
      <c r="S3540" s="13" t="str">
        <f t="shared" si="319"/>
        <v>Mon</v>
      </c>
    </row>
    <row r="3541" spans="1:19" x14ac:dyDescent="0.25">
      <c r="A3541" s="58">
        <v>45922.262303240743</v>
      </c>
      <c r="B3541" s="59">
        <v>444947585</v>
      </c>
      <c r="C3541" s="38" t="s">
        <v>36</v>
      </c>
      <c r="D3541" s="38" t="s">
        <v>38</v>
      </c>
      <c r="E3541" s="38" t="s">
        <v>46</v>
      </c>
      <c r="F3541" s="38" t="s">
        <v>120</v>
      </c>
      <c r="G3541" s="35">
        <v>3690</v>
      </c>
      <c r="H3541" s="59">
        <v>444157735</v>
      </c>
      <c r="I3541" s="35">
        <v>0</v>
      </c>
      <c r="J3541" s="35">
        <v>0</v>
      </c>
      <c r="K3541" s="35">
        <v>0</v>
      </c>
      <c r="L3541" s="35">
        <v>0.41</v>
      </c>
      <c r="M3541" s="35">
        <v>9802.5499999999993</v>
      </c>
      <c r="N3541" s="38" t="s">
        <v>2410</v>
      </c>
      <c r="O3541" s="14">
        <f t="shared" si="315"/>
        <v>45922.262303240743</v>
      </c>
      <c r="P3541" s="19">
        <f t="shared" si="316"/>
        <v>45922.470636574079</v>
      </c>
      <c r="Q3541" s="20" t="str">
        <f t="shared" si="317"/>
        <v>22/09/2025</v>
      </c>
      <c r="R3541" s="13" t="str">
        <f t="shared" si="318"/>
        <v>11</v>
      </c>
      <c r="S3541" s="13" t="str">
        <f t="shared" si="319"/>
        <v>Mon</v>
      </c>
    </row>
    <row r="3542" spans="1:19" x14ac:dyDescent="0.25">
      <c r="A3542" s="60">
        <v>45922.262361111112</v>
      </c>
      <c r="B3542" s="61">
        <v>444947608</v>
      </c>
      <c r="C3542" s="37" t="s">
        <v>36</v>
      </c>
      <c r="D3542" s="37" t="s">
        <v>37</v>
      </c>
      <c r="E3542" s="37" t="s">
        <v>45</v>
      </c>
      <c r="F3542" s="37" t="s">
        <v>120</v>
      </c>
      <c r="G3542" s="36">
        <v>3690.2</v>
      </c>
      <c r="H3542" s="61">
        <v>444157759</v>
      </c>
      <c r="I3542" s="36">
        <v>0</v>
      </c>
      <c r="J3542" s="36">
        <v>0</v>
      </c>
      <c r="K3542" s="36">
        <v>0</v>
      </c>
      <c r="L3542" s="36">
        <v>0</v>
      </c>
      <c r="M3542" s="36">
        <v>9802.5499999999993</v>
      </c>
      <c r="N3542" s="37" t="s">
        <v>52</v>
      </c>
      <c r="O3542" s="14">
        <f t="shared" si="315"/>
        <v>45922.262361111112</v>
      </c>
      <c r="P3542" s="19">
        <f t="shared" si="316"/>
        <v>45922.470694444448</v>
      </c>
      <c r="Q3542" s="20" t="str">
        <f t="shared" si="317"/>
        <v>22/09/2025</v>
      </c>
      <c r="R3542" s="13" t="str">
        <f t="shared" si="318"/>
        <v>11</v>
      </c>
      <c r="S3542" s="13" t="str">
        <f t="shared" si="319"/>
        <v>Mon</v>
      </c>
    </row>
    <row r="3543" spans="1:19" x14ac:dyDescent="0.25">
      <c r="A3543" s="58">
        <v>45922.262372685182</v>
      </c>
      <c r="B3543" s="59">
        <v>444947609</v>
      </c>
      <c r="C3543" s="38" t="s">
        <v>36</v>
      </c>
      <c r="D3543" s="38" t="s">
        <v>37</v>
      </c>
      <c r="E3543" s="38" t="s">
        <v>45</v>
      </c>
      <c r="F3543" s="38" t="s">
        <v>120</v>
      </c>
      <c r="G3543" s="35">
        <v>3690.24</v>
      </c>
      <c r="H3543" s="59">
        <v>444157760</v>
      </c>
      <c r="I3543" s="35">
        <v>0</v>
      </c>
      <c r="J3543" s="35">
        <v>0</v>
      </c>
      <c r="K3543" s="35">
        <v>0</v>
      </c>
      <c r="L3543" s="35">
        <v>0</v>
      </c>
      <c r="M3543" s="35">
        <v>9802.5499999999993</v>
      </c>
      <c r="N3543" s="38" t="s">
        <v>47</v>
      </c>
      <c r="O3543" s="14">
        <f t="shared" si="315"/>
        <v>45922.262372685182</v>
      </c>
      <c r="P3543" s="19">
        <f t="shared" si="316"/>
        <v>45922.470706018517</v>
      </c>
      <c r="Q3543" s="20" t="str">
        <f t="shared" si="317"/>
        <v>22/09/2025</v>
      </c>
      <c r="R3543" s="13" t="str">
        <f t="shared" si="318"/>
        <v>11</v>
      </c>
      <c r="S3543" s="13" t="str">
        <f t="shared" si="319"/>
        <v>Mon</v>
      </c>
    </row>
    <row r="3544" spans="1:19" x14ac:dyDescent="0.25">
      <c r="A3544" s="60">
        <v>45922.262499999997</v>
      </c>
      <c r="B3544" s="61">
        <v>444947627</v>
      </c>
      <c r="C3544" s="37" t="s">
        <v>36</v>
      </c>
      <c r="D3544" s="37" t="s">
        <v>38</v>
      </c>
      <c r="E3544" s="37" t="s">
        <v>46</v>
      </c>
      <c r="F3544" s="37" t="s">
        <v>120</v>
      </c>
      <c r="G3544" s="36">
        <v>3689.97</v>
      </c>
      <c r="H3544" s="61">
        <v>444157780</v>
      </c>
      <c r="I3544" s="36">
        <v>0</v>
      </c>
      <c r="J3544" s="36">
        <v>0</v>
      </c>
      <c r="K3544" s="36">
        <v>0</v>
      </c>
      <c r="L3544" s="36">
        <v>0.45</v>
      </c>
      <c r="M3544" s="36">
        <v>9803</v>
      </c>
      <c r="N3544" s="37" t="s">
        <v>2411</v>
      </c>
      <c r="O3544" s="14">
        <f t="shared" si="315"/>
        <v>45922.262499999997</v>
      </c>
      <c r="P3544" s="19">
        <f t="shared" si="316"/>
        <v>45922.470833333333</v>
      </c>
      <c r="Q3544" s="20" t="str">
        <f t="shared" si="317"/>
        <v>22/09/2025</v>
      </c>
      <c r="R3544" s="13" t="str">
        <f t="shared" si="318"/>
        <v>11</v>
      </c>
      <c r="S3544" s="13" t="str">
        <f t="shared" si="319"/>
        <v>Mon</v>
      </c>
    </row>
    <row r="3545" spans="1:19" x14ac:dyDescent="0.25">
      <c r="A3545" s="58">
        <v>45922.262708333335</v>
      </c>
      <c r="B3545" s="59">
        <v>444947829</v>
      </c>
      <c r="C3545" s="38" t="s">
        <v>36</v>
      </c>
      <c r="D3545" s="38" t="s">
        <v>37</v>
      </c>
      <c r="E3545" s="38" t="s">
        <v>45</v>
      </c>
      <c r="F3545" s="38" t="s">
        <v>120</v>
      </c>
      <c r="G3545" s="35">
        <v>3690.16</v>
      </c>
      <c r="H3545" s="59">
        <v>444157984</v>
      </c>
      <c r="I3545" s="35">
        <v>0</v>
      </c>
      <c r="J3545" s="35">
        <v>0</v>
      </c>
      <c r="K3545" s="35">
        <v>0</v>
      </c>
      <c r="L3545" s="35">
        <v>0</v>
      </c>
      <c r="M3545" s="35">
        <v>9803</v>
      </c>
      <c r="N3545" s="38" t="s">
        <v>48</v>
      </c>
      <c r="O3545" s="14">
        <f t="shared" si="315"/>
        <v>45922.262708333335</v>
      </c>
      <c r="P3545" s="19">
        <f t="shared" si="316"/>
        <v>45922.471041666671</v>
      </c>
      <c r="Q3545" s="20" t="str">
        <f t="shared" si="317"/>
        <v>22/09/2025</v>
      </c>
      <c r="R3545" s="13" t="str">
        <f t="shared" si="318"/>
        <v>11</v>
      </c>
      <c r="S3545" s="13" t="str">
        <f t="shared" si="319"/>
        <v>Mon</v>
      </c>
    </row>
    <row r="3546" spans="1:19" x14ac:dyDescent="0.25">
      <c r="A3546" s="60">
        <v>45922.264178240737</v>
      </c>
      <c r="B3546" s="61">
        <v>444948212</v>
      </c>
      <c r="C3546" s="37" t="s">
        <v>36</v>
      </c>
      <c r="D3546" s="37" t="s">
        <v>38</v>
      </c>
      <c r="E3546" s="37" t="s">
        <v>46</v>
      </c>
      <c r="F3546" s="37" t="s">
        <v>120</v>
      </c>
      <c r="G3546" s="36">
        <v>3689.11</v>
      </c>
      <c r="H3546" s="61">
        <v>444158365</v>
      </c>
      <c r="I3546" s="36">
        <v>0</v>
      </c>
      <c r="J3546" s="36">
        <v>0</v>
      </c>
      <c r="K3546" s="36">
        <v>0</v>
      </c>
      <c r="L3546" s="36">
        <v>-1.52</v>
      </c>
      <c r="M3546" s="36">
        <v>9801.48</v>
      </c>
      <c r="N3546" s="37" t="s">
        <v>2412</v>
      </c>
      <c r="O3546" s="14">
        <f t="shared" si="315"/>
        <v>45922.264178240737</v>
      </c>
      <c r="P3546" s="19">
        <f t="shared" si="316"/>
        <v>45922.472511574073</v>
      </c>
      <c r="Q3546" s="20" t="str">
        <f t="shared" si="317"/>
        <v>22/09/2025</v>
      </c>
      <c r="R3546" s="13" t="str">
        <f t="shared" si="318"/>
        <v>11</v>
      </c>
      <c r="S3546" s="13" t="str">
        <f t="shared" si="319"/>
        <v>Mon</v>
      </c>
    </row>
    <row r="3547" spans="1:19" x14ac:dyDescent="0.25">
      <c r="A3547" s="58">
        <v>45922.265474537038</v>
      </c>
      <c r="B3547" s="59">
        <v>444948515</v>
      </c>
      <c r="C3547" s="38" t="s">
        <v>36</v>
      </c>
      <c r="D3547" s="38" t="s">
        <v>37</v>
      </c>
      <c r="E3547" s="38" t="s">
        <v>46</v>
      </c>
      <c r="F3547" s="38" t="s">
        <v>120</v>
      </c>
      <c r="G3547" s="35">
        <v>3691.52</v>
      </c>
      <c r="H3547" s="59">
        <v>444158654</v>
      </c>
      <c r="I3547" s="35">
        <v>0</v>
      </c>
      <c r="J3547" s="35">
        <v>0</v>
      </c>
      <c r="K3547" s="35">
        <v>0</v>
      </c>
      <c r="L3547" s="35">
        <v>-3.24</v>
      </c>
      <c r="M3547" s="35">
        <v>9798.24</v>
      </c>
      <c r="N3547" s="38" t="s">
        <v>2413</v>
      </c>
      <c r="O3547" s="14">
        <f t="shared" si="315"/>
        <v>45922.265474537038</v>
      </c>
      <c r="P3547" s="19">
        <f t="shared" si="316"/>
        <v>45922.473807870374</v>
      </c>
      <c r="Q3547" s="20" t="str">
        <f t="shared" si="317"/>
        <v>22/09/2025</v>
      </c>
      <c r="R3547" s="13" t="str">
        <f t="shared" si="318"/>
        <v>11</v>
      </c>
      <c r="S3547" s="13" t="str">
        <f t="shared" si="319"/>
        <v>Mon</v>
      </c>
    </row>
    <row r="3548" spans="1:19" x14ac:dyDescent="0.25">
      <c r="A3548" s="60">
        <v>45922.265648148146</v>
      </c>
      <c r="B3548" s="61">
        <v>444948727</v>
      </c>
      <c r="C3548" s="37" t="s">
        <v>36</v>
      </c>
      <c r="D3548" s="37" t="s">
        <v>38</v>
      </c>
      <c r="E3548" s="37" t="s">
        <v>46</v>
      </c>
      <c r="F3548" s="37" t="s">
        <v>120</v>
      </c>
      <c r="G3548" s="36">
        <v>3691.68</v>
      </c>
      <c r="H3548" s="61">
        <v>444158864</v>
      </c>
      <c r="I3548" s="36">
        <v>0</v>
      </c>
      <c r="J3548" s="36">
        <v>0</v>
      </c>
      <c r="K3548" s="36">
        <v>0</v>
      </c>
      <c r="L3548" s="36">
        <v>2.2200000000000002</v>
      </c>
      <c r="M3548" s="36">
        <v>9800.4599999999991</v>
      </c>
      <c r="N3548" s="37" t="s">
        <v>2414</v>
      </c>
      <c r="O3548" s="14">
        <f t="shared" si="315"/>
        <v>45922.265648148146</v>
      </c>
      <c r="P3548" s="19">
        <f t="shared" si="316"/>
        <v>45922.473981481482</v>
      </c>
      <c r="Q3548" s="20" t="str">
        <f t="shared" si="317"/>
        <v>22/09/2025</v>
      </c>
      <c r="R3548" s="13" t="str">
        <f t="shared" si="318"/>
        <v>11</v>
      </c>
      <c r="S3548" s="13" t="str">
        <f t="shared" si="319"/>
        <v>Mon</v>
      </c>
    </row>
    <row r="3549" spans="1:19" x14ac:dyDescent="0.25">
      <c r="A3549" s="58">
        <v>45922.266064814816</v>
      </c>
      <c r="B3549" s="59">
        <v>444948872</v>
      </c>
      <c r="C3549" s="38" t="s">
        <v>36</v>
      </c>
      <c r="D3549" s="38" t="s">
        <v>37</v>
      </c>
      <c r="E3549" s="38" t="s">
        <v>45</v>
      </c>
      <c r="F3549" s="38" t="s">
        <v>120</v>
      </c>
      <c r="G3549" s="35">
        <v>3691.18</v>
      </c>
      <c r="H3549" s="59">
        <v>444159011</v>
      </c>
      <c r="I3549" s="35">
        <v>0</v>
      </c>
      <c r="J3549" s="35">
        <v>0</v>
      </c>
      <c r="K3549" s="35">
        <v>0</v>
      </c>
      <c r="L3549" s="35">
        <v>0</v>
      </c>
      <c r="M3549" s="35">
        <v>9800.4599999999991</v>
      </c>
      <c r="N3549" s="38" t="s">
        <v>1385</v>
      </c>
      <c r="O3549" s="14">
        <f t="shared" si="315"/>
        <v>45922.266064814816</v>
      </c>
      <c r="P3549" s="19">
        <f t="shared" si="316"/>
        <v>45922.474398148152</v>
      </c>
      <c r="Q3549" s="20" t="str">
        <f t="shared" si="317"/>
        <v>22/09/2025</v>
      </c>
      <c r="R3549" s="13" t="str">
        <f t="shared" si="318"/>
        <v>11</v>
      </c>
      <c r="S3549" s="13" t="str">
        <f t="shared" si="319"/>
        <v>Mon</v>
      </c>
    </row>
    <row r="3550" spans="1:19" x14ac:dyDescent="0.25">
      <c r="A3550" s="60">
        <v>45922.266076388885</v>
      </c>
      <c r="B3550" s="61">
        <v>444948878</v>
      </c>
      <c r="C3550" s="37" t="s">
        <v>36</v>
      </c>
      <c r="D3550" s="37" t="s">
        <v>37</v>
      </c>
      <c r="E3550" s="37" t="s">
        <v>45</v>
      </c>
      <c r="F3550" s="37" t="s">
        <v>120</v>
      </c>
      <c r="G3550" s="36">
        <v>3691.18</v>
      </c>
      <c r="H3550" s="61">
        <v>444159016</v>
      </c>
      <c r="I3550" s="36">
        <v>0</v>
      </c>
      <c r="J3550" s="36">
        <v>0</v>
      </c>
      <c r="K3550" s="36">
        <v>0</v>
      </c>
      <c r="L3550" s="36">
        <v>0</v>
      </c>
      <c r="M3550" s="36">
        <v>9800.4599999999991</v>
      </c>
      <c r="N3550" s="37" t="s">
        <v>116</v>
      </c>
      <c r="O3550" s="14">
        <f t="shared" si="315"/>
        <v>45922.266076388885</v>
      </c>
      <c r="P3550" s="19">
        <f t="shared" si="316"/>
        <v>45922.474409722221</v>
      </c>
      <c r="Q3550" s="20" t="str">
        <f t="shared" si="317"/>
        <v>22/09/2025</v>
      </c>
      <c r="R3550" s="13" t="str">
        <f t="shared" si="318"/>
        <v>11</v>
      </c>
      <c r="S3550" s="13" t="str">
        <f t="shared" si="319"/>
        <v>Mon</v>
      </c>
    </row>
    <row r="3551" spans="1:19" x14ac:dyDescent="0.25">
      <c r="A3551" s="58">
        <v>45922.267800925925</v>
      </c>
      <c r="B3551" s="59">
        <v>444949403</v>
      </c>
      <c r="C3551" s="38" t="s">
        <v>36</v>
      </c>
      <c r="D3551" s="38" t="s">
        <v>37</v>
      </c>
      <c r="E3551" s="38" t="s">
        <v>45</v>
      </c>
      <c r="F3551" s="38" t="s">
        <v>120</v>
      </c>
      <c r="G3551" s="35">
        <v>3691.18</v>
      </c>
      <c r="H3551" s="59">
        <v>444159547</v>
      </c>
      <c r="I3551" s="35">
        <v>0</v>
      </c>
      <c r="J3551" s="35">
        <v>0</v>
      </c>
      <c r="K3551" s="35">
        <v>0</v>
      </c>
      <c r="L3551" s="35">
        <v>0</v>
      </c>
      <c r="M3551" s="35">
        <v>9800.4599999999991</v>
      </c>
      <c r="N3551" s="38" t="s">
        <v>1945</v>
      </c>
      <c r="O3551" s="14">
        <f t="shared" si="315"/>
        <v>45922.267800925925</v>
      </c>
      <c r="P3551" s="19">
        <f t="shared" si="316"/>
        <v>45922.476134259261</v>
      </c>
      <c r="Q3551" s="20" t="str">
        <f t="shared" si="317"/>
        <v>22/09/2025</v>
      </c>
      <c r="R3551" s="13" t="str">
        <f t="shared" si="318"/>
        <v>11</v>
      </c>
      <c r="S3551" s="13" t="str">
        <f t="shared" si="319"/>
        <v>Mon</v>
      </c>
    </row>
    <row r="3552" spans="1:19" x14ac:dyDescent="0.25">
      <c r="A3552" s="60">
        <v>45922.267812500002</v>
      </c>
      <c r="B3552" s="61">
        <v>444949405</v>
      </c>
      <c r="C3552" s="37" t="s">
        <v>36</v>
      </c>
      <c r="D3552" s="37" t="s">
        <v>37</v>
      </c>
      <c r="E3552" s="37" t="s">
        <v>45</v>
      </c>
      <c r="F3552" s="37" t="s">
        <v>120</v>
      </c>
      <c r="G3552" s="36">
        <v>3691.16</v>
      </c>
      <c r="H3552" s="61">
        <v>444159549</v>
      </c>
      <c r="I3552" s="36">
        <v>0</v>
      </c>
      <c r="J3552" s="36">
        <v>0</v>
      </c>
      <c r="K3552" s="36">
        <v>0</v>
      </c>
      <c r="L3552" s="36">
        <v>0</v>
      </c>
      <c r="M3552" s="36">
        <v>9800.4599999999991</v>
      </c>
      <c r="N3552" s="37" t="s">
        <v>109</v>
      </c>
      <c r="O3552" s="14">
        <f t="shared" si="315"/>
        <v>45922.267812500002</v>
      </c>
      <c r="P3552" s="19">
        <f t="shared" si="316"/>
        <v>45922.476145833338</v>
      </c>
      <c r="Q3552" s="20" t="str">
        <f t="shared" si="317"/>
        <v>22/09/2025</v>
      </c>
      <c r="R3552" s="13" t="str">
        <f t="shared" si="318"/>
        <v>11</v>
      </c>
      <c r="S3552" s="13" t="str">
        <f t="shared" si="319"/>
        <v>Mon</v>
      </c>
    </row>
    <row r="3553" spans="1:19" x14ac:dyDescent="0.25">
      <c r="A3553" s="58">
        <v>45922.267812500002</v>
      </c>
      <c r="B3553" s="59">
        <v>444949406</v>
      </c>
      <c r="C3553" s="38" t="s">
        <v>36</v>
      </c>
      <c r="D3553" s="38" t="s">
        <v>37</v>
      </c>
      <c r="E3553" s="38" t="s">
        <v>45</v>
      </c>
      <c r="F3553" s="38" t="s">
        <v>120</v>
      </c>
      <c r="G3553" s="35">
        <v>3691.17</v>
      </c>
      <c r="H3553" s="59">
        <v>444159550</v>
      </c>
      <c r="I3553" s="35">
        <v>0</v>
      </c>
      <c r="J3553" s="35">
        <v>0</v>
      </c>
      <c r="K3553" s="35">
        <v>0</v>
      </c>
      <c r="L3553" s="35">
        <v>0</v>
      </c>
      <c r="M3553" s="35">
        <v>9800.4599999999991</v>
      </c>
      <c r="N3553" s="38" t="s">
        <v>114</v>
      </c>
      <c r="O3553" s="14">
        <f t="shared" si="315"/>
        <v>45922.267812500002</v>
      </c>
      <c r="P3553" s="19">
        <f t="shared" si="316"/>
        <v>45922.476145833338</v>
      </c>
      <c r="Q3553" s="20" t="str">
        <f t="shared" si="317"/>
        <v>22/09/2025</v>
      </c>
      <c r="R3553" s="13" t="str">
        <f t="shared" si="318"/>
        <v>11</v>
      </c>
      <c r="S3553" s="13" t="str">
        <f t="shared" si="319"/>
        <v>Mon</v>
      </c>
    </row>
    <row r="3554" spans="1:19" x14ac:dyDescent="0.25">
      <c r="A3554" s="60">
        <v>45922.268645833334</v>
      </c>
      <c r="B3554" s="61">
        <v>444949644</v>
      </c>
      <c r="C3554" s="37" t="s">
        <v>36</v>
      </c>
      <c r="D3554" s="37" t="s">
        <v>38</v>
      </c>
      <c r="E3554" s="37" t="s">
        <v>46</v>
      </c>
      <c r="F3554" s="37" t="s">
        <v>120</v>
      </c>
      <c r="G3554" s="36">
        <v>3692.3</v>
      </c>
      <c r="H3554" s="61">
        <v>444159779</v>
      </c>
      <c r="I3554" s="36">
        <v>0</v>
      </c>
      <c r="J3554" s="36">
        <v>0</v>
      </c>
      <c r="K3554" s="36">
        <v>0</v>
      </c>
      <c r="L3554" s="36">
        <v>1.67</v>
      </c>
      <c r="M3554" s="36">
        <v>9802.1299999999992</v>
      </c>
      <c r="N3554" s="37" t="s">
        <v>2415</v>
      </c>
      <c r="O3554" s="14">
        <f t="shared" si="315"/>
        <v>45922.268645833334</v>
      </c>
      <c r="P3554" s="19">
        <f t="shared" si="316"/>
        <v>45922.476979166669</v>
      </c>
      <c r="Q3554" s="20" t="str">
        <f t="shared" si="317"/>
        <v>22/09/2025</v>
      </c>
      <c r="R3554" s="13" t="str">
        <f t="shared" si="318"/>
        <v>11</v>
      </c>
      <c r="S3554" s="13" t="str">
        <f t="shared" si="319"/>
        <v>Mon</v>
      </c>
    </row>
    <row r="3555" spans="1:19" x14ac:dyDescent="0.25">
      <c r="A3555" s="58">
        <v>45922.268645833334</v>
      </c>
      <c r="B3555" s="59">
        <v>444949646</v>
      </c>
      <c r="C3555" s="38" t="s">
        <v>36</v>
      </c>
      <c r="D3555" s="38" t="s">
        <v>38</v>
      </c>
      <c r="E3555" s="38" t="s">
        <v>46</v>
      </c>
      <c r="F3555" s="38" t="s">
        <v>120</v>
      </c>
      <c r="G3555" s="35">
        <v>3692.3</v>
      </c>
      <c r="H3555" s="59">
        <v>444159780</v>
      </c>
      <c r="I3555" s="35">
        <v>0</v>
      </c>
      <c r="J3555" s="35">
        <v>0</v>
      </c>
      <c r="K3555" s="35">
        <v>0</v>
      </c>
      <c r="L3555" s="35">
        <v>1.67</v>
      </c>
      <c r="M3555" s="35">
        <v>9803.7999999999993</v>
      </c>
      <c r="N3555" s="38" t="s">
        <v>2415</v>
      </c>
      <c r="O3555" s="14">
        <f t="shared" si="315"/>
        <v>45922.268645833334</v>
      </c>
      <c r="P3555" s="19">
        <f t="shared" si="316"/>
        <v>45922.476979166669</v>
      </c>
      <c r="Q3555" s="20" t="str">
        <f t="shared" si="317"/>
        <v>22/09/2025</v>
      </c>
      <c r="R3555" s="13" t="str">
        <f t="shared" si="318"/>
        <v>11</v>
      </c>
      <c r="S3555" s="13" t="str">
        <f t="shared" si="319"/>
        <v>Mon</v>
      </c>
    </row>
    <row r="3556" spans="1:19" x14ac:dyDescent="0.25">
      <c r="A3556" s="60">
        <v>45922.268645833334</v>
      </c>
      <c r="B3556" s="61">
        <v>444949647</v>
      </c>
      <c r="C3556" s="37" t="s">
        <v>36</v>
      </c>
      <c r="D3556" s="37" t="s">
        <v>38</v>
      </c>
      <c r="E3556" s="37" t="s">
        <v>46</v>
      </c>
      <c r="F3556" s="37" t="s">
        <v>120</v>
      </c>
      <c r="G3556" s="36">
        <v>3692.3</v>
      </c>
      <c r="H3556" s="61">
        <v>444159782</v>
      </c>
      <c r="I3556" s="36">
        <v>0</v>
      </c>
      <c r="J3556" s="36">
        <v>0</v>
      </c>
      <c r="K3556" s="36">
        <v>0</v>
      </c>
      <c r="L3556" s="36">
        <v>1.65</v>
      </c>
      <c r="M3556" s="36">
        <v>9805.4500000000007</v>
      </c>
      <c r="N3556" s="37" t="s">
        <v>2415</v>
      </c>
      <c r="O3556" s="14">
        <f t="shared" si="315"/>
        <v>45922.268645833334</v>
      </c>
      <c r="P3556" s="19">
        <f t="shared" si="316"/>
        <v>45922.476979166669</v>
      </c>
      <c r="Q3556" s="20" t="str">
        <f t="shared" si="317"/>
        <v>22/09/2025</v>
      </c>
      <c r="R3556" s="13" t="str">
        <f t="shared" si="318"/>
        <v>11</v>
      </c>
      <c r="S3556" s="13" t="str">
        <f t="shared" si="319"/>
        <v>Mon</v>
      </c>
    </row>
    <row r="3557" spans="1:19" x14ac:dyDescent="0.25">
      <c r="A3557" s="58">
        <v>45922.268645833334</v>
      </c>
      <c r="B3557" s="59">
        <v>444949648</v>
      </c>
      <c r="C3557" s="38" t="s">
        <v>36</v>
      </c>
      <c r="D3557" s="38" t="s">
        <v>38</v>
      </c>
      <c r="E3557" s="38" t="s">
        <v>46</v>
      </c>
      <c r="F3557" s="38" t="s">
        <v>120</v>
      </c>
      <c r="G3557" s="35">
        <v>3692.3</v>
      </c>
      <c r="H3557" s="59">
        <v>444159784</v>
      </c>
      <c r="I3557" s="35">
        <v>0</v>
      </c>
      <c r="J3557" s="35">
        <v>0</v>
      </c>
      <c r="K3557" s="35">
        <v>0</v>
      </c>
      <c r="L3557" s="35">
        <v>1.65</v>
      </c>
      <c r="M3557" s="35">
        <v>9807.1</v>
      </c>
      <c r="N3557" s="38" t="s">
        <v>2415</v>
      </c>
      <c r="O3557" s="14">
        <f t="shared" si="315"/>
        <v>45922.268645833334</v>
      </c>
      <c r="P3557" s="19">
        <f t="shared" si="316"/>
        <v>45922.476979166669</v>
      </c>
      <c r="Q3557" s="20" t="str">
        <f t="shared" si="317"/>
        <v>22/09/2025</v>
      </c>
      <c r="R3557" s="13" t="str">
        <f t="shared" si="318"/>
        <v>11</v>
      </c>
      <c r="S3557" s="13" t="str">
        <f t="shared" si="319"/>
        <v>Mon</v>
      </c>
    </row>
    <row r="3558" spans="1:19" x14ac:dyDescent="0.25">
      <c r="A3558" s="60">
        <v>45922.269652777781</v>
      </c>
      <c r="B3558" s="61">
        <v>444949914</v>
      </c>
      <c r="C3558" s="37" t="s">
        <v>36</v>
      </c>
      <c r="D3558" s="37" t="s">
        <v>37</v>
      </c>
      <c r="E3558" s="37" t="s">
        <v>45</v>
      </c>
      <c r="F3558" s="37" t="s">
        <v>120</v>
      </c>
      <c r="G3558" s="36">
        <v>3691.79</v>
      </c>
      <c r="H3558" s="61">
        <v>444160041</v>
      </c>
      <c r="I3558" s="36">
        <v>0</v>
      </c>
      <c r="J3558" s="36">
        <v>0</v>
      </c>
      <c r="K3558" s="36">
        <v>0</v>
      </c>
      <c r="L3558" s="36">
        <v>0</v>
      </c>
      <c r="M3558" s="36">
        <v>9807.1</v>
      </c>
      <c r="N3558" s="37" t="s">
        <v>2064</v>
      </c>
      <c r="O3558" s="14">
        <f t="shared" si="315"/>
        <v>45922.269652777781</v>
      </c>
      <c r="P3558" s="19">
        <f t="shared" si="316"/>
        <v>45922.477986111116</v>
      </c>
      <c r="Q3558" s="20" t="str">
        <f t="shared" si="317"/>
        <v>22/09/2025</v>
      </c>
      <c r="R3558" s="13" t="str">
        <f t="shared" si="318"/>
        <v>11</v>
      </c>
      <c r="S3558" s="13" t="str">
        <f t="shared" si="319"/>
        <v>Mon</v>
      </c>
    </row>
    <row r="3559" spans="1:19" x14ac:dyDescent="0.25">
      <c r="A3559" s="58">
        <v>45922.26966435185</v>
      </c>
      <c r="B3559" s="59">
        <v>444949916</v>
      </c>
      <c r="C3559" s="38" t="s">
        <v>36</v>
      </c>
      <c r="D3559" s="38" t="s">
        <v>37</v>
      </c>
      <c r="E3559" s="38" t="s">
        <v>45</v>
      </c>
      <c r="F3559" s="38" t="s">
        <v>120</v>
      </c>
      <c r="G3559" s="35">
        <v>3691.79</v>
      </c>
      <c r="H3559" s="59">
        <v>444160043</v>
      </c>
      <c r="I3559" s="35">
        <v>0</v>
      </c>
      <c r="J3559" s="35">
        <v>0</v>
      </c>
      <c r="K3559" s="35">
        <v>0</v>
      </c>
      <c r="L3559" s="35">
        <v>0</v>
      </c>
      <c r="M3559" s="35">
        <v>9807.1</v>
      </c>
      <c r="N3559" s="38" t="s">
        <v>108</v>
      </c>
      <c r="O3559" s="14">
        <f t="shared" si="315"/>
        <v>45922.26966435185</v>
      </c>
      <c r="P3559" s="19">
        <f t="shared" si="316"/>
        <v>45922.477997685186</v>
      </c>
      <c r="Q3559" s="20" t="str">
        <f t="shared" si="317"/>
        <v>22/09/2025</v>
      </c>
      <c r="R3559" s="13" t="str">
        <f t="shared" si="318"/>
        <v>11</v>
      </c>
      <c r="S3559" s="13" t="str">
        <f t="shared" si="319"/>
        <v>Mon</v>
      </c>
    </row>
    <row r="3560" spans="1:19" x14ac:dyDescent="0.25">
      <c r="A3560" s="60">
        <v>45922.26966435185</v>
      </c>
      <c r="B3560" s="61">
        <v>444949917</v>
      </c>
      <c r="C3560" s="37" t="s">
        <v>36</v>
      </c>
      <c r="D3560" s="37" t="s">
        <v>37</v>
      </c>
      <c r="E3560" s="37" t="s">
        <v>45</v>
      </c>
      <c r="F3560" s="37" t="s">
        <v>120</v>
      </c>
      <c r="G3560" s="36">
        <v>3691.79</v>
      </c>
      <c r="H3560" s="61">
        <v>444160044</v>
      </c>
      <c r="I3560" s="36">
        <v>0</v>
      </c>
      <c r="J3560" s="36">
        <v>0</v>
      </c>
      <c r="K3560" s="36">
        <v>0</v>
      </c>
      <c r="L3560" s="36">
        <v>0</v>
      </c>
      <c r="M3560" s="36">
        <v>9807.1</v>
      </c>
      <c r="N3560" s="37" t="s">
        <v>77</v>
      </c>
      <c r="O3560" s="14">
        <f t="shared" si="315"/>
        <v>45922.26966435185</v>
      </c>
      <c r="P3560" s="19">
        <f t="shared" si="316"/>
        <v>45922.477997685186</v>
      </c>
      <c r="Q3560" s="20" t="str">
        <f t="shared" si="317"/>
        <v>22/09/2025</v>
      </c>
      <c r="R3560" s="13" t="str">
        <f t="shared" si="318"/>
        <v>11</v>
      </c>
      <c r="S3560" s="13" t="str">
        <f t="shared" si="319"/>
        <v>Mon</v>
      </c>
    </row>
    <row r="3561" spans="1:19" x14ac:dyDescent="0.25">
      <c r="A3561" s="58">
        <v>45922.26966435185</v>
      </c>
      <c r="B3561" s="59">
        <v>444949918</v>
      </c>
      <c r="C3561" s="38" t="s">
        <v>36</v>
      </c>
      <c r="D3561" s="38" t="s">
        <v>37</v>
      </c>
      <c r="E3561" s="38" t="s">
        <v>45</v>
      </c>
      <c r="F3561" s="38" t="s">
        <v>120</v>
      </c>
      <c r="G3561" s="35">
        <v>3691.79</v>
      </c>
      <c r="H3561" s="59">
        <v>444160045</v>
      </c>
      <c r="I3561" s="35">
        <v>0</v>
      </c>
      <c r="J3561" s="35">
        <v>0</v>
      </c>
      <c r="K3561" s="35">
        <v>0</v>
      </c>
      <c r="L3561" s="35">
        <v>0</v>
      </c>
      <c r="M3561" s="35">
        <v>9807.1</v>
      </c>
      <c r="N3561" s="38" t="s">
        <v>1972</v>
      </c>
      <c r="O3561" s="14">
        <f t="shared" si="315"/>
        <v>45922.26966435185</v>
      </c>
      <c r="P3561" s="19">
        <f t="shared" si="316"/>
        <v>45922.477997685186</v>
      </c>
      <c r="Q3561" s="20" t="str">
        <f t="shared" si="317"/>
        <v>22/09/2025</v>
      </c>
      <c r="R3561" s="13" t="str">
        <f t="shared" si="318"/>
        <v>11</v>
      </c>
      <c r="S3561" s="13" t="str">
        <f t="shared" si="319"/>
        <v>Mon</v>
      </c>
    </row>
    <row r="3562" spans="1:19" x14ac:dyDescent="0.25">
      <c r="A3562" s="60">
        <v>45922.270497685182</v>
      </c>
      <c r="B3562" s="61">
        <v>444950358</v>
      </c>
      <c r="C3562" s="37" t="s">
        <v>36</v>
      </c>
      <c r="D3562" s="37" t="s">
        <v>38</v>
      </c>
      <c r="E3562" s="37" t="s">
        <v>46</v>
      </c>
      <c r="F3562" s="37" t="s">
        <v>120</v>
      </c>
      <c r="G3562" s="36">
        <v>3691.17</v>
      </c>
      <c r="H3562" s="61">
        <v>444160475</v>
      </c>
      <c r="I3562" s="36">
        <v>0</v>
      </c>
      <c r="J3562" s="36">
        <v>0</v>
      </c>
      <c r="K3562" s="36">
        <v>0</v>
      </c>
      <c r="L3562" s="36">
        <v>1.49</v>
      </c>
      <c r="M3562" s="36">
        <v>9808.59</v>
      </c>
      <c r="N3562" s="37" t="s">
        <v>2382</v>
      </c>
      <c r="O3562" s="14">
        <f t="shared" si="315"/>
        <v>45922.270497685182</v>
      </c>
      <c r="P3562" s="19">
        <f t="shared" si="316"/>
        <v>45922.478831018518</v>
      </c>
      <c r="Q3562" s="20" t="str">
        <f t="shared" si="317"/>
        <v>22/09/2025</v>
      </c>
      <c r="R3562" s="13" t="str">
        <f t="shared" si="318"/>
        <v>11</v>
      </c>
      <c r="S3562" s="13" t="str">
        <f t="shared" si="319"/>
        <v>Mon</v>
      </c>
    </row>
    <row r="3563" spans="1:19" x14ac:dyDescent="0.25">
      <c r="A3563" s="58">
        <v>45922.270497685182</v>
      </c>
      <c r="B3563" s="59">
        <v>444950359</v>
      </c>
      <c r="C3563" s="38" t="s">
        <v>36</v>
      </c>
      <c r="D3563" s="38" t="s">
        <v>38</v>
      </c>
      <c r="E3563" s="38" t="s">
        <v>46</v>
      </c>
      <c r="F3563" s="38" t="s">
        <v>120</v>
      </c>
      <c r="G3563" s="35">
        <v>3691.17</v>
      </c>
      <c r="H3563" s="59">
        <v>444160476</v>
      </c>
      <c r="I3563" s="35">
        <v>0</v>
      </c>
      <c r="J3563" s="35">
        <v>0</v>
      </c>
      <c r="K3563" s="35">
        <v>0</v>
      </c>
      <c r="L3563" s="35">
        <v>0.97</v>
      </c>
      <c r="M3563" s="35">
        <v>9809.56</v>
      </c>
      <c r="N3563" s="38" t="s">
        <v>2382</v>
      </c>
      <c r="O3563" s="14">
        <f t="shared" si="315"/>
        <v>45922.270497685182</v>
      </c>
      <c r="P3563" s="19">
        <f t="shared" si="316"/>
        <v>45922.478831018518</v>
      </c>
      <c r="Q3563" s="20" t="str">
        <f t="shared" si="317"/>
        <v>22/09/2025</v>
      </c>
      <c r="R3563" s="13" t="str">
        <f t="shared" si="318"/>
        <v>11</v>
      </c>
      <c r="S3563" s="13" t="str">
        <f t="shared" si="319"/>
        <v>Mon</v>
      </c>
    </row>
    <row r="3564" spans="1:19" x14ac:dyDescent="0.25">
      <c r="A3564" s="60">
        <v>45922.270497685182</v>
      </c>
      <c r="B3564" s="61">
        <v>444950360</v>
      </c>
      <c r="C3564" s="37" t="s">
        <v>36</v>
      </c>
      <c r="D3564" s="37" t="s">
        <v>38</v>
      </c>
      <c r="E3564" s="37" t="s">
        <v>46</v>
      </c>
      <c r="F3564" s="37" t="s">
        <v>120</v>
      </c>
      <c r="G3564" s="36">
        <v>3691.17</v>
      </c>
      <c r="H3564" s="61">
        <v>444160477</v>
      </c>
      <c r="I3564" s="36">
        <v>0</v>
      </c>
      <c r="J3564" s="36">
        <v>0</v>
      </c>
      <c r="K3564" s="36">
        <v>0</v>
      </c>
      <c r="L3564" s="36">
        <v>0.93</v>
      </c>
      <c r="M3564" s="36">
        <v>9810.49</v>
      </c>
      <c r="N3564" s="37" t="s">
        <v>2382</v>
      </c>
      <c r="O3564" s="14">
        <f t="shared" ref="O3564:O3627" si="320">A3564</f>
        <v>45922.270497685182</v>
      </c>
      <c r="P3564" s="19">
        <f t="shared" ref="P3564:P3627" si="321">O3564+(5/24)</f>
        <v>45922.478831018518</v>
      </c>
      <c r="Q3564" s="20" t="str">
        <f t="shared" ref="Q3564:Q3627" si="322">TEXT(P3564,"dd/mm/yyyy")</f>
        <v>22/09/2025</v>
      </c>
      <c r="R3564" s="13" t="str">
        <f t="shared" ref="R3564:R3627" si="323">TEXT(P3564,"hh")</f>
        <v>11</v>
      </c>
      <c r="S3564" s="13" t="str">
        <f t="shared" ref="S3564:S3627" si="324">TEXT(P3564,"ddd")</f>
        <v>Mon</v>
      </c>
    </row>
    <row r="3565" spans="1:19" x14ac:dyDescent="0.25">
      <c r="A3565" s="58">
        <v>45922.270497685182</v>
      </c>
      <c r="B3565" s="59">
        <v>444950361</v>
      </c>
      <c r="C3565" s="38" t="s">
        <v>36</v>
      </c>
      <c r="D3565" s="38" t="s">
        <v>38</v>
      </c>
      <c r="E3565" s="38" t="s">
        <v>46</v>
      </c>
      <c r="F3565" s="38" t="s">
        <v>120</v>
      </c>
      <c r="G3565" s="35">
        <v>3691.17</v>
      </c>
      <c r="H3565" s="59">
        <v>444160478</v>
      </c>
      <c r="I3565" s="35">
        <v>0</v>
      </c>
      <c r="J3565" s="35">
        <v>0</v>
      </c>
      <c r="K3565" s="35">
        <v>0</v>
      </c>
      <c r="L3565" s="35">
        <v>1.01</v>
      </c>
      <c r="M3565" s="35">
        <v>9811.5</v>
      </c>
      <c r="N3565" s="38" t="s">
        <v>2382</v>
      </c>
      <c r="O3565" s="14">
        <f t="shared" si="320"/>
        <v>45922.270497685182</v>
      </c>
      <c r="P3565" s="19">
        <f t="shared" si="321"/>
        <v>45922.478831018518</v>
      </c>
      <c r="Q3565" s="20" t="str">
        <f t="shared" si="322"/>
        <v>22/09/2025</v>
      </c>
      <c r="R3565" s="13" t="str">
        <f t="shared" si="323"/>
        <v>11</v>
      </c>
      <c r="S3565" s="13" t="str">
        <f t="shared" si="324"/>
        <v>Mon</v>
      </c>
    </row>
    <row r="3566" spans="1:19" x14ac:dyDescent="0.25">
      <c r="A3566" s="60">
        <v>45922.270578703705</v>
      </c>
      <c r="B3566" s="61">
        <v>444950406</v>
      </c>
      <c r="C3566" s="37" t="s">
        <v>36</v>
      </c>
      <c r="D3566" s="37" t="s">
        <v>37</v>
      </c>
      <c r="E3566" s="37" t="s">
        <v>45</v>
      </c>
      <c r="F3566" s="37" t="s">
        <v>120</v>
      </c>
      <c r="G3566" s="36">
        <v>3691.81</v>
      </c>
      <c r="H3566" s="61">
        <v>444160523</v>
      </c>
      <c r="I3566" s="36">
        <v>0</v>
      </c>
      <c r="J3566" s="36">
        <v>0</v>
      </c>
      <c r="K3566" s="36">
        <v>0</v>
      </c>
      <c r="L3566" s="36">
        <v>0</v>
      </c>
      <c r="M3566" s="36">
        <v>9811.5</v>
      </c>
      <c r="N3566" s="37" t="s">
        <v>47</v>
      </c>
      <c r="O3566" s="14">
        <f t="shared" si="320"/>
        <v>45922.270578703705</v>
      </c>
      <c r="P3566" s="19">
        <f t="shared" si="321"/>
        <v>45922.478912037041</v>
      </c>
      <c r="Q3566" s="20" t="str">
        <f t="shared" si="322"/>
        <v>22/09/2025</v>
      </c>
      <c r="R3566" s="13" t="str">
        <f t="shared" si="323"/>
        <v>11</v>
      </c>
      <c r="S3566" s="13" t="str">
        <f t="shared" si="324"/>
        <v>Mon</v>
      </c>
    </row>
    <row r="3567" spans="1:19" x14ac:dyDescent="0.25">
      <c r="A3567" s="58">
        <v>45922.270590277774</v>
      </c>
      <c r="B3567" s="59">
        <v>444950408</v>
      </c>
      <c r="C3567" s="38" t="s">
        <v>36</v>
      </c>
      <c r="D3567" s="38" t="s">
        <v>37</v>
      </c>
      <c r="E3567" s="38" t="s">
        <v>45</v>
      </c>
      <c r="F3567" s="38" t="s">
        <v>120</v>
      </c>
      <c r="G3567" s="35">
        <v>3691.81</v>
      </c>
      <c r="H3567" s="59">
        <v>444160525</v>
      </c>
      <c r="I3567" s="35">
        <v>0</v>
      </c>
      <c r="J3567" s="35">
        <v>0</v>
      </c>
      <c r="K3567" s="35">
        <v>0</v>
      </c>
      <c r="L3567" s="35">
        <v>0</v>
      </c>
      <c r="M3567" s="35">
        <v>9811.5</v>
      </c>
      <c r="N3567" s="38" t="s">
        <v>48</v>
      </c>
      <c r="O3567" s="14">
        <f t="shared" si="320"/>
        <v>45922.270590277774</v>
      </c>
      <c r="P3567" s="19">
        <f t="shared" si="321"/>
        <v>45922.47892361111</v>
      </c>
      <c r="Q3567" s="20" t="str">
        <f t="shared" si="322"/>
        <v>22/09/2025</v>
      </c>
      <c r="R3567" s="13" t="str">
        <f t="shared" si="323"/>
        <v>11</v>
      </c>
      <c r="S3567" s="13" t="str">
        <f t="shared" si="324"/>
        <v>Mon</v>
      </c>
    </row>
    <row r="3568" spans="1:19" x14ac:dyDescent="0.25">
      <c r="A3568" s="60">
        <v>45922.270590277774</v>
      </c>
      <c r="B3568" s="61">
        <v>444950409</v>
      </c>
      <c r="C3568" s="37" t="s">
        <v>36</v>
      </c>
      <c r="D3568" s="37" t="s">
        <v>37</v>
      </c>
      <c r="E3568" s="37" t="s">
        <v>45</v>
      </c>
      <c r="F3568" s="37" t="s">
        <v>120</v>
      </c>
      <c r="G3568" s="36">
        <v>3691.81</v>
      </c>
      <c r="H3568" s="61">
        <v>444160526</v>
      </c>
      <c r="I3568" s="36">
        <v>0</v>
      </c>
      <c r="J3568" s="36">
        <v>0</v>
      </c>
      <c r="K3568" s="36">
        <v>0</v>
      </c>
      <c r="L3568" s="36">
        <v>0</v>
      </c>
      <c r="M3568" s="36">
        <v>9811.5</v>
      </c>
      <c r="N3568" s="37" t="s">
        <v>2063</v>
      </c>
      <c r="O3568" s="14">
        <f t="shared" si="320"/>
        <v>45922.270590277774</v>
      </c>
      <c r="P3568" s="19">
        <f t="shared" si="321"/>
        <v>45922.47892361111</v>
      </c>
      <c r="Q3568" s="20" t="str">
        <f t="shared" si="322"/>
        <v>22/09/2025</v>
      </c>
      <c r="R3568" s="13" t="str">
        <f t="shared" si="323"/>
        <v>11</v>
      </c>
      <c r="S3568" s="13" t="str">
        <f t="shared" si="324"/>
        <v>Mon</v>
      </c>
    </row>
    <row r="3569" spans="1:19" x14ac:dyDescent="0.25">
      <c r="A3569" s="58">
        <v>45922.270590277774</v>
      </c>
      <c r="B3569" s="59">
        <v>444950410</v>
      </c>
      <c r="C3569" s="38" t="s">
        <v>36</v>
      </c>
      <c r="D3569" s="38" t="s">
        <v>37</v>
      </c>
      <c r="E3569" s="38" t="s">
        <v>45</v>
      </c>
      <c r="F3569" s="38" t="s">
        <v>120</v>
      </c>
      <c r="G3569" s="35">
        <v>3691.81</v>
      </c>
      <c r="H3569" s="59">
        <v>444160527</v>
      </c>
      <c r="I3569" s="35">
        <v>0</v>
      </c>
      <c r="J3569" s="35">
        <v>0</v>
      </c>
      <c r="K3569" s="35">
        <v>0</v>
      </c>
      <c r="L3569" s="35">
        <v>0</v>
      </c>
      <c r="M3569" s="35">
        <v>9811.5</v>
      </c>
      <c r="N3569" s="38" t="s">
        <v>52</v>
      </c>
      <c r="O3569" s="14">
        <f t="shared" si="320"/>
        <v>45922.270590277774</v>
      </c>
      <c r="P3569" s="19">
        <f t="shared" si="321"/>
        <v>45922.47892361111</v>
      </c>
      <c r="Q3569" s="20" t="str">
        <f t="shared" si="322"/>
        <v>22/09/2025</v>
      </c>
      <c r="R3569" s="13" t="str">
        <f t="shared" si="323"/>
        <v>11</v>
      </c>
      <c r="S3569" s="13" t="str">
        <f t="shared" si="324"/>
        <v>Mon</v>
      </c>
    </row>
    <row r="3570" spans="1:19" x14ac:dyDescent="0.25">
      <c r="A3570" s="60">
        <v>45922.271157407406</v>
      </c>
      <c r="B3570" s="61">
        <v>444950520</v>
      </c>
      <c r="C3570" s="37" t="s">
        <v>36</v>
      </c>
      <c r="D3570" s="37" t="s">
        <v>37</v>
      </c>
      <c r="E3570" s="37" t="s">
        <v>45</v>
      </c>
      <c r="F3570" s="37" t="s">
        <v>120</v>
      </c>
      <c r="G3570" s="36">
        <v>3691.53</v>
      </c>
      <c r="H3570" s="61">
        <v>444160636</v>
      </c>
      <c r="I3570" s="36">
        <v>0</v>
      </c>
      <c r="J3570" s="36">
        <v>0</v>
      </c>
      <c r="K3570" s="36">
        <v>0</v>
      </c>
      <c r="L3570" s="36">
        <v>0</v>
      </c>
      <c r="M3570" s="36">
        <v>9811.5</v>
      </c>
      <c r="N3570" s="37" t="s">
        <v>107</v>
      </c>
      <c r="O3570" s="14">
        <f t="shared" si="320"/>
        <v>45922.271157407406</v>
      </c>
      <c r="P3570" s="19">
        <f t="shared" si="321"/>
        <v>45922.479490740741</v>
      </c>
      <c r="Q3570" s="20" t="str">
        <f t="shared" si="322"/>
        <v>22/09/2025</v>
      </c>
      <c r="R3570" s="13" t="str">
        <f t="shared" si="323"/>
        <v>11</v>
      </c>
      <c r="S3570" s="13" t="str">
        <f t="shared" si="324"/>
        <v>Mon</v>
      </c>
    </row>
    <row r="3571" spans="1:19" x14ac:dyDescent="0.25">
      <c r="A3571" s="58">
        <v>45922.276388888888</v>
      </c>
      <c r="B3571" s="59">
        <v>444951819</v>
      </c>
      <c r="C3571" s="38" t="s">
        <v>36</v>
      </c>
      <c r="D3571" s="38" t="s">
        <v>38</v>
      </c>
      <c r="E3571" s="38" t="s">
        <v>46</v>
      </c>
      <c r="F3571" s="38" t="s">
        <v>120</v>
      </c>
      <c r="G3571" s="35">
        <v>3692.76</v>
      </c>
      <c r="H3571" s="59">
        <v>444161903</v>
      </c>
      <c r="I3571" s="35">
        <v>0</v>
      </c>
      <c r="J3571" s="35">
        <v>0</v>
      </c>
      <c r="K3571" s="35">
        <v>0</v>
      </c>
      <c r="L3571" s="35">
        <v>1.6</v>
      </c>
      <c r="M3571" s="35">
        <v>9813.1</v>
      </c>
      <c r="N3571" s="38" t="s">
        <v>2416</v>
      </c>
      <c r="O3571" s="14">
        <f t="shared" si="320"/>
        <v>45922.276388888888</v>
      </c>
      <c r="P3571" s="19">
        <f t="shared" si="321"/>
        <v>45922.484722222223</v>
      </c>
      <c r="Q3571" s="20" t="str">
        <f t="shared" si="322"/>
        <v>22/09/2025</v>
      </c>
      <c r="R3571" s="13" t="str">
        <f t="shared" si="323"/>
        <v>11</v>
      </c>
      <c r="S3571" s="13" t="str">
        <f t="shared" si="324"/>
        <v>Mon</v>
      </c>
    </row>
    <row r="3572" spans="1:19" x14ac:dyDescent="0.25">
      <c r="A3572" s="60">
        <v>45922.276504629626</v>
      </c>
      <c r="B3572" s="61">
        <v>444952044</v>
      </c>
      <c r="C3572" s="37" t="s">
        <v>36</v>
      </c>
      <c r="D3572" s="37" t="s">
        <v>38</v>
      </c>
      <c r="E3572" s="37" t="s">
        <v>46</v>
      </c>
      <c r="F3572" s="37" t="s">
        <v>120</v>
      </c>
      <c r="G3572" s="36">
        <v>3693.32</v>
      </c>
      <c r="H3572" s="61">
        <v>444162127</v>
      </c>
      <c r="I3572" s="36">
        <v>0</v>
      </c>
      <c r="J3572" s="36">
        <v>0</v>
      </c>
      <c r="K3572" s="36">
        <v>0</v>
      </c>
      <c r="L3572" s="36">
        <v>1.53</v>
      </c>
      <c r="M3572" s="36">
        <v>9814.6299999999992</v>
      </c>
      <c r="N3572" s="37" t="s">
        <v>2417</v>
      </c>
      <c r="O3572" s="14">
        <f t="shared" si="320"/>
        <v>45922.276504629626</v>
      </c>
      <c r="P3572" s="19">
        <f t="shared" si="321"/>
        <v>45922.484837962962</v>
      </c>
      <c r="Q3572" s="20" t="str">
        <f t="shared" si="322"/>
        <v>22/09/2025</v>
      </c>
      <c r="R3572" s="13" t="str">
        <f t="shared" si="323"/>
        <v>11</v>
      </c>
      <c r="S3572" s="13" t="str">
        <f t="shared" si="324"/>
        <v>Mon</v>
      </c>
    </row>
    <row r="3573" spans="1:19" x14ac:dyDescent="0.25">
      <c r="A3573" s="58">
        <v>45922.276504629626</v>
      </c>
      <c r="B3573" s="59">
        <v>444952045</v>
      </c>
      <c r="C3573" s="38" t="s">
        <v>36</v>
      </c>
      <c r="D3573" s="38" t="s">
        <v>38</v>
      </c>
      <c r="E3573" s="38" t="s">
        <v>46</v>
      </c>
      <c r="F3573" s="38" t="s">
        <v>120</v>
      </c>
      <c r="G3573" s="35">
        <v>3693.32</v>
      </c>
      <c r="H3573" s="59">
        <v>444162128</v>
      </c>
      <c r="I3573" s="35">
        <v>0</v>
      </c>
      <c r="J3573" s="35">
        <v>0</v>
      </c>
      <c r="K3573" s="35">
        <v>0</v>
      </c>
      <c r="L3573" s="35">
        <v>1.53</v>
      </c>
      <c r="M3573" s="35">
        <v>9816.16</v>
      </c>
      <c r="N3573" s="38" t="s">
        <v>2417</v>
      </c>
      <c r="O3573" s="14">
        <f t="shared" si="320"/>
        <v>45922.276504629626</v>
      </c>
      <c r="P3573" s="19">
        <f t="shared" si="321"/>
        <v>45922.484837962962</v>
      </c>
      <c r="Q3573" s="20" t="str">
        <f t="shared" si="322"/>
        <v>22/09/2025</v>
      </c>
      <c r="R3573" s="13" t="str">
        <f t="shared" si="323"/>
        <v>11</v>
      </c>
      <c r="S3573" s="13" t="str">
        <f t="shared" si="324"/>
        <v>Mon</v>
      </c>
    </row>
    <row r="3574" spans="1:19" x14ac:dyDescent="0.25">
      <c r="A3574" s="60">
        <v>45922.276504629626</v>
      </c>
      <c r="B3574" s="61">
        <v>444952046</v>
      </c>
      <c r="C3574" s="37" t="s">
        <v>36</v>
      </c>
      <c r="D3574" s="37" t="s">
        <v>38</v>
      </c>
      <c r="E3574" s="37" t="s">
        <v>46</v>
      </c>
      <c r="F3574" s="37" t="s">
        <v>120</v>
      </c>
      <c r="G3574" s="36">
        <v>3693.32</v>
      </c>
      <c r="H3574" s="61">
        <v>444162129</v>
      </c>
      <c r="I3574" s="36">
        <v>0</v>
      </c>
      <c r="J3574" s="36">
        <v>0</v>
      </c>
      <c r="K3574" s="36">
        <v>0</v>
      </c>
      <c r="L3574" s="36">
        <v>1.53</v>
      </c>
      <c r="M3574" s="36">
        <v>9817.69</v>
      </c>
      <c r="N3574" s="37" t="s">
        <v>2417</v>
      </c>
      <c r="O3574" s="14">
        <f t="shared" si="320"/>
        <v>45922.276504629626</v>
      </c>
      <c r="P3574" s="19">
        <f t="shared" si="321"/>
        <v>45922.484837962962</v>
      </c>
      <c r="Q3574" s="20" t="str">
        <f t="shared" si="322"/>
        <v>22/09/2025</v>
      </c>
      <c r="R3574" s="13" t="str">
        <f t="shared" si="323"/>
        <v>11</v>
      </c>
      <c r="S3574" s="13" t="str">
        <f t="shared" si="324"/>
        <v>Mon</v>
      </c>
    </row>
    <row r="3575" spans="1:19" x14ac:dyDescent="0.25">
      <c r="A3575" s="58">
        <v>45922.276504629626</v>
      </c>
      <c r="B3575" s="59">
        <v>444952067</v>
      </c>
      <c r="C3575" s="38" t="s">
        <v>36</v>
      </c>
      <c r="D3575" s="38" t="s">
        <v>38</v>
      </c>
      <c r="E3575" s="38" t="s">
        <v>46</v>
      </c>
      <c r="F3575" s="38" t="s">
        <v>120</v>
      </c>
      <c r="G3575" s="35">
        <v>3693.36</v>
      </c>
      <c r="H3575" s="59">
        <v>444162150</v>
      </c>
      <c r="I3575" s="35">
        <v>0</v>
      </c>
      <c r="J3575" s="35">
        <v>0</v>
      </c>
      <c r="K3575" s="35">
        <v>0</v>
      </c>
      <c r="L3575" s="35">
        <v>2.1800000000000002</v>
      </c>
      <c r="M3575" s="35">
        <v>9819.8700000000008</v>
      </c>
      <c r="N3575" s="38" t="s">
        <v>2418</v>
      </c>
      <c r="O3575" s="14">
        <f t="shared" si="320"/>
        <v>45922.276504629626</v>
      </c>
      <c r="P3575" s="19">
        <f t="shared" si="321"/>
        <v>45922.484837962962</v>
      </c>
      <c r="Q3575" s="20" t="str">
        <f t="shared" si="322"/>
        <v>22/09/2025</v>
      </c>
      <c r="R3575" s="13" t="str">
        <f t="shared" si="323"/>
        <v>11</v>
      </c>
      <c r="S3575" s="13" t="str">
        <f t="shared" si="324"/>
        <v>Mon</v>
      </c>
    </row>
    <row r="3576" spans="1:19" x14ac:dyDescent="0.25">
      <c r="A3576" s="60">
        <v>45922.276504629626</v>
      </c>
      <c r="B3576" s="61">
        <v>444952068</v>
      </c>
      <c r="C3576" s="37" t="s">
        <v>36</v>
      </c>
      <c r="D3576" s="37" t="s">
        <v>38</v>
      </c>
      <c r="E3576" s="37" t="s">
        <v>46</v>
      </c>
      <c r="F3576" s="37" t="s">
        <v>120</v>
      </c>
      <c r="G3576" s="36">
        <v>3693.36</v>
      </c>
      <c r="H3576" s="61">
        <v>444162151</v>
      </c>
      <c r="I3576" s="36">
        <v>0</v>
      </c>
      <c r="J3576" s="36">
        <v>0</v>
      </c>
      <c r="K3576" s="36">
        <v>0</v>
      </c>
      <c r="L3576" s="36">
        <v>1.57</v>
      </c>
      <c r="M3576" s="36">
        <v>9821.44</v>
      </c>
      <c r="N3576" s="37" t="s">
        <v>2419</v>
      </c>
      <c r="O3576" s="14">
        <f t="shared" si="320"/>
        <v>45922.276504629626</v>
      </c>
      <c r="P3576" s="19">
        <f t="shared" si="321"/>
        <v>45922.484837962962</v>
      </c>
      <c r="Q3576" s="20" t="str">
        <f t="shared" si="322"/>
        <v>22/09/2025</v>
      </c>
      <c r="R3576" s="13" t="str">
        <f t="shared" si="323"/>
        <v>11</v>
      </c>
      <c r="S3576" s="13" t="str">
        <f t="shared" si="324"/>
        <v>Mon</v>
      </c>
    </row>
    <row r="3577" spans="1:19" x14ac:dyDescent="0.25">
      <c r="A3577" s="58">
        <v>45922.279166666667</v>
      </c>
      <c r="B3577" s="59">
        <v>444953546</v>
      </c>
      <c r="C3577" s="38" t="s">
        <v>36</v>
      </c>
      <c r="D3577" s="38" t="s">
        <v>38</v>
      </c>
      <c r="E3577" s="38" t="s">
        <v>46</v>
      </c>
      <c r="F3577" s="38" t="s">
        <v>120</v>
      </c>
      <c r="G3577" s="35">
        <v>3693.74</v>
      </c>
      <c r="H3577" s="59">
        <v>444163622</v>
      </c>
      <c r="I3577" s="35">
        <v>0</v>
      </c>
      <c r="J3577" s="35">
        <v>0</v>
      </c>
      <c r="K3577" s="35">
        <v>0</v>
      </c>
      <c r="L3577" s="35">
        <v>2.56</v>
      </c>
      <c r="M3577" s="35">
        <v>9824</v>
      </c>
      <c r="N3577" s="38" t="s">
        <v>2420</v>
      </c>
      <c r="O3577" s="14">
        <f t="shared" si="320"/>
        <v>45922.279166666667</v>
      </c>
      <c r="P3577" s="19">
        <f t="shared" si="321"/>
        <v>45922.487500000003</v>
      </c>
      <c r="Q3577" s="20" t="str">
        <f t="shared" si="322"/>
        <v>22/09/2025</v>
      </c>
      <c r="R3577" s="13" t="str">
        <f t="shared" si="323"/>
        <v>11</v>
      </c>
      <c r="S3577" s="13" t="str">
        <f t="shared" si="324"/>
        <v>Mon</v>
      </c>
    </row>
    <row r="3578" spans="1:19" x14ac:dyDescent="0.25">
      <c r="A3578" s="60">
        <v>45922.27925925926</v>
      </c>
      <c r="B3578" s="61">
        <v>444953589</v>
      </c>
      <c r="C3578" s="37" t="s">
        <v>36</v>
      </c>
      <c r="D3578" s="37" t="s">
        <v>37</v>
      </c>
      <c r="E3578" s="37" t="s">
        <v>45</v>
      </c>
      <c r="F3578" s="37" t="s">
        <v>120</v>
      </c>
      <c r="G3578" s="36">
        <v>3694.25</v>
      </c>
      <c r="H3578" s="61">
        <v>444163666</v>
      </c>
      <c r="I3578" s="36">
        <v>0</v>
      </c>
      <c r="J3578" s="36">
        <v>0</v>
      </c>
      <c r="K3578" s="36">
        <v>0</v>
      </c>
      <c r="L3578" s="36">
        <v>0</v>
      </c>
      <c r="M3578" s="36">
        <v>9824</v>
      </c>
      <c r="N3578" s="37" t="s">
        <v>116</v>
      </c>
      <c r="O3578" s="14">
        <f t="shared" si="320"/>
        <v>45922.27925925926</v>
      </c>
      <c r="P3578" s="19">
        <f t="shared" si="321"/>
        <v>45922.487592592595</v>
      </c>
      <c r="Q3578" s="20" t="str">
        <f t="shared" si="322"/>
        <v>22/09/2025</v>
      </c>
      <c r="R3578" s="13" t="str">
        <f t="shared" si="323"/>
        <v>11</v>
      </c>
      <c r="S3578" s="13" t="str">
        <f t="shared" si="324"/>
        <v>Mon</v>
      </c>
    </row>
    <row r="3579" spans="1:19" x14ac:dyDescent="0.25">
      <c r="A3579" s="58">
        <v>45922.280462962961</v>
      </c>
      <c r="B3579" s="59">
        <v>444953971</v>
      </c>
      <c r="C3579" s="38" t="s">
        <v>36</v>
      </c>
      <c r="D3579" s="38" t="s">
        <v>38</v>
      </c>
      <c r="E3579" s="38" t="s">
        <v>46</v>
      </c>
      <c r="F3579" s="38" t="s">
        <v>120</v>
      </c>
      <c r="G3579" s="35">
        <v>3694.69</v>
      </c>
      <c r="H3579" s="59">
        <v>444164053</v>
      </c>
      <c r="I3579" s="35">
        <v>0</v>
      </c>
      <c r="J3579" s="35">
        <v>0</v>
      </c>
      <c r="K3579" s="35">
        <v>0</v>
      </c>
      <c r="L3579" s="35">
        <v>3.52</v>
      </c>
      <c r="M3579" s="35">
        <v>9827.52</v>
      </c>
      <c r="N3579" s="38" t="s">
        <v>2421</v>
      </c>
      <c r="O3579" s="14">
        <f t="shared" si="320"/>
        <v>45922.280462962961</v>
      </c>
      <c r="P3579" s="19">
        <f t="shared" si="321"/>
        <v>45922.488796296297</v>
      </c>
      <c r="Q3579" s="20" t="str">
        <f t="shared" si="322"/>
        <v>22/09/2025</v>
      </c>
      <c r="R3579" s="13" t="str">
        <f t="shared" si="323"/>
        <v>11</v>
      </c>
      <c r="S3579" s="13" t="str">
        <f t="shared" si="324"/>
        <v>Mon</v>
      </c>
    </row>
    <row r="3580" spans="1:19" x14ac:dyDescent="0.25">
      <c r="A3580" s="60">
        <v>45922.280902777777</v>
      </c>
      <c r="B3580" s="61">
        <v>444954224</v>
      </c>
      <c r="C3580" s="37" t="s">
        <v>36</v>
      </c>
      <c r="D3580" s="37" t="s">
        <v>38</v>
      </c>
      <c r="E3580" s="37" t="s">
        <v>46</v>
      </c>
      <c r="F3580" s="37" t="s">
        <v>120</v>
      </c>
      <c r="G3580" s="36">
        <v>3695.02</v>
      </c>
      <c r="H3580" s="61">
        <v>444164299</v>
      </c>
      <c r="I3580" s="36">
        <v>0</v>
      </c>
      <c r="J3580" s="36">
        <v>0</v>
      </c>
      <c r="K3580" s="36">
        <v>0</v>
      </c>
      <c r="L3580" s="36">
        <v>3.21</v>
      </c>
      <c r="M3580" s="36">
        <v>9830.73</v>
      </c>
      <c r="N3580" s="37" t="s">
        <v>2422</v>
      </c>
      <c r="O3580" s="14">
        <f t="shared" si="320"/>
        <v>45922.280902777777</v>
      </c>
      <c r="P3580" s="19">
        <f t="shared" si="321"/>
        <v>45922.489236111112</v>
      </c>
      <c r="Q3580" s="20" t="str">
        <f t="shared" si="322"/>
        <v>22/09/2025</v>
      </c>
      <c r="R3580" s="13" t="str">
        <f t="shared" si="323"/>
        <v>11</v>
      </c>
      <c r="S3580" s="13" t="str">
        <f t="shared" si="324"/>
        <v>Mon</v>
      </c>
    </row>
    <row r="3581" spans="1:19" x14ac:dyDescent="0.25">
      <c r="A3581" s="58">
        <v>45922.280902777777</v>
      </c>
      <c r="B3581" s="59">
        <v>444954225</v>
      </c>
      <c r="C3581" s="38" t="s">
        <v>36</v>
      </c>
      <c r="D3581" s="38" t="s">
        <v>38</v>
      </c>
      <c r="E3581" s="38" t="s">
        <v>46</v>
      </c>
      <c r="F3581" s="38" t="s">
        <v>120</v>
      </c>
      <c r="G3581" s="35">
        <v>3695.02</v>
      </c>
      <c r="H3581" s="59">
        <v>444164300</v>
      </c>
      <c r="I3581" s="35">
        <v>0</v>
      </c>
      <c r="J3581" s="35">
        <v>0</v>
      </c>
      <c r="K3581" s="35">
        <v>0</v>
      </c>
      <c r="L3581" s="35">
        <v>3.21</v>
      </c>
      <c r="M3581" s="35">
        <v>9833.94</v>
      </c>
      <c r="N3581" s="38" t="s">
        <v>2423</v>
      </c>
      <c r="O3581" s="14">
        <f t="shared" si="320"/>
        <v>45922.280902777777</v>
      </c>
      <c r="P3581" s="19">
        <f t="shared" si="321"/>
        <v>45922.489236111112</v>
      </c>
      <c r="Q3581" s="20" t="str">
        <f t="shared" si="322"/>
        <v>22/09/2025</v>
      </c>
      <c r="R3581" s="13" t="str">
        <f t="shared" si="323"/>
        <v>11</v>
      </c>
      <c r="S3581" s="13" t="str">
        <f t="shared" si="324"/>
        <v>Mon</v>
      </c>
    </row>
    <row r="3582" spans="1:19" x14ac:dyDescent="0.25">
      <c r="A3582" s="60">
        <v>45922.280902777777</v>
      </c>
      <c r="B3582" s="61">
        <v>444954226</v>
      </c>
      <c r="C3582" s="37" t="s">
        <v>36</v>
      </c>
      <c r="D3582" s="37" t="s">
        <v>38</v>
      </c>
      <c r="E3582" s="37" t="s">
        <v>46</v>
      </c>
      <c r="F3582" s="37" t="s">
        <v>120</v>
      </c>
      <c r="G3582" s="36">
        <v>3695.02</v>
      </c>
      <c r="H3582" s="61">
        <v>444164301</v>
      </c>
      <c r="I3582" s="36">
        <v>0</v>
      </c>
      <c r="J3582" s="36">
        <v>0</v>
      </c>
      <c r="K3582" s="36">
        <v>0</v>
      </c>
      <c r="L3582" s="36">
        <v>3.21</v>
      </c>
      <c r="M3582" s="36">
        <v>9837.15</v>
      </c>
      <c r="N3582" s="37" t="s">
        <v>2423</v>
      </c>
      <c r="O3582" s="14">
        <f t="shared" si="320"/>
        <v>45922.280902777777</v>
      </c>
      <c r="P3582" s="19">
        <f t="shared" si="321"/>
        <v>45922.489236111112</v>
      </c>
      <c r="Q3582" s="20" t="str">
        <f t="shared" si="322"/>
        <v>22/09/2025</v>
      </c>
      <c r="R3582" s="13" t="str">
        <f t="shared" si="323"/>
        <v>11</v>
      </c>
      <c r="S3582" s="13" t="str">
        <f t="shared" si="324"/>
        <v>Mon</v>
      </c>
    </row>
    <row r="3583" spans="1:19" x14ac:dyDescent="0.25">
      <c r="A3583" s="58">
        <v>45922.280914351853</v>
      </c>
      <c r="B3583" s="59">
        <v>444954250</v>
      </c>
      <c r="C3583" s="38" t="s">
        <v>36</v>
      </c>
      <c r="D3583" s="38" t="s">
        <v>38</v>
      </c>
      <c r="E3583" s="38" t="s">
        <v>46</v>
      </c>
      <c r="F3583" s="38" t="s">
        <v>120</v>
      </c>
      <c r="G3583" s="35">
        <v>3695.04</v>
      </c>
      <c r="H3583" s="59">
        <v>444164325</v>
      </c>
      <c r="I3583" s="35">
        <v>0</v>
      </c>
      <c r="J3583" s="35">
        <v>0</v>
      </c>
      <c r="K3583" s="35">
        <v>0</v>
      </c>
      <c r="L3583" s="35">
        <v>3.51</v>
      </c>
      <c r="M3583" s="35">
        <v>9840.66</v>
      </c>
      <c r="N3583" s="38" t="s">
        <v>2424</v>
      </c>
      <c r="O3583" s="14">
        <f t="shared" si="320"/>
        <v>45922.280914351853</v>
      </c>
      <c r="P3583" s="19">
        <f t="shared" si="321"/>
        <v>45922.489247685189</v>
      </c>
      <c r="Q3583" s="20" t="str">
        <f t="shared" si="322"/>
        <v>22/09/2025</v>
      </c>
      <c r="R3583" s="13" t="str">
        <f t="shared" si="323"/>
        <v>11</v>
      </c>
      <c r="S3583" s="13" t="str">
        <f t="shared" si="324"/>
        <v>Mon</v>
      </c>
    </row>
    <row r="3584" spans="1:19" x14ac:dyDescent="0.25">
      <c r="A3584" s="60">
        <v>45922.281793981485</v>
      </c>
      <c r="B3584" s="61">
        <v>444954607</v>
      </c>
      <c r="C3584" s="37" t="s">
        <v>36</v>
      </c>
      <c r="D3584" s="37" t="s">
        <v>38</v>
      </c>
      <c r="E3584" s="37" t="s">
        <v>46</v>
      </c>
      <c r="F3584" s="37" t="s">
        <v>120</v>
      </c>
      <c r="G3584" s="36">
        <v>3695.32</v>
      </c>
      <c r="H3584" s="61">
        <v>444164682</v>
      </c>
      <c r="I3584" s="36">
        <v>0</v>
      </c>
      <c r="J3584" s="36">
        <v>0</v>
      </c>
      <c r="K3584" s="36">
        <v>0</v>
      </c>
      <c r="L3584" s="36">
        <v>3.51</v>
      </c>
      <c r="M3584" s="36">
        <v>9844.17</v>
      </c>
      <c r="N3584" s="37" t="s">
        <v>2425</v>
      </c>
      <c r="O3584" s="14">
        <f t="shared" si="320"/>
        <v>45922.281793981485</v>
      </c>
      <c r="P3584" s="19">
        <f t="shared" si="321"/>
        <v>45922.490127314821</v>
      </c>
      <c r="Q3584" s="20" t="str">
        <f t="shared" si="322"/>
        <v>22/09/2025</v>
      </c>
      <c r="R3584" s="13" t="str">
        <f t="shared" si="323"/>
        <v>11</v>
      </c>
      <c r="S3584" s="13" t="str">
        <f t="shared" si="324"/>
        <v>Mon</v>
      </c>
    </row>
    <row r="3585" spans="1:19" x14ac:dyDescent="0.25">
      <c r="A3585" s="58">
        <v>45922.283055555556</v>
      </c>
      <c r="B3585" s="59">
        <v>444955250</v>
      </c>
      <c r="C3585" s="38" t="s">
        <v>36</v>
      </c>
      <c r="D3585" s="38" t="s">
        <v>38</v>
      </c>
      <c r="E3585" s="38" t="s">
        <v>46</v>
      </c>
      <c r="F3585" s="38" t="s">
        <v>120</v>
      </c>
      <c r="G3585" s="35">
        <v>3695.94</v>
      </c>
      <c r="H3585" s="59">
        <v>444165328</v>
      </c>
      <c r="I3585" s="35">
        <v>0</v>
      </c>
      <c r="J3585" s="35">
        <v>0</v>
      </c>
      <c r="K3585" s="35">
        <v>0</v>
      </c>
      <c r="L3585" s="35">
        <v>6.05</v>
      </c>
      <c r="M3585" s="35">
        <v>9850.2199999999993</v>
      </c>
      <c r="N3585" s="38" t="s">
        <v>2426</v>
      </c>
      <c r="O3585" s="14">
        <f t="shared" si="320"/>
        <v>45922.283055555556</v>
      </c>
      <c r="P3585" s="19">
        <f t="shared" si="321"/>
        <v>45922.491388888891</v>
      </c>
      <c r="Q3585" s="20" t="str">
        <f t="shared" si="322"/>
        <v>22/09/2025</v>
      </c>
      <c r="R3585" s="13" t="str">
        <f t="shared" si="323"/>
        <v>11</v>
      </c>
      <c r="S3585" s="13" t="str">
        <f t="shared" si="324"/>
        <v>Mon</v>
      </c>
    </row>
    <row r="3586" spans="1:19" x14ac:dyDescent="0.25">
      <c r="A3586" s="60">
        <v>45922.284201388888</v>
      </c>
      <c r="B3586" s="61">
        <v>444956062</v>
      </c>
      <c r="C3586" s="37" t="s">
        <v>36</v>
      </c>
      <c r="D3586" s="37" t="s">
        <v>38</v>
      </c>
      <c r="E3586" s="37" t="s">
        <v>46</v>
      </c>
      <c r="F3586" s="37" t="s">
        <v>120</v>
      </c>
      <c r="G3586" s="36">
        <v>3695.94</v>
      </c>
      <c r="H3586" s="61">
        <v>444166120</v>
      </c>
      <c r="I3586" s="36">
        <v>0</v>
      </c>
      <c r="J3586" s="36">
        <v>0</v>
      </c>
      <c r="K3586" s="36">
        <v>0</v>
      </c>
      <c r="L3586" s="36">
        <v>5.61</v>
      </c>
      <c r="M3586" s="36">
        <v>9855.83</v>
      </c>
      <c r="N3586" s="37" t="s">
        <v>2427</v>
      </c>
      <c r="O3586" s="14">
        <f t="shared" si="320"/>
        <v>45922.284201388888</v>
      </c>
      <c r="P3586" s="19">
        <f t="shared" si="321"/>
        <v>45922.492534722223</v>
      </c>
      <c r="Q3586" s="20" t="str">
        <f t="shared" si="322"/>
        <v>22/09/2025</v>
      </c>
      <c r="R3586" s="13" t="str">
        <f t="shared" si="323"/>
        <v>11</v>
      </c>
      <c r="S3586" s="13" t="str">
        <f t="shared" si="324"/>
        <v>Mon</v>
      </c>
    </row>
    <row r="3587" spans="1:19" x14ac:dyDescent="0.25">
      <c r="A3587" s="58">
        <v>45922.284201388888</v>
      </c>
      <c r="B3587" s="59">
        <v>444956063</v>
      </c>
      <c r="C3587" s="38" t="s">
        <v>36</v>
      </c>
      <c r="D3587" s="38" t="s">
        <v>38</v>
      </c>
      <c r="E3587" s="38" t="s">
        <v>46</v>
      </c>
      <c r="F3587" s="38" t="s">
        <v>120</v>
      </c>
      <c r="G3587" s="35">
        <v>3695.94</v>
      </c>
      <c r="H3587" s="59">
        <v>444166121</v>
      </c>
      <c r="I3587" s="35">
        <v>0</v>
      </c>
      <c r="J3587" s="35">
        <v>0</v>
      </c>
      <c r="K3587" s="35">
        <v>0</v>
      </c>
      <c r="L3587" s="35">
        <v>4.76</v>
      </c>
      <c r="M3587" s="35">
        <v>9860.59</v>
      </c>
      <c r="N3587" s="38" t="s">
        <v>2428</v>
      </c>
      <c r="O3587" s="14">
        <f t="shared" si="320"/>
        <v>45922.284201388888</v>
      </c>
      <c r="P3587" s="19">
        <f t="shared" si="321"/>
        <v>45922.492534722223</v>
      </c>
      <c r="Q3587" s="20" t="str">
        <f t="shared" si="322"/>
        <v>22/09/2025</v>
      </c>
      <c r="R3587" s="13" t="str">
        <f t="shared" si="323"/>
        <v>11</v>
      </c>
      <c r="S3587" s="13" t="str">
        <f t="shared" si="324"/>
        <v>Mon</v>
      </c>
    </row>
    <row r="3588" spans="1:19" x14ac:dyDescent="0.25">
      <c r="A3588" s="60">
        <v>45922.284201388888</v>
      </c>
      <c r="B3588" s="61">
        <v>444956064</v>
      </c>
      <c r="C3588" s="37" t="s">
        <v>36</v>
      </c>
      <c r="D3588" s="37" t="s">
        <v>38</v>
      </c>
      <c r="E3588" s="37" t="s">
        <v>46</v>
      </c>
      <c r="F3588" s="37" t="s">
        <v>120</v>
      </c>
      <c r="G3588" s="36">
        <v>3695.94</v>
      </c>
      <c r="H3588" s="61">
        <v>444166122</v>
      </c>
      <c r="I3588" s="36">
        <v>0</v>
      </c>
      <c r="J3588" s="36">
        <v>0</v>
      </c>
      <c r="K3588" s="36">
        <v>0</v>
      </c>
      <c r="L3588" s="36">
        <v>1.69</v>
      </c>
      <c r="M3588" s="36">
        <v>9862.2800000000007</v>
      </c>
      <c r="N3588" s="37" t="s">
        <v>2429</v>
      </c>
      <c r="O3588" s="14">
        <f t="shared" si="320"/>
        <v>45922.284201388888</v>
      </c>
      <c r="P3588" s="19">
        <f t="shared" si="321"/>
        <v>45922.492534722223</v>
      </c>
      <c r="Q3588" s="20" t="str">
        <f t="shared" si="322"/>
        <v>22/09/2025</v>
      </c>
      <c r="R3588" s="13" t="str">
        <f t="shared" si="323"/>
        <v>11</v>
      </c>
      <c r="S3588" s="13" t="str">
        <f t="shared" si="324"/>
        <v>Mon</v>
      </c>
    </row>
    <row r="3589" spans="1:19" x14ac:dyDescent="0.25">
      <c r="A3589" s="58">
        <v>45922.284247685187</v>
      </c>
      <c r="B3589" s="59">
        <v>444956077</v>
      </c>
      <c r="C3589" s="38" t="s">
        <v>36</v>
      </c>
      <c r="D3589" s="38" t="s">
        <v>37</v>
      </c>
      <c r="E3589" s="38" t="s">
        <v>45</v>
      </c>
      <c r="F3589" s="38" t="s">
        <v>120</v>
      </c>
      <c r="G3589" s="35">
        <v>3696.35</v>
      </c>
      <c r="H3589" s="59">
        <v>444166136</v>
      </c>
      <c r="I3589" s="35">
        <v>0</v>
      </c>
      <c r="J3589" s="35">
        <v>0</v>
      </c>
      <c r="K3589" s="35">
        <v>0</v>
      </c>
      <c r="L3589" s="35">
        <v>0</v>
      </c>
      <c r="M3589" s="35">
        <v>9862.2800000000007</v>
      </c>
      <c r="N3589" s="38" t="s">
        <v>116</v>
      </c>
      <c r="O3589" s="14">
        <f t="shared" si="320"/>
        <v>45922.284247685187</v>
      </c>
      <c r="P3589" s="19">
        <f t="shared" si="321"/>
        <v>45922.492581018523</v>
      </c>
      <c r="Q3589" s="20" t="str">
        <f t="shared" si="322"/>
        <v>22/09/2025</v>
      </c>
      <c r="R3589" s="13" t="str">
        <f t="shared" si="323"/>
        <v>11</v>
      </c>
      <c r="S3589" s="13" t="str">
        <f t="shared" si="324"/>
        <v>Mon</v>
      </c>
    </row>
    <row r="3590" spans="1:19" x14ac:dyDescent="0.25">
      <c r="A3590" s="60">
        <v>45922.284247685187</v>
      </c>
      <c r="B3590" s="61">
        <v>444956078</v>
      </c>
      <c r="C3590" s="37" t="s">
        <v>36</v>
      </c>
      <c r="D3590" s="37" t="s">
        <v>37</v>
      </c>
      <c r="E3590" s="37" t="s">
        <v>45</v>
      </c>
      <c r="F3590" s="37" t="s">
        <v>120</v>
      </c>
      <c r="G3590" s="36">
        <v>3696.35</v>
      </c>
      <c r="H3590" s="61">
        <v>444166137</v>
      </c>
      <c r="I3590" s="36">
        <v>0</v>
      </c>
      <c r="J3590" s="36">
        <v>0</v>
      </c>
      <c r="K3590" s="36">
        <v>0</v>
      </c>
      <c r="L3590" s="36">
        <v>0</v>
      </c>
      <c r="M3590" s="36">
        <v>9862.2800000000007</v>
      </c>
      <c r="N3590" s="37" t="s">
        <v>119</v>
      </c>
      <c r="O3590" s="14">
        <f t="shared" si="320"/>
        <v>45922.284247685187</v>
      </c>
      <c r="P3590" s="19">
        <f t="shared" si="321"/>
        <v>45922.492581018523</v>
      </c>
      <c r="Q3590" s="20" t="str">
        <f t="shared" si="322"/>
        <v>22/09/2025</v>
      </c>
      <c r="R3590" s="13" t="str">
        <f t="shared" si="323"/>
        <v>11</v>
      </c>
      <c r="S3590" s="13" t="str">
        <f t="shared" si="324"/>
        <v>Mon</v>
      </c>
    </row>
    <row r="3591" spans="1:19" x14ac:dyDescent="0.25">
      <c r="A3591" s="58">
        <v>45922.284247685187</v>
      </c>
      <c r="B3591" s="59">
        <v>444956080</v>
      </c>
      <c r="C3591" s="38" t="s">
        <v>36</v>
      </c>
      <c r="D3591" s="38" t="s">
        <v>37</v>
      </c>
      <c r="E3591" s="38" t="s">
        <v>45</v>
      </c>
      <c r="F3591" s="38" t="s">
        <v>120</v>
      </c>
      <c r="G3591" s="35">
        <v>3696.35</v>
      </c>
      <c r="H3591" s="59">
        <v>444166139</v>
      </c>
      <c r="I3591" s="35">
        <v>0</v>
      </c>
      <c r="J3591" s="35">
        <v>0</v>
      </c>
      <c r="K3591" s="35">
        <v>0</v>
      </c>
      <c r="L3591" s="35">
        <v>0</v>
      </c>
      <c r="M3591" s="35">
        <v>9862.2800000000007</v>
      </c>
      <c r="N3591" s="38" t="s">
        <v>1385</v>
      </c>
      <c r="O3591" s="14">
        <f t="shared" si="320"/>
        <v>45922.284247685187</v>
      </c>
      <c r="P3591" s="19">
        <f t="shared" si="321"/>
        <v>45922.492581018523</v>
      </c>
      <c r="Q3591" s="20" t="str">
        <f t="shared" si="322"/>
        <v>22/09/2025</v>
      </c>
      <c r="R3591" s="13" t="str">
        <f t="shared" si="323"/>
        <v>11</v>
      </c>
      <c r="S3591" s="13" t="str">
        <f t="shared" si="324"/>
        <v>Mon</v>
      </c>
    </row>
    <row r="3592" spans="1:19" x14ac:dyDescent="0.25">
      <c r="A3592" s="60">
        <v>45922.287708333337</v>
      </c>
      <c r="B3592" s="61">
        <v>444957590</v>
      </c>
      <c r="C3592" s="37" t="s">
        <v>36</v>
      </c>
      <c r="D3592" s="37" t="s">
        <v>37</v>
      </c>
      <c r="E3592" s="37" t="s">
        <v>45</v>
      </c>
      <c r="F3592" s="37" t="s">
        <v>120</v>
      </c>
      <c r="G3592" s="36">
        <v>3696.79</v>
      </c>
      <c r="H3592" s="61">
        <v>444167635</v>
      </c>
      <c r="I3592" s="36">
        <v>0</v>
      </c>
      <c r="J3592" s="36">
        <v>0</v>
      </c>
      <c r="K3592" s="36">
        <v>0</v>
      </c>
      <c r="L3592" s="36">
        <v>0</v>
      </c>
      <c r="M3592" s="36">
        <v>9862.2800000000007</v>
      </c>
      <c r="N3592" s="37" t="s">
        <v>109</v>
      </c>
      <c r="O3592" s="14">
        <f t="shared" si="320"/>
        <v>45922.287708333337</v>
      </c>
      <c r="P3592" s="19">
        <f t="shared" si="321"/>
        <v>45922.496041666673</v>
      </c>
      <c r="Q3592" s="20" t="str">
        <f t="shared" si="322"/>
        <v>22/09/2025</v>
      </c>
      <c r="R3592" s="13" t="str">
        <f t="shared" si="323"/>
        <v>11</v>
      </c>
      <c r="S3592" s="13" t="str">
        <f t="shared" si="324"/>
        <v>Mon</v>
      </c>
    </row>
    <row r="3593" spans="1:19" x14ac:dyDescent="0.25">
      <c r="A3593" s="58">
        <v>45922.287719907406</v>
      </c>
      <c r="B3593" s="59">
        <v>444957591</v>
      </c>
      <c r="C3593" s="38" t="s">
        <v>36</v>
      </c>
      <c r="D3593" s="38" t="s">
        <v>37</v>
      </c>
      <c r="E3593" s="38" t="s">
        <v>45</v>
      </c>
      <c r="F3593" s="38" t="s">
        <v>120</v>
      </c>
      <c r="G3593" s="35">
        <v>3696.79</v>
      </c>
      <c r="H3593" s="59">
        <v>444167636</v>
      </c>
      <c r="I3593" s="35">
        <v>0</v>
      </c>
      <c r="J3593" s="35">
        <v>0</v>
      </c>
      <c r="K3593" s="35">
        <v>0</v>
      </c>
      <c r="L3593" s="35">
        <v>0</v>
      </c>
      <c r="M3593" s="35">
        <v>9862.2800000000007</v>
      </c>
      <c r="N3593" s="38" t="s">
        <v>2063</v>
      </c>
      <c r="O3593" s="14">
        <f t="shared" si="320"/>
        <v>45922.287719907406</v>
      </c>
      <c r="P3593" s="19">
        <f t="shared" si="321"/>
        <v>45922.496053240742</v>
      </c>
      <c r="Q3593" s="20" t="str">
        <f t="shared" si="322"/>
        <v>22/09/2025</v>
      </c>
      <c r="R3593" s="13" t="str">
        <f t="shared" si="323"/>
        <v>11</v>
      </c>
      <c r="S3593" s="13" t="str">
        <f t="shared" si="324"/>
        <v>Mon</v>
      </c>
    </row>
    <row r="3594" spans="1:19" x14ac:dyDescent="0.25">
      <c r="A3594" s="60">
        <v>45922.287719907406</v>
      </c>
      <c r="B3594" s="61">
        <v>444957592</v>
      </c>
      <c r="C3594" s="37" t="s">
        <v>36</v>
      </c>
      <c r="D3594" s="37" t="s">
        <v>37</v>
      </c>
      <c r="E3594" s="37" t="s">
        <v>45</v>
      </c>
      <c r="F3594" s="37" t="s">
        <v>120</v>
      </c>
      <c r="G3594" s="36">
        <v>3696.79</v>
      </c>
      <c r="H3594" s="61">
        <v>444167637</v>
      </c>
      <c r="I3594" s="36">
        <v>0</v>
      </c>
      <c r="J3594" s="36">
        <v>0</v>
      </c>
      <c r="K3594" s="36">
        <v>0</v>
      </c>
      <c r="L3594" s="36">
        <v>0</v>
      </c>
      <c r="M3594" s="36">
        <v>9862.2800000000007</v>
      </c>
      <c r="N3594" s="37" t="s">
        <v>1945</v>
      </c>
      <c r="O3594" s="14">
        <f t="shared" si="320"/>
        <v>45922.287719907406</v>
      </c>
      <c r="P3594" s="19">
        <f t="shared" si="321"/>
        <v>45922.496053240742</v>
      </c>
      <c r="Q3594" s="20" t="str">
        <f t="shared" si="322"/>
        <v>22/09/2025</v>
      </c>
      <c r="R3594" s="13" t="str">
        <f t="shared" si="323"/>
        <v>11</v>
      </c>
      <c r="S3594" s="13" t="str">
        <f t="shared" si="324"/>
        <v>Mon</v>
      </c>
    </row>
    <row r="3595" spans="1:19" x14ac:dyDescent="0.25">
      <c r="A3595" s="58">
        <v>45922.287719907406</v>
      </c>
      <c r="B3595" s="59">
        <v>444957593</v>
      </c>
      <c r="C3595" s="38" t="s">
        <v>36</v>
      </c>
      <c r="D3595" s="38" t="s">
        <v>37</v>
      </c>
      <c r="E3595" s="38" t="s">
        <v>45</v>
      </c>
      <c r="F3595" s="38" t="s">
        <v>120</v>
      </c>
      <c r="G3595" s="35">
        <v>3696.79</v>
      </c>
      <c r="H3595" s="59">
        <v>444167638</v>
      </c>
      <c r="I3595" s="35">
        <v>0</v>
      </c>
      <c r="J3595" s="35">
        <v>0</v>
      </c>
      <c r="K3595" s="35">
        <v>0</v>
      </c>
      <c r="L3595" s="35">
        <v>0</v>
      </c>
      <c r="M3595" s="35">
        <v>9862.2800000000007</v>
      </c>
      <c r="N3595" s="38" t="s">
        <v>2064</v>
      </c>
      <c r="O3595" s="14">
        <f t="shared" si="320"/>
        <v>45922.287719907406</v>
      </c>
      <c r="P3595" s="19">
        <f t="shared" si="321"/>
        <v>45922.496053240742</v>
      </c>
      <c r="Q3595" s="20" t="str">
        <f t="shared" si="322"/>
        <v>22/09/2025</v>
      </c>
      <c r="R3595" s="13" t="str">
        <f t="shared" si="323"/>
        <v>11</v>
      </c>
      <c r="S3595" s="13" t="str">
        <f t="shared" si="324"/>
        <v>Mon</v>
      </c>
    </row>
    <row r="3596" spans="1:19" x14ac:dyDescent="0.25">
      <c r="A3596" s="60">
        <v>45922.287719907406</v>
      </c>
      <c r="B3596" s="61">
        <v>444957594</v>
      </c>
      <c r="C3596" s="37" t="s">
        <v>36</v>
      </c>
      <c r="D3596" s="37" t="s">
        <v>37</v>
      </c>
      <c r="E3596" s="37" t="s">
        <v>45</v>
      </c>
      <c r="F3596" s="37" t="s">
        <v>120</v>
      </c>
      <c r="G3596" s="36">
        <v>3696.8</v>
      </c>
      <c r="H3596" s="61">
        <v>444167639</v>
      </c>
      <c r="I3596" s="36">
        <v>0</v>
      </c>
      <c r="J3596" s="36">
        <v>0</v>
      </c>
      <c r="K3596" s="36">
        <v>0</v>
      </c>
      <c r="L3596" s="36">
        <v>0</v>
      </c>
      <c r="M3596" s="36">
        <v>9862.2800000000007</v>
      </c>
      <c r="N3596" s="37" t="s">
        <v>48</v>
      </c>
      <c r="O3596" s="14">
        <f t="shared" si="320"/>
        <v>45922.287719907406</v>
      </c>
      <c r="P3596" s="19">
        <f t="shared" si="321"/>
        <v>45922.496053240742</v>
      </c>
      <c r="Q3596" s="20" t="str">
        <f t="shared" si="322"/>
        <v>22/09/2025</v>
      </c>
      <c r="R3596" s="13" t="str">
        <f t="shared" si="323"/>
        <v>11</v>
      </c>
      <c r="S3596" s="13" t="str">
        <f t="shared" si="324"/>
        <v>Mon</v>
      </c>
    </row>
    <row r="3597" spans="1:19" x14ac:dyDescent="0.25">
      <c r="A3597" s="58">
        <v>45922.287731481483</v>
      </c>
      <c r="B3597" s="59">
        <v>444957595</v>
      </c>
      <c r="C3597" s="38" t="s">
        <v>36</v>
      </c>
      <c r="D3597" s="38" t="s">
        <v>37</v>
      </c>
      <c r="E3597" s="38" t="s">
        <v>45</v>
      </c>
      <c r="F3597" s="38" t="s">
        <v>120</v>
      </c>
      <c r="G3597" s="35">
        <v>3696.79</v>
      </c>
      <c r="H3597" s="59">
        <v>444167640</v>
      </c>
      <c r="I3597" s="35">
        <v>0</v>
      </c>
      <c r="J3597" s="35">
        <v>0</v>
      </c>
      <c r="K3597" s="35">
        <v>0</v>
      </c>
      <c r="L3597" s="35">
        <v>0</v>
      </c>
      <c r="M3597" s="35">
        <v>9862.2800000000007</v>
      </c>
      <c r="N3597" s="38" t="s">
        <v>114</v>
      </c>
      <c r="O3597" s="14">
        <f t="shared" si="320"/>
        <v>45922.287731481483</v>
      </c>
      <c r="P3597" s="19">
        <f t="shared" si="321"/>
        <v>45922.496064814819</v>
      </c>
      <c r="Q3597" s="20" t="str">
        <f t="shared" si="322"/>
        <v>22/09/2025</v>
      </c>
      <c r="R3597" s="13" t="str">
        <f t="shared" si="323"/>
        <v>11</v>
      </c>
      <c r="S3597" s="13" t="str">
        <f t="shared" si="324"/>
        <v>Mon</v>
      </c>
    </row>
    <row r="3598" spans="1:19" x14ac:dyDescent="0.25">
      <c r="A3598" s="60">
        <v>45922.287731481483</v>
      </c>
      <c r="B3598" s="61">
        <v>444957596</v>
      </c>
      <c r="C3598" s="37" t="s">
        <v>36</v>
      </c>
      <c r="D3598" s="37" t="s">
        <v>37</v>
      </c>
      <c r="E3598" s="37" t="s">
        <v>45</v>
      </c>
      <c r="F3598" s="37" t="s">
        <v>120</v>
      </c>
      <c r="G3598" s="36">
        <v>3696.79</v>
      </c>
      <c r="H3598" s="61">
        <v>444167641</v>
      </c>
      <c r="I3598" s="36">
        <v>0</v>
      </c>
      <c r="J3598" s="36">
        <v>0</v>
      </c>
      <c r="K3598" s="36">
        <v>0</v>
      </c>
      <c r="L3598" s="36">
        <v>0</v>
      </c>
      <c r="M3598" s="36">
        <v>9862.2800000000007</v>
      </c>
      <c r="N3598" s="37" t="s">
        <v>52</v>
      </c>
      <c r="O3598" s="14">
        <f t="shared" si="320"/>
        <v>45922.287731481483</v>
      </c>
      <c r="P3598" s="19">
        <f t="shared" si="321"/>
        <v>45922.496064814819</v>
      </c>
      <c r="Q3598" s="20" t="str">
        <f t="shared" si="322"/>
        <v>22/09/2025</v>
      </c>
      <c r="R3598" s="13" t="str">
        <f t="shared" si="323"/>
        <v>11</v>
      </c>
      <c r="S3598" s="13" t="str">
        <f t="shared" si="324"/>
        <v>Mon</v>
      </c>
    </row>
    <row r="3599" spans="1:19" x14ac:dyDescent="0.25">
      <c r="A3599" s="58">
        <v>45922.287731481483</v>
      </c>
      <c r="B3599" s="59">
        <v>444957600</v>
      </c>
      <c r="C3599" s="38" t="s">
        <v>36</v>
      </c>
      <c r="D3599" s="38" t="s">
        <v>37</v>
      </c>
      <c r="E3599" s="38" t="s">
        <v>45</v>
      </c>
      <c r="F3599" s="38" t="s">
        <v>120</v>
      </c>
      <c r="G3599" s="35">
        <v>3696.79</v>
      </c>
      <c r="H3599" s="59">
        <v>444167645</v>
      </c>
      <c r="I3599" s="35">
        <v>0</v>
      </c>
      <c r="J3599" s="35">
        <v>0</v>
      </c>
      <c r="K3599" s="35">
        <v>0</v>
      </c>
      <c r="L3599" s="35">
        <v>0</v>
      </c>
      <c r="M3599" s="35">
        <v>9862.2800000000007</v>
      </c>
      <c r="N3599" s="38" t="s">
        <v>47</v>
      </c>
      <c r="O3599" s="14">
        <f t="shared" si="320"/>
        <v>45922.287731481483</v>
      </c>
      <c r="P3599" s="19">
        <f t="shared" si="321"/>
        <v>45922.496064814819</v>
      </c>
      <c r="Q3599" s="20" t="str">
        <f t="shared" si="322"/>
        <v>22/09/2025</v>
      </c>
      <c r="R3599" s="13" t="str">
        <f t="shared" si="323"/>
        <v>11</v>
      </c>
      <c r="S3599" s="13" t="str">
        <f t="shared" si="324"/>
        <v>Mon</v>
      </c>
    </row>
    <row r="3600" spans="1:19" x14ac:dyDescent="0.25">
      <c r="A3600" s="60">
        <v>45922.287731481483</v>
      </c>
      <c r="B3600" s="61">
        <v>444957601</v>
      </c>
      <c r="C3600" s="37" t="s">
        <v>36</v>
      </c>
      <c r="D3600" s="37" t="s">
        <v>37</v>
      </c>
      <c r="E3600" s="37" t="s">
        <v>45</v>
      </c>
      <c r="F3600" s="37" t="s">
        <v>120</v>
      </c>
      <c r="G3600" s="36">
        <v>3696.79</v>
      </c>
      <c r="H3600" s="61">
        <v>444167646</v>
      </c>
      <c r="I3600" s="36">
        <v>0</v>
      </c>
      <c r="J3600" s="36">
        <v>0</v>
      </c>
      <c r="K3600" s="36">
        <v>0</v>
      </c>
      <c r="L3600" s="36">
        <v>0</v>
      </c>
      <c r="M3600" s="36">
        <v>9862.2800000000007</v>
      </c>
      <c r="N3600" s="37" t="s">
        <v>77</v>
      </c>
      <c r="O3600" s="14">
        <f t="shared" si="320"/>
        <v>45922.287731481483</v>
      </c>
      <c r="P3600" s="19">
        <f t="shared" si="321"/>
        <v>45922.496064814819</v>
      </c>
      <c r="Q3600" s="20" t="str">
        <f t="shared" si="322"/>
        <v>22/09/2025</v>
      </c>
      <c r="R3600" s="13" t="str">
        <f t="shared" si="323"/>
        <v>11</v>
      </c>
      <c r="S3600" s="13" t="str">
        <f t="shared" si="324"/>
        <v>Mon</v>
      </c>
    </row>
    <row r="3601" spans="1:19" x14ac:dyDescent="0.25">
      <c r="A3601" s="58">
        <v>45922.287743055553</v>
      </c>
      <c r="B3601" s="59">
        <v>444957602</v>
      </c>
      <c r="C3601" s="38" t="s">
        <v>36</v>
      </c>
      <c r="D3601" s="38" t="s">
        <v>37</v>
      </c>
      <c r="E3601" s="38" t="s">
        <v>45</v>
      </c>
      <c r="F3601" s="38" t="s">
        <v>120</v>
      </c>
      <c r="G3601" s="35">
        <v>3696.79</v>
      </c>
      <c r="H3601" s="59">
        <v>444167647</v>
      </c>
      <c r="I3601" s="35">
        <v>0</v>
      </c>
      <c r="J3601" s="35">
        <v>0</v>
      </c>
      <c r="K3601" s="35">
        <v>0</v>
      </c>
      <c r="L3601" s="35">
        <v>0</v>
      </c>
      <c r="M3601" s="35">
        <v>9862.2800000000007</v>
      </c>
      <c r="N3601" s="38" t="s">
        <v>108</v>
      </c>
      <c r="O3601" s="14">
        <f t="shared" si="320"/>
        <v>45922.287743055553</v>
      </c>
      <c r="P3601" s="19">
        <f t="shared" si="321"/>
        <v>45922.496076388888</v>
      </c>
      <c r="Q3601" s="20" t="str">
        <f t="shared" si="322"/>
        <v>22/09/2025</v>
      </c>
      <c r="R3601" s="13" t="str">
        <f t="shared" si="323"/>
        <v>11</v>
      </c>
      <c r="S3601" s="13" t="str">
        <f t="shared" si="324"/>
        <v>Mon</v>
      </c>
    </row>
    <row r="3602" spans="1:19" x14ac:dyDescent="0.25">
      <c r="A3602" s="60">
        <v>45922.287743055553</v>
      </c>
      <c r="B3602" s="61">
        <v>444957604</v>
      </c>
      <c r="C3602" s="37" t="s">
        <v>36</v>
      </c>
      <c r="D3602" s="37" t="s">
        <v>37</v>
      </c>
      <c r="E3602" s="37" t="s">
        <v>45</v>
      </c>
      <c r="F3602" s="37" t="s">
        <v>120</v>
      </c>
      <c r="G3602" s="36">
        <v>3696.77</v>
      </c>
      <c r="H3602" s="61">
        <v>444167649</v>
      </c>
      <c r="I3602" s="36">
        <v>0</v>
      </c>
      <c r="J3602" s="36">
        <v>0</v>
      </c>
      <c r="K3602" s="36">
        <v>0</v>
      </c>
      <c r="L3602" s="36">
        <v>0</v>
      </c>
      <c r="M3602" s="36">
        <v>9862.2800000000007</v>
      </c>
      <c r="N3602" s="37" t="s">
        <v>1972</v>
      </c>
      <c r="O3602" s="14">
        <f t="shared" si="320"/>
        <v>45922.287743055553</v>
      </c>
      <c r="P3602" s="19">
        <f t="shared" si="321"/>
        <v>45922.496076388888</v>
      </c>
      <c r="Q3602" s="20" t="str">
        <f t="shared" si="322"/>
        <v>22/09/2025</v>
      </c>
      <c r="R3602" s="13" t="str">
        <f t="shared" si="323"/>
        <v>11</v>
      </c>
      <c r="S3602" s="13" t="str">
        <f t="shared" si="324"/>
        <v>Mon</v>
      </c>
    </row>
    <row r="3603" spans="1:19" x14ac:dyDescent="0.25">
      <c r="A3603" s="58">
        <v>45922.288726851853</v>
      </c>
      <c r="B3603" s="59">
        <v>444958252</v>
      </c>
      <c r="C3603" s="38" t="s">
        <v>36</v>
      </c>
      <c r="D3603" s="38" t="s">
        <v>38</v>
      </c>
      <c r="E3603" s="38" t="s">
        <v>46</v>
      </c>
      <c r="F3603" s="38" t="s">
        <v>120</v>
      </c>
      <c r="G3603" s="35">
        <v>3695.53</v>
      </c>
      <c r="H3603" s="59">
        <v>444168293</v>
      </c>
      <c r="I3603" s="35">
        <v>0</v>
      </c>
      <c r="J3603" s="35">
        <v>0</v>
      </c>
      <c r="K3603" s="35">
        <v>0</v>
      </c>
      <c r="L3603" s="35">
        <v>5.65</v>
      </c>
      <c r="M3603" s="35">
        <v>9867.93</v>
      </c>
      <c r="N3603" s="38" t="s">
        <v>2430</v>
      </c>
      <c r="O3603" s="14">
        <f t="shared" si="320"/>
        <v>45922.288726851853</v>
      </c>
      <c r="P3603" s="19">
        <f t="shared" si="321"/>
        <v>45922.497060185189</v>
      </c>
      <c r="Q3603" s="20" t="str">
        <f t="shared" si="322"/>
        <v>22/09/2025</v>
      </c>
      <c r="R3603" s="13" t="str">
        <f t="shared" si="323"/>
        <v>11</v>
      </c>
      <c r="S3603" s="13" t="str">
        <f t="shared" si="324"/>
        <v>Mon</v>
      </c>
    </row>
    <row r="3604" spans="1:19" x14ac:dyDescent="0.25">
      <c r="A3604" s="60">
        <v>45922.28875</v>
      </c>
      <c r="B3604" s="61">
        <v>444958284</v>
      </c>
      <c r="C3604" s="37" t="s">
        <v>36</v>
      </c>
      <c r="D3604" s="37" t="s">
        <v>37</v>
      </c>
      <c r="E3604" s="37" t="s">
        <v>45</v>
      </c>
      <c r="F3604" s="37" t="s">
        <v>120</v>
      </c>
      <c r="G3604" s="36">
        <v>3695.84</v>
      </c>
      <c r="H3604" s="61">
        <v>444168325</v>
      </c>
      <c r="I3604" s="36">
        <v>0</v>
      </c>
      <c r="J3604" s="36">
        <v>0</v>
      </c>
      <c r="K3604" s="36">
        <v>0</v>
      </c>
      <c r="L3604" s="36">
        <v>0</v>
      </c>
      <c r="M3604" s="36">
        <v>9867.93</v>
      </c>
      <c r="N3604" s="37" t="s">
        <v>107</v>
      </c>
      <c r="O3604" s="14">
        <f t="shared" si="320"/>
        <v>45922.28875</v>
      </c>
      <c r="P3604" s="19">
        <f t="shared" si="321"/>
        <v>45922.497083333335</v>
      </c>
      <c r="Q3604" s="20" t="str">
        <f t="shared" si="322"/>
        <v>22/09/2025</v>
      </c>
      <c r="R3604" s="13" t="str">
        <f t="shared" si="323"/>
        <v>11</v>
      </c>
      <c r="S3604" s="13" t="str">
        <f t="shared" si="324"/>
        <v>Mon</v>
      </c>
    </row>
    <row r="3605" spans="1:19" x14ac:dyDescent="0.25">
      <c r="A3605" s="58">
        <v>45922.289120370369</v>
      </c>
      <c r="B3605" s="59">
        <v>444958752</v>
      </c>
      <c r="C3605" s="38" t="s">
        <v>36</v>
      </c>
      <c r="D3605" s="38" t="s">
        <v>38</v>
      </c>
      <c r="E3605" s="38" t="s">
        <v>46</v>
      </c>
      <c r="F3605" s="38" t="s">
        <v>120</v>
      </c>
      <c r="G3605" s="35">
        <v>3695.28</v>
      </c>
      <c r="H3605" s="59">
        <v>444168795</v>
      </c>
      <c r="I3605" s="35">
        <v>0</v>
      </c>
      <c r="J3605" s="35">
        <v>0</v>
      </c>
      <c r="K3605" s="35">
        <v>0</v>
      </c>
      <c r="L3605" s="35">
        <v>-1.51</v>
      </c>
      <c r="M3605" s="35">
        <v>9866.42</v>
      </c>
      <c r="N3605" s="38" t="s">
        <v>2346</v>
      </c>
      <c r="O3605" s="14">
        <f t="shared" si="320"/>
        <v>45922.289120370369</v>
      </c>
      <c r="P3605" s="19">
        <f t="shared" si="321"/>
        <v>45922.497453703705</v>
      </c>
      <c r="Q3605" s="20" t="str">
        <f t="shared" si="322"/>
        <v>22/09/2025</v>
      </c>
      <c r="R3605" s="13" t="str">
        <f t="shared" si="323"/>
        <v>11</v>
      </c>
      <c r="S3605" s="13" t="str">
        <f t="shared" si="324"/>
        <v>Mon</v>
      </c>
    </row>
    <row r="3606" spans="1:19" x14ac:dyDescent="0.25">
      <c r="A3606" s="60">
        <v>45922.291678240741</v>
      </c>
      <c r="B3606" s="61">
        <v>444959517</v>
      </c>
      <c r="C3606" s="37" t="s">
        <v>36</v>
      </c>
      <c r="D3606" s="37" t="s">
        <v>37</v>
      </c>
      <c r="E3606" s="37" t="s">
        <v>45</v>
      </c>
      <c r="F3606" s="37" t="s">
        <v>120</v>
      </c>
      <c r="G3606" s="36">
        <v>3695.2</v>
      </c>
      <c r="H3606" s="61">
        <v>444169569</v>
      </c>
      <c r="I3606" s="36">
        <v>0</v>
      </c>
      <c r="J3606" s="36">
        <v>0</v>
      </c>
      <c r="K3606" s="36">
        <v>0</v>
      </c>
      <c r="L3606" s="36">
        <v>0</v>
      </c>
      <c r="M3606" s="36">
        <v>9866.42</v>
      </c>
      <c r="N3606" s="37" t="s">
        <v>74</v>
      </c>
      <c r="O3606" s="14">
        <f t="shared" si="320"/>
        <v>45922.291678240741</v>
      </c>
      <c r="P3606" s="19">
        <f t="shared" si="321"/>
        <v>45922.500011574077</v>
      </c>
      <c r="Q3606" s="20" t="str">
        <f t="shared" si="322"/>
        <v>22/09/2025</v>
      </c>
      <c r="R3606" s="13" t="str">
        <f t="shared" si="323"/>
        <v>12</v>
      </c>
      <c r="S3606" s="13" t="str">
        <f t="shared" si="324"/>
        <v>Mon</v>
      </c>
    </row>
    <row r="3607" spans="1:19" x14ac:dyDescent="0.25">
      <c r="A3607" s="58">
        <v>45922.291759259257</v>
      </c>
      <c r="B3607" s="59">
        <v>444959582</v>
      </c>
      <c r="C3607" s="38" t="s">
        <v>36</v>
      </c>
      <c r="D3607" s="38" t="s">
        <v>37</v>
      </c>
      <c r="E3607" s="38" t="s">
        <v>45</v>
      </c>
      <c r="F3607" s="38" t="s">
        <v>120</v>
      </c>
      <c r="G3607" s="35">
        <v>3695.55</v>
      </c>
      <c r="H3607" s="59">
        <v>444169621</v>
      </c>
      <c r="I3607" s="35">
        <v>0</v>
      </c>
      <c r="J3607" s="35">
        <v>0</v>
      </c>
      <c r="K3607" s="35">
        <v>0</v>
      </c>
      <c r="L3607" s="35">
        <v>0</v>
      </c>
      <c r="M3607" s="35">
        <v>9866.42</v>
      </c>
      <c r="N3607" s="38" t="s">
        <v>93</v>
      </c>
      <c r="O3607" s="14">
        <f t="shared" si="320"/>
        <v>45922.291759259257</v>
      </c>
      <c r="P3607" s="19">
        <f t="shared" si="321"/>
        <v>45922.500092592592</v>
      </c>
      <c r="Q3607" s="20" t="str">
        <f t="shared" si="322"/>
        <v>22/09/2025</v>
      </c>
      <c r="R3607" s="13" t="str">
        <f t="shared" si="323"/>
        <v>12</v>
      </c>
      <c r="S3607" s="13" t="str">
        <f t="shared" si="324"/>
        <v>Mon</v>
      </c>
    </row>
    <row r="3608" spans="1:19" x14ac:dyDescent="0.25">
      <c r="A3608" s="60">
        <v>45922.293749999997</v>
      </c>
      <c r="B3608" s="61">
        <v>444960468</v>
      </c>
      <c r="C3608" s="37" t="s">
        <v>36</v>
      </c>
      <c r="D3608" s="37" t="s">
        <v>38</v>
      </c>
      <c r="E3608" s="37" t="s">
        <v>46</v>
      </c>
      <c r="F3608" s="37" t="s">
        <v>120</v>
      </c>
      <c r="G3608" s="36">
        <v>3694.56</v>
      </c>
      <c r="H3608" s="61">
        <v>444170512</v>
      </c>
      <c r="I3608" s="36">
        <v>0</v>
      </c>
      <c r="J3608" s="36">
        <v>0</v>
      </c>
      <c r="K3608" s="36">
        <v>0</v>
      </c>
      <c r="L3608" s="36">
        <v>-2.23</v>
      </c>
      <c r="M3608" s="36">
        <v>9864.19</v>
      </c>
      <c r="N3608" s="37" t="s">
        <v>2431</v>
      </c>
      <c r="O3608" s="14">
        <f t="shared" si="320"/>
        <v>45922.293749999997</v>
      </c>
      <c r="P3608" s="19">
        <f t="shared" si="321"/>
        <v>45922.502083333333</v>
      </c>
      <c r="Q3608" s="20" t="str">
        <f t="shared" si="322"/>
        <v>22/09/2025</v>
      </c>
      <c r="R3608" s="13" t="str">
        <f t="shared" si="323"/>
        <v>12</v>
      </c>
      <c r="S3608" s="13" t="str">
        <f t="shared" si="324"/>
        <v>Mon</v>
      </c>
    </row>
    <row r="3609" spans="1:19" x14ac:dyDescent="0.25">
      <c r="A3609" s="58">
        <v>45922.293749999997</v>
      </c>
      <c r="B3609" s="59">
        <v>444960469</v>
      </c>
      <c r="C3609" s="38" t="s">
        <v>36</v>
      </c>
      <c r="D3609" s="38" t="s">
        <v>38</v>
      </c>
      <c r="E3609" s="38" t="s">
        <v>46</v>
      </c>
      <c r="F3609" s="38" t="s">
        <v>120</v>
      </c>
      <c r="G3609" s="35">
        <v>3694.56</v>
      </c>
      <c r="H3609" s="59">
        <v>444170513</v>
      </c>
      <c r="I3609" s="35">
        <v>0</v>
      </c>
      <c r="J3609" s="35">
        <v>0</v>
      </c>
      <c r="K3609" s="35">
        <v>0</v>
      </c>
      <c r="L3609" s="35">
        <v>-2.21</v>
      </c>
      <c r="M3609" s="35">
        <v>9861.98</v>
      </c>
      <c r="N3609" s="38" t="s">
        <v>2431</v>
      </c>
      <c r="O3609" s="14">
        <f t="shared" si="320"/>
        <v>45922.293749999997</v>
      </c>
      <c r="P3609" s="19">
        <f t="shared" si="321"/>
        <v>45922.502083333333</v>
      </c>
      <c r="Q3609" s="20" t="str">
        <f t="shared" si="322"/>
        <v>22/09/2025</v>
      </c>
      <c r="R3609" s="13" t="str">
        <f t="shared" si="323"/>
        <v>12</v>
      </c>
      <c r="S3609" s="13" t="str">
        <f t="shared" si="324"/>
        <v>Mon</v>
      </c>
    </row>
    <row r="3610" spans="1:19" x14ac:dyDescent="0.25">
      <c r="A3610" s="60">
        <v>45922.294062499997</v>
      </c>
      <c r="B3610" s="61">
        <v>444960722</v>
      </c>
      <c r="C3610" s="37" t="s">
        <v>36</v>
      </c>
      <c r="D3610" s="37" t="s">
        <v>38</v>
      </c>
      <c r="E3610" s="37" t="s">
        <v>46</v>
      </c>
      <c r="F3610" s="37" t="s">
        <v>120</v>
      </c>
      <c r="G3610" s="36">
        <v>3694.27</v>
      </c>
      <c r="H3610" s="61">
        <v>444170767</v>
      </c>
      <c r="I3610" s="36">
        <v>0</v>
      </c>
      <c r="J3610" s="36">
        <v>0</v>
      </c>
      <c r="K3610" s="36">
        <v>0</v>
      </c>
      <c r="L3610" s="36">
        <v>-2.5299999999999998</v>
      </c>
      <c r="M3610" s="36">
        <v>9859.4500000000007</v>
      </c>
      <c r="N3610" s="37" t="s">
        <v>2432</v>
      </c>
      <c r="O3610" s="14">
        <f t="shared" si="320"/>
        <v>45922.294062499997</v>
      </c>
      <c r="P3610" s="19">
        <f t="shared" si="321"/>
        <v>45922.502395833333</v>
      </c>
      <c r="Q3610" s="20" t="str">
        <f t="shared" si="322"/>
        <v>22/09/2025</v>
      </c>
      <c r="R3610" s="13" t="str">
        <f t="shared" si="323"/>
        <v>12</v>
      </c>
      <c r="S3610" s="13" t="str">
        <f t="shared" si="324"/>
        <v>Mon</v>
      </c>
    </row>
    <row r="3611" spans="1:19" x14ac:dyDescent="0.25">
      <c r="A3611" s="58">
        <v>45922.294421296298</v>
      </c>
      <c r="B3611" s="59">
        <v>444960970</v>
      </c>
      <c r="C3611" s="38" t="s">
        <v>36</v>
      </c>
      <c r="D3611" s="38" t="s">
        <v>37</v>
      </c>
      <c r="E3611" s="38" t="s">
        <v>45</v>
      </c>
      <c r="F3611" s="38" t="s">
        <v>120</v>
      </c>
      <c r="G3611" s="35">
        <v>3694.62</v>
      </c>
      <c r="H3611" s="59">
        <v>444171012</v>
      </c>
      <c r="I3611" s="35">
        <v>0</v>
      </c>
      <c r="J3611" s="35">
        <v>0</v>
      </c>
      <c r="K3611" s="35">
        <v>0</v>
      </c>
      <c r="L3611" s="35">
        <v>0</v>
      </c>
      <c r="M3611" s="35">
        <v>9859.4500000000007</v>
      </c>
      <c r="N3611" s="38" t="s">
        <v>75</v>
      </c>
      <c r="O3611" s="14">
        <f t="shared" si="320"/>
        <v>45922.294421296298</v>
      </c>
      <c r="P3611" s="19">
        <f t="shared" si="321"/>
        <v>45922.502754629633</v>
      </c>
      <c r="Q3611" s="20" t="str">
        <f t="shared" si="322"/>
        <v>22/09/2025</v>
      </c>
      <c r="R3611" s="13" t="str">
        <f t="shared" si="323"/>
        <v>12</v>
      </c>
      <c r="S3611" s="13" t="str">
        <f t="shared" si="324"/>
        <v>Mon</v>
      </c>
    </row>
    <row r="3612" spans="1:19" x14ac:dyDescent="0.25">
      <c r="A3612" s="60">
        <v>45922.294432870367</v>
      </c>
      <c r="B3612" s="61">
        <v>444960971</v>
      </c>
      <c r="C3612" s="37" t="s">
        <v>36</v>
      </c>
      <c r="D3612" s="37" t="s">
        <v>37</v>
      </c>
      <c r="E3612" s="37" t="s">
        <v>45</v>
      </c>
      <c r="F3612" s="37" t="s">
        <v>120</v>
      </c>
      <c r="G3612" s="36">
        <v>3694.62</v>
      </c>
      <c r="H3612" s="61">
        <v>444171013</v>
      </c>
      <c r="I3612" s="36">
        <v>0</v>
      </c>
      <c r="J3612" s="36">
        <v>0</v>
      </c>
      <c r="K3612" s="36">
        <v>0</v>
      </c>
      <c r="L3612" s="36">
        <v>0</v>
      </c>
      <c r="M3612" s="36">
        <v>9859.4500000000007</v>
      </c>
      <c r="N3612" s="37" t="s">
        <v>76</v>
      </c>
      <c r="O3612" s="14">
        <f t="shared" si="320"/>
        <v>45922.294432870367</v>
      </c>
      <c r="P3612" s="19">
        <f t="shared" si="321"/>
        <v>45922.502766203703</v>
      </c>
      <c r="Q3612" s="20" t="str">
        <f t="shared" si="322"/>
        <v>22/09/2025</v>
      </c>
      <c r="R3612" s="13" t="str">
        <f t="shared" si="323"/>
        <v>12</v>
      </c>
      <c r="S3612" s="13" t="str">
        <f t="shared" si="324"/>
        <v>Mon</v>
      </c>
    </row>
    <row r="3613" spans="1:19" x14ac:dyDescent="0.25">
      <c r="A3613" s="58">
        <v>45922.295219907406</v>
      </c>
      <c r="B3613" s="59">
        <v>444961348</v>
      </c>
      <c r="C3613" s="38" t="s">
        <v>36</v>
      </c>
      <c r="D3613" s="38" t="s">
        <v>38</v>
      </c>
      <c r="E3613" s="38" t="s">
        <v>46</v>
      </c>
      <c r="F3613" s="38" t="s">
        <v>120</v>
      </c>
      <c r="G3613" s="35">
        <v>3693.73</v>
      </c>
      <c r="H3613" s="59">
        <v>444171403</v>
      </c>
      <c r="I3613" s="35">
        <v>0</v>
      </c>
      <c r="J3613" s="35">
        <v>0</v>
      </c>
      <c r="K3613" s="35">
        <v>0</v>
      </c>
      <c r="L3613" s="35">
        <v>-3.06</v>
      </c>
      <c r="M3613" s="35">
        <v>9856.39</v>
      </c>
      <c r="N3613" s="38" t="s">
        <v>2433</v>
      </c>
      <c r="O3613" s="14">
        <f t="shared" si="320"/>
        <v>45922.295219907406</v>
      </c>
      <c r="P3613" s="19">
        <f t="shared" si="321"/>
        <v>45922.503553240742</v>
      </c>
      <c r="Q3613" s="20" t="str">
        <f t="shared" si="322"/>
        <v>22/09/2025</v>
      </c>
      <c r="R3613" s="13" t="str">
        <f t="shared" si="323"/>
        <v>12</v>
      </c>
      <c r="S3613" s="13" t="str">
        <f t="shared" si="324"/>
        <v>Mon</v>
      </c>
    </row>
    <row r="3614" spans="1:19" x14ac:dyDescent="0.25">
      <c r="A3614" s="60">
        <v>45922.295219907406</v>
      </c>
      <c r="B3614" s="61">
        <v>444961349</v>
      </c>
      <c r="C3614" s="37" t="s">
        <v>36</v>
      </c>
      <c r="D3614" s="37" t="s">
        <v>38</v>
      </c>
      <c r="E3614" s="37" t="s">
        <v>46</v>
      </c>
      <c r="F3614" s="37" t="s">
        <v>120</v>
      </c>
      <c r="G3614" s="36">
        <v>3693.73</v>
      </c>
      <c r="H3614" s="61">
        <v>444171404</v>
      </c>
      <c r="I3614" s="36">
        <v>0</v>
      </c>
      <c r="J3614" s="36">
        <v>0</v>
      </c>
      <c r="K3614" s="36">
        <v>0</v>
      </c>
      <c r="L3614" s="36">
        <v>-3.06</v>
      </c>
      <c r="M3614" s="36">
        <v>9853.33</v>
      </c>
      <c r="N3614" s="37" t="s">
        <v>2433</v>
      </c>
      <c r="O3614" s="14">
        <f t="shared" si="320"/>
        <v>45922.295219907406</v>
      </c>
      <c r="P3614" s="19">
        <f t="shared" si="321"/>
        <v>45922.503553240742</v>
      </c>
      <c r="Q3614" s="20" t="str">
        <f t="shared" si="322"/>
        <v>22/09/2025</v>
      </c>
      <c r="R3614" s="13" t="str">
        <f t="shared" si="323"/>
        <v>12</v>
      </c>
      <c r="S3614" s="13" t="str">
        <f t="shared" si="324"/>
        <v>Mon</v>
      </c>
    </row>
    <row r="3615" spans="1:19" x14ac:dyDescent="0.25">
      <c r="A3615" s="58">
        <v>45922.295219907406</v>
      </c>
      <c r="B3615" s="59">
        <v>444961350</v>
      </c>
      <c r="C3615" s="38" t="s">
        <v>36</v>
      </c>
      <c r="D3615" s="38" t="s">
        <v>38</v>
      </c>
      <c r="E3615" s="38" t="s">
        <v>46</v>
      </c>
      <c r="F3615" s="38" t="s">
        <v>120</v>
      </c>
      <c r="G3615" s="35">
        <v>3693.73</v>
      </c>
      <c r="H3615" s="59">
        <v>444171405</v>
      </c>
      <c r="I3615" s="35">
        <v>0</v>
      </c>
      <c r="J3615" s="35">
        <v>0</v>
      </c>
      <c r="K3615" s="35">
        <v>0</v>
      </c>
      <c r="L3615" s="35">
        <v>-3.06</v>
      </c>
      <c r="M3615" s="35">
        <v>9850.27</v>
      </c>
      <c r="N3615" s="38" t="s">
        <v>2433</v>
      </c>
      <c r="O3615" s="14">
        <f t="shared" si="320"/>
        <v>45922.295219907406</v>
      </c>
      <c r="P3615" s="19">
        <f t="shared" si="321"/>
        <v>45922.503553240742</v>
      </c>
      <c r="Q3615" s="20" t="str">
        <f t="shared" si="322"/>
        <v>22/09/2025</v>
      </c>
      <c r="R3615" s="13" t="str">
        <f t="shared" si="323"/>
        <v>12</v>
      </c>
      <c r="S3615" s="13" t="str">
        <f t="shared" si="324"/>
        <v>Mon</v>
      </c>
    </row>
    <row r="3616" spans="1:19" x14ac:dyDescent="0.25">
      <c r="A3616" s="60">
        <v>45922.295219907406</v>
      </c>
      <c r="B3616" s="61">
        <v>444961351</v>
      </c>
      <c r="C3616" s="37" t="s">
        <v>36</v>
      </c>
      <c r="D3616" s="37" t="s">
        <v>38</v>
      </c>
      <c r="E3616" s="37" t="s">
        <v>46</v>
      </c>
      <c r="F3616" s="37" t="s">
        <v>120</v>
      </c>
      <c r="G3616" s="36">
        <v>3693.73</v>
      </c>
      <c r="H3616" s="61">
        <v>444171406</v>
      </c>
      <c r="I3616" s="36">
        <v>0</v>
      </c>
      <c r="J3616" s="36">
        <v>0</v>
      </c>
      <c r="K3616" s="36">
        <v>0</v>
      </c>
      <c r="L3616" s="36">
        <v>-3.06</v>
      </c>
      <c r="M3616" s="36">
        <v>9847.2099999999991</v>
      </c>
      <c r="N3616" s="37" t="s">
        <v>2433</v>
      </c>
      <c r="O3616" s="14">
        <f t="shared" si="320"/>
        <v>45922.295219907406</v>
      </c>
      <c r="P3616" s="19">
        <f t="shared" si="321"/>
        <v>45922.503553240742</v>
      </c>
      <c r="Q3616" s="20" t="str">
        <f t="shared" si="322"/>
        <v>22/09/2025</v>
      </c>
      <c r="R3616" s="13" t="str">
        <f t="shared" si="323"/>
        <v>12</v>
      </c>
      <c r="S3616" s="13" t="str">
        <f t="shared" si="324"/>
        <v>Mon</v>
      </c>
    </row>
    <row r="3617" spans="1:19" x14ac:dyDescent="0.25">
      <c r="A3617" s="58">
        <v>45922.295219907406</v>
      </c>
      <c r="B3617" s="59">
        <v>444961352</v>
      </c>
      <c r="C3617" s="38" t="s">
        <v>36</v>
      </c>
      <c r="D3617" s="38" t="s">
        <v>38</v>
      </c>
      <c r="E3617" s="38" t="s">
        <v>46</v>
      </c>
      <c r="F3617" s="38" t="s">
        <v>120</v>
      </c>
      <c r="G3617" s="35">
        <v>3693.73</v>
      </c>
      <c r="H3617" s="59">
        <v>444171407</v>
      </c>
      <c r="I3617" s="35">
        <v>0</v>
      </c>
      <c r="J3617" s="35">
        <v>0</v>
      </c>
      <c r="K3617" s="35">
        <v>0</v>
      </c>
      <c r="L3617" s="35">
        <v>-3.06</v>
      </c>
      <c r="M3617" s="35">
        <v>9844.15</v>
      </c>
      <c r="N3617" s="38" t="s">
        <v>2433</v>
      </c>
      <c r="O3617" s="14">
        <f t="shared" si="320"/>
        <v>45922.295219907406</v>
      </c>
      <c r="P3617" s="19">
        <f t="shared" si="321"/>
        <v>45922.503553240742</v>
      </c>
      <c r="Q3617" s="20" t="str">
        <f t="shared" si="322"/>
        <v>22/09/2025</v>
      </c>
      <c r="R3617" s="13" t="str">
        <f t="shared" si="323"/>
        <v>12</v>
      </c>
      <c r="S3617" s="13" t="str">
        <f t="shared" si="324"/>
        <v>Mon</v>
      </c>
    </row>
    <row r="3618" spans="1:19" x14ac:dyDescent="0.25">
      <c r="A3618" s="60">
        <v>45922.295219907406</v>
      </c>
      <c r="B3618" s="61">
        <v>444961353</v>
      </c>
      <c r="C3618" s="37" t="s">
        <v>36</v>
      </c>
      <c r="D3618" s="37" t="s">
        <v>38</v>
      </c>
      <c r="E3618" s="37" t="s">
        <v>46</v>
      </c>
      <c r="F3618" s="37" t="s">
        <v>120</v>
      </c>
      <c r="G3618" s="36">
        <v>3693.73</v>
      </c>
      <c r="H3618" s="61">
        <v>444171408</v>
      </c>
      <c r="I3618" s="36">
        <v>0</v>
      </c>
      <c r="J3618" s="36">
        <v>0</v>
      </c>
      <c r="K3618" s="36">
        <v>0</v>
      </c>
      <c r="L3618" s="36">
        <v>-3.06</v>
      </c>
      <c r="M3618" s="36">
        <v>9841.09</v>
      </c>
      <c r="N3618" s="37" t="s">
        <v>2433</v>
      </c>
      <c r="O3618" s="14">
        <f t="shared" si="320"/>
        <v>45922.295219907406</v>
      </c>
      <c r="P3618" s="19">
        <f t="shared" si="321"/>
        <v>45922.503553240742</v>
      </c>
      <c r="Q3618" s="20" t="str">
        <f t="shared" si="322"/>
        <v>22/09/2025</v>
      </c>
      <c r="R3618" s="13" t="str">
        <f t="shared" si="323"/>
        <v>12</v>
      </c>
      <c r="S3618" s="13" t="str">
        <f t="shared" si="324"/>
        <v>Mon</v>
      </c>
    </row>
    <row r="3619" spans="1:19" x14ac:dyDescent="0.25">
      <c r="A3619" s="58">
        <v>45922.295219907406</v>
      </c>
      <c r="B3619" s="59">
        <v>444961355</v>
      </c>
      <c r="C3619" s="38" t="s">
        <v>36</v>
      </c>
      <c r="D3619" s="38" t="s">
        <v>38</v>
      </c>
      <c r="E3619" s="38" t="s">
        <v>46</v>
      </c>
      <c r="F3619" s="38" t="s">
        <v>120</v>
      </c>
      <c r="G3619" s="35">
        <v>3693.73</v>
      </c>
      <c r="H3619" s="59">
        <v>444171409</v>
      </c>
      <c r="I3619" s="35">
        <v>0</v>
      </c>
      <c r="J3619" s="35">
        <v>0</v>
      </c>
      <c r="K3619" s="35">
        <v>0</v>
      </c>
      <c r="L3619" s="35">
        <v>-3.06</v>
      </c>
      <c r="M3619" s="35">
        <v>9838.0300000000007</v>
      </c>
      <c r="N3619" s="38" t="s">
        <v>2433</v>
      </c>
      <c r="O3619" s="14">
        <f t="shared" si="320"/>
        <v>45922.295219907406</v>
      </c>
      <c r="P3619" s="19">
        <f t="shared" si="321"/>
        <v>45922.503553240742</v>
      </c>
      <c r="Q3619" s="20" t="str">
        <f t="shared" si="322"/>
        <v>22/09/2025</v>
      </c>
      <c r="R3619" s="13" t="str">
        <f t="shared" si="323"/>
        <v>12</v>
      </c>
      <c r="S3619" s="13" t="str">
        <f t="shared" si="324"/>
        <v>Mon</v>
      </c>
    </row>
    <row r="3620" spans="1:19" x14ac:dyDescent="0.25">
      <c r="A3620" s="60">
        <v>45922.296597222223</v>
      </c>
      <c r="B3620" s="61">
        <v>444961981</v>
      </c>
      <c r="C3620" s="37" t="s">
        <v>36</v>
      </c>
      <c r="D3620" s="37" t="s">
        <v>38</v>
      </c>
      <c r="E3620" s="37" t="s">
        <v>46</v>
      </c>
      <c r="F3620" s="37" t="s">
        <v>120</v>
      </c>
      <c r="G3620" s="36">
        <v>3693.16</v>
      </c>
      <c r="H3620" s="61">
        <v>444172019</v>
      </c>
      <c r="I3620" s="36">
        <v>0</v>
      </c>
      <c r="J3620" s="36">
        <v>0</v>
      </c>
      <c r="K3620" s="36">
        <v>0</v>
      </c>
      <c r="L3620" s="36">
        <v>-3.19</v>
      </c>
      <c r="M3620" s="36">
        <v>9834.84</v>
      </c>
      <c r="N3620" s="37" t="s">
        <v>2434</v>
      </c>
      <c r="O3620" s="14">
        <f t="shared" si="320"/>
        <v>45922.296597222223</v>
      </c>
      <c r="P3620" s="19">
        <f t="shared" si="321"/>
        <v>45922.504930555559</v>
      </c>
      <c r="Q3620" s="20" t="str">
        <f t="shared" si="322"/>
        <v>22/09/2025</v>
      </c>
      <c r="R3620" s="13" t="str">
        <f t="shared" si="323"/>
        <v>12</v>
      </c>
      <c r="S3620" s="13" t="str">
        <f t="shared" si="324"/>
        <v>Mon</v>
      </c>
    </row>
    <row r="3621" spans="1:19" x14ac:dyDescent="0.25">
      <c r="A3621" s="58">
        <v>45922.296597222223</v>
      </c>
      <c r="B3621" s="59">
        <v>444961982</v>
      </c>
      <c r="C3621" s="38" t="s">
        <v>36</v>
      </c>
      <c r="D3621" s="38" t="s">
        <v>38</v>
      </c>
      <c r="E3621" s="38" t="s">
        <v>46</v>
      </c>
      <c r="F3621" s="38" t="s">
        <v>120</v>
      </c>
      <c r="G3621" s="35">
        <v>3693.16</v>
      </c>
      <c r="H3621" s="59">
        <v>444172020</v>
      </c>
      <c r="I3621" s="35">
        <v>0</v>
      </c>
      <c r="J3621" s="35">
        <v>0</v>
      </c>
      <c r="K3621" s="35">
        <v>0</v>
      </c>
      <c r="L3621" s="35">
        <v>-3.19</v>
      </c>
      <c r="M3621" s="35">
        <v>9831.65</v>
      </c>
      <c r="N3621" s="38" t="s">
        <v>2434</v>
      </c>
      <c r="O3621" s="14">
        <f t="shared" si="320"/>
        <v>45922.296597222223</v>
      </c>
      <c r="P3621" s="19">
        <f t="shared" si="321"/>
        <v>45922.504930555559</v>
      </c>
      <c r="Q3621" s="20" t="str">
        <f t="shared" si="322"/>
        <v>22/09/2025</v>
      </c>
      <c r="R3621" s="13" t="str">
        <f t="shared" si="323"/>
        <v>12</v>
      </c>
      <c r="S3621" s="13" t="str">
        <f t="shared" si="324"/>
        <v>Mon</v>
      </c>
    </row>
    <row r="3622" spans="1:19" x14ac:dyDescent="0.25">
      <c r="A3622" s="60">
        <v>45922.296597222223</v>
      </c>
      <c r="B3622" s="61">
        <v>444961983</v>
      </c>
      <c r="C3622" s="37" t="s">
        <v>36</v>
      </c>
      <c r="D3622" s="37" t="s">
        <v>38</v>
      </c>
      <c r="E3622" s="37" t="s">
        <v>46</v>
      </c>
      <c r="F3622" s="37" t="s">
        <v>120</v>
      </c>
      <c r="G3622" s="36">
        <v>3693.16</v>
      </c>
      <c r="H3622" s="61">
        <v>444172021</v>
      </c>
      <c r="I3622" s="36">
        <v>0</v>
      </c>
      <c r="J3622" s="36">
        <v>0</v>
      </c>
      <c r="K3622" s="36">
        <v>0</v>
      </c>
      <c r="L3622" s="36">
        <v>-3.19</v>
      </c>
      <c r="M3622" s="36">
        <v>9828.4599999999991</v>
      </c>
      <c r="N3622" s="37" t="s">
        <v>2434</v>
      </c>
      <c r="O3622" s="14">
        <f t="shared" si="320"/>
        <v>45922.296597222223</v>
      </c>
      <c r="P3622" s="19">
        <f t="shared" si="321"/>
        <v>45922.504930555559</v>
      </c>
      <c r="Q3622" s="20" t="str">
        <f t="shared" si="322"/>
        <v>22/09/2025</v>
      </c>
      <c r="R3622" s="13" t="str">
        <f t="shared" si="323"/>
        <v>12</v>
      </c>
      <c r="S3622" s="13" t="str">
        <f t="shared" si="324"/>
        <v>Mon</v>
      </c>
    </row>
    <row r="3623" spans="1:19" x14ac:dyDescent="0.25">
      <c r="A3623" s="58">
        <v>45922.297430555554</v>
      </c>
      <c r="B3623" s="59">
        <v>444962438</v>
      </c>
      <c r="C3623" s="38" t="s">
        <v>36</v>
      </c>
      <c r="D3623" s="38" t="s">
        <v>38</v>
      </c>
      <c r="E3623" s="38" t="s">
        <v>45</v>
      </c>
      <c r="F3623" s="38" t="s">
        <v>120</v>
      </c>
      <c r="G3623" s="35">
        <v>3693.22</v>
      </c>
      <c r="H3623" s="59">
        <v>444172464</v>
      </c>
      <c r="I3623" s="35">
        <v>0</v>
      </c>
      <c r="J3623" s="35">
        <v>0</v>
      </c>
      <c r="K3623" s="35">
        <v>0</v>
      </c>
      <c r="L3623" s="35">
        <v>0</v>
      </c>
      <c r="M3623" s="35">
        <v>9828.4599999999991</v>
      </c>
      <c r="N3623" s="38" t="s">
        <v>116</v>
      </c>
      <c r="O3623" s="14">
        <f t="shared" si="320"/>
        <v>45922.297430555554</v>
      </c>
      <c r="P3623" s="19">
        <f t="shared" si="321"/>
        <v>45922.50576388889</v>
      </c>
      <c r="Q3623" s="20" t="str">
        <f t="shared" si="322"/>
        <v>22/09/2025</v>
      </c>
      <c r="R3623" s="13" t="str">
        <f t="shared" si="323"/>
        <v>12</v>
      </c>
      <c r="S3623" s="13" t="str">
        <f t="shared" si="324"/>
        <v>Mon</v>
      </c>
    </row>
    <row r="3624" spans="1:19" x14ac:dyDescent="0.25">
      <c r="A3624" s="60">
        <v>45922.297442129631</v>
      </c>
      <c r="B3624" s="61">
        <v>444962439</v>
      </c>
      <c r="C3624" s="37" t="s">
        <v>36</v>
      </c>
      <c r="D3624" s="37" t="s">
        <v>38</v>
      </c>
      <c r="E3624" s="37" t="s">
        <v>45</v>
      </c>
      <c r="F3624" s="37" t="s">
        <v>120</v>
      </c>
      <c r="G3624" s="36">
        <v>3693.22</v>
      </c>
      <c r="H3624" s="61">
        <v>444172465</v>
      </c>
      <c r="I3624" s="36">
        <v>0</v>
      </c>
      <c r="J3624" s="36">
        <v>0</v>
      </c>
      <c r="K3624" s="36">
        <v>0</v>
      </c>
      <c r="L3624" s="36">
        <v>0</v>
      </c>
      <c r="M3624" s="36">
        <v>9828.4599999999991</v>
      </c>
      <c r="N3624" s="37" t="s">
        <v>119</v>
      </c>
      <c r="O3624" s="14">
        <f t="shared" si="320"/>
        <v>45922.297442129631</v>
      </c>
      <c r="P3624" s="19">
        <f t="shared" si="321"/>
        <v>45922.505775462967</v>
      </c>
      <c r="Q3624" s="20" t="str">
        <f t="shared" si="322"/>
        <v>22/09/2025</v>
      </c>
      <c r="R3624" s="13" t="str">
        <f t="shared" si="323"/>
        <v>12</v>
      </c>
      <c r="S3624" s="13" t="str">
        <f t="shared" si="324"/>
        <v>Mon</v>
      </c>
    </row>
    <row r="3625" spans="1:19" x14ac:dyDescent="0.25">
      <c r="A3625" s="58">
        <v>45922.298773148148</v>
      </c>
      <c r="B3625" s="59">
        <v>444962805</v>
      </c>
      <c r="C3625" s="38" t="s">
        <v>36</v>
      </c>
      <c r="D3625" s="38" t="s">
        <v>38</v>
      </c>
      <c r="E3625" s="38" t="s">
        <v>46</v>
      </c>
      <c r="F3625" s="38" t="s">
        <v>120</v>
      </c>
      <c r="G3625" s="35">
        <v>3692.76</v>
      </c>
      <c r="H3625" s="59">
        <v>444172826</v>
      </c>
      <c r="I3625" s="35">
        <v>0</v>
      </c>
      <c r="J3625" s="35">
        <v>0</v>
      </c>
      <c r="K3625" s="35">
        <v>0</v>
      </c>
      <c r="L3625" s="35">
        <v>-3.08</v>
      </c>
      <c r="M3625" s="35">
        <v>9825.3799999999992</v>
      </c>
      <c r="N3625" s="38" t="s">
        <v>2435</v>
      </c>
      <c r="O3625" s="14">
        <f t="shared" si="320"/>
        <v>45922.298773148148</v>
      </c>
      <c r="P3625" s="19">
        <f t="shared" si="321"/>
        <v>45922.507106481484</v>
      </c>
      <c r="Q3625" s="20" t="str">
        <f t="shared" si="322"/>
        <v>22/09/2025</v>
      </c>
      <c r="R3625" s="13" t="str">
        <f t="shared" si="323"/>
        <v>12</v>
      </c>
      <c r="S3625" s="13" t="str">
        <f t="shared" si="324"/>
        <v>Mon</v>
      </c>
    </row>
    <row r="3626" spans="1:19" x14ac:dyDescent="0.25">
      <c r="A3626" s="60">
        <v>45922.298831018517</v>
      </c>
      <c r="B3626" s="61">
        <v>444962876</v>
      </c>
      <c r="C3626" s="37" t="s">
        <v>36</v>
      </c>
      <c r="D3626" s="37" t="s">
        <v>38</v>
      </c>
      <c r="E3626" s="37" t="s">
        <v>46</v>
      </c>
      <c r="F3626" s="37" t="s">
        <v>120</v>
      </c>
      <c r="G3626" s="36">
        <v>3692.52</v>
      </c>
      <c r="H3626" s="61">
        <v>444172896</v>
      </c>
      <c r="I3626" s="36">
        <v>0</v>
      </c>
      <c r="J3626" s="36">
        <v>0</v>
      </c>
      <c r="K3626" s="36">
        <v>0</v>
      </c>
      <c r="L3626" s="36">
        <v>-3.03</v>
      </c>
      <c r="M3626" s="36">
        <v>9822.35</v>
      </c>
      <c r="N3626" s="37" t="s">
        <v>2436</v>
      </c>
      <c r="O3626" s="14">
        <f t="shared" si="320"/>
        <v>45922.298831018517</v>
      </c>
      <c r="P3626" s="19">
        <f t="shared" si="321"/>
        <v>45922.507164351853</v>
      </c>
      <c r="Q3626" s="20" t="str">
        <f t="shared" si="322"/>
        <v>22/09/2025</v>
      </c>
      <c r="R3626" s="13" t="str">
        <f t="shared" si="323"/>
        <v>12</v>
      </c>
      <c r="S3626" s="13" t="str">
        <f t="shared" si="324"/>
        <v>Mon</v>
      </c>
    </row>
    <row r="3627" spans="1:19" x14ac:dyDescent="0.25">
      <c r="A3627" s="58">
        <v>45922.29891203704</v>
      </c>
      <c r="B3627" s="59">
        <v>444963039</v>
      </c>
      <c r="C3627" s="38" t="s">
        <v>36</v>
      </c>
      <c r="D3627" s="38" t="s">
        <v>38</v>
      </c>
      <c r="E3627" s="38" t="s">
        <v>46</v>
      </c>
      <c r="F3627" s="38" t="s">
        <v>120</v>
      </c>
      <c r="G3627" s="35">
        <v>3692.26</v>
      </c>
      <c r="H3627" s="59">
        <v>444173059</v>
      </c>
      <c r="I3627" s="35">
        <v>0</v>
      </c>
      <c r="J3627" s="35">
        <v>0</v>
      </c>
      <c r="K3627" s="35">
        <v>0</v>
      </c>
      <c r="L3627" s="35">
        <v>-2.94</v>
      </c>
      <c r="M3627" s="35">
        <v>9819.41</v>
      </c>
      <c r="N3627" s="38" t="s">
        <v>2437</v>
      </c>
      <c r="O3627" s="14">
        <f t="shared" si="320"/>
        <v>45922.29891203704</v>
      </c>
      <c r="P3627" s="19">
        <f t="shared" si="321"/>
        <v>45922.507245370376</v>
      </c>
      <c r="Q3627" s="20" t="str">
        <f t="shared" si="322"/>
        <v>22/09/2025</v>
      </c>
      <c r="R3627" s="13" t="str">
        <f t="shared" si="323"/>
        <v>12</v>
      </c>
      <c r="S3627" s="13" t="str">
        <f t="shared" si="324"/>
        <v>Mon</v>
      </c>
    </row>
    <row r="3628" spans="1:19" x14ac:dyDescent="0.25">
      <c r="A3628" s="60">
        <v>45922.300208333334</v>
      </c>
      <c r="B3628" s="61">
        <v>444963573</v>
      </c>
      <c r="C3628" s="37" t="s">
        <v>36</v>
      </c>
      <c r="D3628" s="37" t="s">
        <v>38</v>
      </c>
      <c r="E3628" s="37" t="s">
        <v>45</v>
      </c>
      <c r="F3628" s="37" t="s">
        <v>120</v>
      </c>
      <c r="G3628" s="36">
        <v>3692.03</v>
      </c>
      <c r="H3628" s="61">
        <v>444173582</v>
      </c>
      <c r="I3628" s="36">
        <v>0</v>
      </c>
      <c r="J3628" s="36">
        <v>0</v>
      </c>
      <c r="K3628" s="36">
        <v>0</v>
      </c>
      <c r="L3628" s="36">
        <v>0</v>
      </c>
      <c r="M3628" s="36">
        <v>9819.41</v>
      </c>
      <c r="N3628" s="37" t="s">
        <v>1385</v>
      </c>
      <c r="O3628" s="14">
        <f t="shared" ref="O3628:O3691" si="325">A3628</f>
        <v>45922.300208333334</v>
      </c>
      <c r="P3628" s="19">
        <f t="shared" ref="P3628:P3691" si="326">O3628+(5/24)</f>
        <v>45922.50854166667</v>
      </c>
      <c r="Q3628" s="20" t="str">
        <f t="shared" ref="Q3628:Q3691" si="327">TEXT(P3628,"dd/mm/yyyy")</f>
        <v>22/09/2025</v>
      </c>
      <c r="R3628" s="13" t="str">
        <f t="shared" ref="R3628:R3691" si="328">TEXT(P3628,"hh")</f>
        <v>12</v>
      </c>
      <c r="S3628" s="13" t="str">
        <f t="shared" ref="S3628:S3691" si="329">TEXT(P3628,"ddd")</f>
        <v>Mon</v>
      </c>
    </row>
    <row r="3629" spans="1:19" x14ac:dyDescent="0.25">
      <c r="A3629" s="58">
        <v>45922.303217592591</v>
      </c>
      <c r="B3629" s="59">
        <v>444964414</v>
      </c>
      <c r="C3629" s="38" t="s">
        <v>36</v>
      </c>
      <c r="D3629" s="38" t="s">
        <v>38</v>
      </c>
      <c r="E3629" s="38" t="s">
        <v>46</v>
      </c>
      <c r="F3629" s="38" t="s">
        <v>120</v>
      </c>
      <c r="G3629" s="35">
        <v>3691.62</v>
      </c>
      <c r="H3629" s="59">
        <v>444174423</v>
      </c>
      <c r="I3629" s="35">
        <v>0</v>
      </c>
      <c r="J3629" s="35">
        <v>0</v>
      </c>
      <c r="K3629" s="35">
        <v>0</v>
      </c>
      <c r="L3629" s="35">
        <v>-3</v>
      </c>
      <c r="M3629" s="35">
        <v>9816.41</v>
      </c>
      <c r="N3629" s="38" t="s">
        <v>2438</v>
      </c>
      <c r="O3629" s="14">
        <f t="shared" si="325"/>
        <v>45922.303217592591</v>
      </c>
      <c r="P3629" s="19">
        <f t="shared" si="326"/>
        <v>45922.511550925927</v>
      </c>
      <c r="Q3629" s="20" t="str">
        <f t="shared" si="327"/>
        <v>22/09/2025</v>
      </c>
      <c r="R3629" s="13" t="str">
        <f t="shared" si="328"/>
        <v>12</v>
      </c>
      <c r="S3629" s="13" t="str">
        <f t="shared" si="329"/>
        <v>Mon</v>
      </c>
    </row>
    <row r="3630" spans="1:19" x14ac:dyDescent="0.25">
      <c r="A3630" s="60">
        <v>45922.303217592591</v>
      </c>
      <c r="B3630" s="61">
        <v>444964415</v>
      </c>
      <c r="C3630" s="37" t="s">
        <v>36</v>
      </c>
      <c r="D3630" s="37" t="s">
        <v>38</v>
      </c>
      <c r="E3630" s="37" t="s">
        <v>46</v>
      </c>
      <c r="F3630" s="37" t="s">
        <v>120</v>
      </c>
      <c r="G3630" s="36">
        <v>3691.62</v>
      </c>
      <c r="H3630" s="61">
        <v>444174424</v>
      </c>
      <c r="I3630" s="36">
        <v>0</v>
      </c>
      <c r="J3630" s="36">
        <v>0</v>
      </c>
      <c r="K3630" s="36">
        <v>0</v>
      </c>
      <c r="L3630" s="36">
        <v>-3</v>
      </c>
      <c r="M3630" s="36">
        <v>9813.41</v>
      </c>
      <c r="N3630" s="37" t="s">
        <v>2438</v>
      </c>
      <c r="O3630" s="14">
        <f t="shared" si="325"/>
        <v>45922.303217592591</v>
      </c>
      <c r="P3630" s="19">
        <f t="shared" si="326"/>
        <v>45922.511550925927</v>
      </c>
      <c r="Q3630" s="20" t="str">
        <f t="shared" si="327"/>
        <v>22/09/2025</v>
      </c>
      <c r="R3630" s="13" t="str">
        <f t="shared" si="328"/>
        <v>12</v>
      </c>
      <c r="S3630" s="13" t="str">
        <f t="shared" si="329"/>
        <v>Mon</v>
      </c>
    </row>
    <row r="3631" spans="1:19" x14ac:dyDescent="0.25">
      <c r="A3631" s="58">
        <v>45922.3044212963</v>
      </c>
      <c r="B3631" s="59">
        <v>444965267</v>
      </c>
      <c r="C3631" s="38" t="s">
        <v>36</v>
      </c>
      <c r="D3631" s="38" t="s">
        <v>37</v>
      </c>
      <c r="E3631" s="38" t="s">
        <v>46</v>
      </c>
      <c r="F3631" s="38" t="s">
        <v>120</v>
      </c>
      <c r="G3631" s="35">
        <v>3692.28</v>
      </c>
      <c r="H3631" s="59">
        <v>444175273</v>
      </c>
      <c r="I3631" s="35">
        <v>0</v>
      </c>
      <c r="J3631" s="35">
        <v>0</v>
      </c>
      <c r="K3631" s="35">
        <v>0</v>
      </c>
      <c r="L3631" s="35">
        <v>0.94</v>
      </c>
      <c r="M3631" s="35">
        <v>9814.35</v>
      </c>
      <c r="N3631" s="38" t="s">
        <v>2439</v>
      </c>
      <c r="O3631" s="14">
        <f t="shared" si="325"/>
        <v>45922.3044212963</v>
      </c>
      <c r="P3631" s="19">
        <f t="shared" si="326"/>
        <v>45922.512754629635</v>
      </c>
      <c r="Q3631" s="20" t="str">
        <f t="shared" si="327"/>
        <v>22/09/2025</v>
      </c>
      <c r="R3631" s="13" t="str">
        <f t="shared" si="328"/>
        <v>12</v>
      </c>
      <c r="S3631" s="13" t="str">
        <f t="shared" si="329"/>
        <v>Mon</v>
      </c>
    </row>
    <row r="3632" spans="1:19" x14ac:dyDescent="0.25">
      <c r="A3632" s="60">
        <v>45922.304490740738</v>
      </c>
      <c r="B3632" s="61">
        <v>444965283</v>
      </c>
      <c r="C3632" s="37" t="s">
        <v>36</v>
      </c>
      <c r="D3632" s="37" t="s">
        <v>38</v>
      </c>
      <c r="E3632" s="37" t="s">
        <v>45</v>
      </c>
      <c r="F3632" s="37" t="s">
        <v>120</v>
      </c>
      <c r="G3632" s="36">
        <v>3692.19</v>
      </c>
      <c r="H3632" s="61">
        <v>444175289</v>
      </c>
      <c r="I3632" s="36">
        <v>0</v>
      </c>
      <c r="J3632" s="36">
        <v>0</v>
      </c>
      <c r="K3632" s="36">
        <v>0</v>
      </c>
      <c r="L3632" s="36">
        <v>0</v>
      </c>
      <c r="M3632" s="36">
        <v>9814.35</v>
      </c>
      <c r="N3632" s="37" t="s">
        <v>1945</v>
      </c>
      <c r="O3632" s="14">
        <f t="shared" si="325"/>
        <v>45922.304490740738</v>
      </c>
      <c r="P3632" s="19">
        <f t="shared" si="326"/>
        <v>45922.512824074074</v>
      </c>
      <c r="Q3632" s="20" t="str">
        <f t="shared" si="327"/>
        <v>22/09/2025</v>
      </c>
      <c r="R3632" s="13" t="str">
        <f t="shared" si="328"/>
        <v>12</v>
      </c>
      <c r="S3632" s="13" t="str">
        <f t="shared" si="329"/>
        <v>Mon</v>
      </c>
    </row>
    <row r="3633" spans="1:19" x14ac:dyDescent="0.25">
      <c r="A3633" s="58">
        <v>45922.304502314815</v>
      </c>
      <c r="B3633" s="59">
        <v>444965287</v>
      </c>
      <c r="C3633" s="38" t="s">
        <v>36</v>
      </c>
      <c r="D3633" s="38" t="s">
        <v>38</v>
      </c>
      <c r="E3633" s="38" t="s">
        <v>45</v>
      </c>
      <c r="F3633" s="38" t="s">
        <v>120</v>
      </c>
      <c r="G3633" s="35">
        <v>3692.22</v>
      </c>
      <c r="H3633" s="59">
        <v>444175294</v>
      </c>
      <c r="I3633" s="35">
        <v>0</v>
      </c>
      <c r="J3633" s="35">
        <v>0</v>
      </c>
      <c r="K3633" s="35">
        <v>0</v>
      </c>
      <c r="L3633" s="35">
        <v>0</v>
      </c>
      <c r="M3633" s="35">
        <v>9814.35</v>
      </c>
      <c r="N3633" s="38" t="s">
        <v>52</v>
      </c>
      <c r="O3633" s="14">
        <f t="shared" si="325"/>
        <v>45922.304502314815</v>
      </c>
      <c r="P3633" s="19">
        <f t="shared" si="326"/>
        <v>45922.512835648151</v>
      </c>
      <c r="Q3633" s="20" t="str">
        <f t="shared" si="327"/>
        <v>22/09/2025</v>
      </c>
      <c r="R3633" s="13" t="str">
        <f t="shared" si="328"/>
        <v>12</v>
      </c>
      <c r="S3633" s="13" t="str">
        <f t="shared" si="329"/>
        <v>Mon</v>
      </c>
    </row>
    <row r="3634" spans="1:19" x14ac:dyDescent="0.25">
      <c r="A3634" s="60">
        <v>45922.304502314815</v>
      </c>
      <c r="B3634" s="61">
        <v>444965288</v>
      </c>
      <c r="C3634" s="37" t="s">
        <v>36</v>
      </c>
      <c r="D3634" s="37" t="s">
        <v>38</v>
      </c>
      <c r="E3634" s="37" t="s">
        <v>45</v>
      </c>
      <c r="F3634" s="37" t="s">
        <v>120</v>
      </c>
      <c r="G3634" s="36">
        <v>3692.22</v>
      </c>
      <c r="H3634" s="61">
        <v>444175295</v>
      </c>
      <c r="I3634" s="36">
        <v>0</v>
      </c>
      <c r="J3634" s="36">
        <v>0</v>
      </c>
      <c r="K3634" s="36">
        <v>0</v>
      </c>
      <c r="L3634" s="36">
        <v>0</v>
      </c>
      <c r="M3634" s="36">
        <v>9814.35</v>
      </c>
      <c r="N3634" s="37" t="s">
        <v>1972</v>
      </c>
      <c r="O3634" s="14">
        <f t="shared" si="325"/>
        <v>45922.304502314815</v>
      </c>
      <c r="P3634" s="19">
        <f t="shared" si="326"/>
        <v>45922.512835648151</v>
      </c>
      <c r="Q3634" s="20" t="str">
        <f t="shared" si="327"/>
        <v>22/09/2025</v>
      </c>
      <c r="R3634" s="13" t="str">
        <f t="shared" si="328"/>
        <v>12</v>
      </c>
      <c r="S3634" s="13" t="str">
        <f t="shared" si="329"/>
        <v>Mon</v>
      </c>
    </row>
    <row r="3635" spans="1:19" x14ac:dyDescent="0.25">
      <c r="A3635" s="58">
        <v>45922.304502314815</v>
      </c>
      <c r="B3635" s="59">
        <v>444965290</v>
      </c>
      <c r="C3635" s="38" t="s">
        <v>36</v>
      </c>
      <c r="D3635" s="38" t="s">
        <v>38</v>
      </c>
      <c r="E3635" s="38" t="s">
        <v>45</v>
      </c>
      <c r="F3635" s="38" t="s">
        <v>120</v>
      </c>
      <c r="G3635" s="35">
        <v>3692.15</v>
      </c>
      <c r="H3635" s="59">
        <v>444175297</v>
      </c>
      <c r="I3635" s="35">
        <v>0</v>
      </c>
      <c r="J3635" s="35">
        <v>0</v>
      </c>
      <c r="K3635" s="35">
        <v>0</v>
      </c>
      <c r="L3635" s="35">
        <v>0</v>
      </c>
      <c r="M3635" s="35">
        <v>9814.35</v>
      </c>
      <c r="N3635" s="38" t="s">
        <v>48</v>
      </c>
      <c r="O3635" s="14">
        <f t="shared" si="325"/>
        <v>45922.304502314815</v>
      </c>
      <c r="P3635" s="19">
        <f t="shared" si="326"/>
        <v>45922.512835648151</v>
      </c>
      <c r="Q3635" s="20" t="str">
        <f t="shared" si="327"/>
        <v>22/09/2025</v>
      </c>
      <c r="R3635" s="13" t="str">
        <f t="shared" si="328"/>
        <v>12</v>
      </c>
      <c r="S3635" s="13" t="str">
        <f t="shared" si="329"/>
        <v>Mon</v>
      </c>
    </row>
    <row r="3636" spans="1:19" x14ac:dyDescent="0.25">
      <c r="A3636" s="60">
        <v>45922.304502314815</v>
      </c>
      <c r="B3636" s="61">
        <v>444965294</v>
      </c>
      <c r="C3636" s="37" t="s">
        <v>36</v>
      </c>
      <c r="D3636" s="37" t="s">
        <v>38</v>
      </c>
      <c r="E3636" s="37" t="s">
        <v>45</v>
      </c>
      <c r="F3636" s="37" t="s">
        <v>120</v>
      </c>
      <c r="G3636" s="36">
        <v>3692.13</v>
      </c>
      <c r="H3636" s="61">
        <v>444175301</v>
      </c>
      <c r="I3636" s="36">
        <v>0</v>
      </c>
      <c r="J3636" s="36">
        <v>0</v>
      </c>
      <c r="K3636" s="36">
        <v>0</v>
      </c>
      <c r="L3636" s="36">
        <v>0</v>
      </c>
      <c r="M3636" s="36">
        <v>9814.35</v>
      </c>
      <c r="N3636" s="37" t="s">
        <v>2064</v>
      </c>
      <c r="O3636" s="14">
        <f t="shared" si="325"/>
        <v>45922.304502314815</v>
      </c>
      <c r="P3636" s="19">
        <f t="shared" si="326"/>
        <v>45922.512835648151</v>
      </c>
      <c r="Q3636" s="20" t="str">
        <f t="shared" si="327"/>
        <v>22/09/2025</v>
      </c>
      <c r="R3636" s="13" t="str">
        <f t="shared" si="328"/>
        <v>12</v>
      </c>
      <c r="S3636" s="13" t="str">
        <f t="shared" si="329"/>
        <v>Mon</v>
      </c>
    </row>
    <row r="3637" spans="1:19" x14ac:dyDescent="0.25">
      <c r="A3637" s="58">
        <v>45922.304513888892</v>
      </c>
      <c r="B3637" s="59">
        <v>444965296</v>
      </c>
      <c r="C3637" s="38" t="s">
        <v>36</v>
      </c>
      <c r="D3637" s="38" t="s">
        <v>38</v>
      </c>
      <c r="E3637" s="38" t="s">
        <v>45</v>
      </c>
      <c r="F3637" s="38" t="s">
        <v>120</v>
      </c>
      <c r="G3637" s="35">
        <v>3692.13</v>
      </c>
      <c r="H3637" s="59">
        <v>444175303</v>
      </c>
      <c r="I3637" s="35">
        <v>0</v>
      </c>
      <c r="J3637" s="35">
        <v>0</v>
      </c>
      <c r="K3637" s="35">
        <v>0</v>
      </c>
      <c r="L3637" s="35">
        <v>0</v>
      </c>
      <c r="M3637" s="35">
        <v>9814.35</v>
      </c>
      <c r="N3637" s="38" t="s">
        <v>109</v>
      </c>
      <c r="O3637" s="14">
        <f t="shared" si="325"/>
        <v>45922.304513888892</v>
      </c>
      <c r="P3637" s="19">
        <f t="shared" si="326"/>
        <v>45922.512847222228</v>
      </c>
      <c r="Q3637" s="20" t="str">
        <f t="shared" si="327"/>
        <v>22/09/2025</v>
      </c>
      <c r="R3637" s="13" t="str">
        <f t="shared" si="328"/>
        <v>12</v>
      </c>
      <c r="S3637" s="13" t="str">
        <f t="shared" si="329"/>
        <v>Mon</v>
      </c>
    </row>
    <row r="3638" spans="1:19" x14ac:dyDescent="0.25">
      <c r="A3638" s="60">
        <v>45922.304513888892</v>
      </c>
      <c r="B3638" s="61">
        <v>444965297</v>
      </c>
      <c r="C3638" s="37" t="s">
        <v>36</v>
      </c>
      <c r="D3638" s="37" t="s">
        <v>38</v>
      </c>
      <c r="E3638" s="37" t="s">
        <v>45</v>
      </c>
      <c r="F3638" s="37" t="s">
        <v>120</v>
      </c>
      <c r="G3638" s="36">
        <v>3692.13</v>
      </c>
      <c r="H3638" s="61">
        <v>444175304</v>
      </c>
      <c r="I3638" s="36">
        <v>0</v>
      </c>
      <c r="J3638" s="36">
        <v>0</v>
      </c>
      <c r="K3638" s="36">
        <v>0</v>
      </c>
      <c r="L3638" s="36">
        <v>0</v>
      </c>
      <c r="M3638" s="36">
        <v>9814.35</v>
      </c>
      <c r="N3638" s="37" t="s">
        <v>108</v>
      </c>
      <c r="O3638" s="14">
        <f t="shared" si="325"/>
        <v>45922.304513888892</v>
      </c>
      <c r="P3638" s="19">
        <f t="shared" si="326"/>
        <v>45922.512847222228</v>
      </c>
      <c r="Q3638" s="20" t="str">
        <f t="shared" si="327"/>
        <v>22/09/2025</v>
      </c>
      <c r="R3638" s="13" t="str">
        <f t="shared" si="328"/>
        <v>12</v>
      </c>
      <c r="S3638" s="13" t="str">
        <f t="shared" si="329"/>
        <v>Mon</v>
      </c>
    </row>
    <row r="3639" spans="1:19" x14ac:dyDescent="0.25">
      <c r="A3639" s="58">
        <v>45922.304513888892</v>
      </c>
      <c r="B3639" s="59">
        <v>444965298</v>
      </c>
      <c r="C3639" s="38" t="s">
        <v>36</v>
      </c>
      <c r="D3639" s="38" t="s">
        <v>38</v>
      </c>
      <c r="E3639" s="38" t="s">
        <v>45</v>
      </c>
      <c r="F3639" s="38" t="s">
        <v>120</v>
      </c>
      <c r="G3639" s="35">
        <v>3692.13</v>
      </c>
      <c r="H3639" s="59">
        <v>444175305</v>
      </c>
      <c r="I3639" s="35">
        <v>0</v>
      </c>
      <c r="J3639" s="35">
        <v>0</v>
      </c>
      <c r="K3639" s="35">
        <v>0</v>
      </c>
      <c r="L3639" s="35">
        <v>0</v>
      </c>
      <c r="M3639" s="35">
        <v>9814.35</v>
      </c>
      <c r="N3639" s="38" t="s">
        <v>77</v>
      </c>
      <c r="O3639" s="14">
        <f t="shared" si="325"/>
        <v>45922.304513888892</v>
      </c>
      <c r="P3639" s="19">
        <f t="shared" si="326"/>
        <v>45922.512847222228</v>
      </c>
      <c r="Q3639" s="20" t="str">
        <f t="shared" si="327"/>
        <v>22/09/2025</v>
      </c>
      <c r="R3639" s="13" t="str">
        <f t="shared" si="328"/>
        <v>12</v>
      </c>
      <c r="S3639" s="13" t="str">
        <f t="shared" si="329"/>
        <v>Mon</v>
      </c>
    </row>
    <row r="3640" spans="1:19" x14ac:dyDescent="0.25">
      <c r="A3640" s="60">
        <v>45922.304513888892</v>
      </c>
      <c r="B3640" s="61">
        <v>444965299</v>
      </c>
      <c r="C3640" s="37" t="s">
        <v>36</v>
      </c>
      <c r="D3640" s="37" t="s">
        <v>38</v>
      </c>
      <c r="E3640" s="37" t="s">
        <v>45</v>
      </c>
      <c r="F3640" s="37" t="s">
        <v>120</v>
      </c>
      <c r="G3640" s="36">
        <v>3692.07</v>
      </c>
      <c r="H3640" s="61">
        <v>444175306</v>
      </c>
      <c r="I3640" s="36">
        <v>0</v>
      </c>
      <c r="J3640" s="36">
        <v>0</v>
      </c>
      <c r="K3640" s="36">
        <v>0</v>
      </c>
      <c r="L3640" s="36">
        <v>0</v>
      </c>
      <c r="M3640" s="36">
        <v>9814.35</v>
      </c>
      <c r="N3640" s="37" t="s">
        <v>2063</v>
      </c>
      <c r="O3640" s="14">
        <f t="shared" si="325"/>
        <v>45922.304513888892</v>
      </c>
      <c r="P3640" s="19">
        <f t="shared" si="326"/>
        <v>45922.512847222228</v>
      </c>
      <c r="Q3640" s="20" t="str">
        <f t="shared" si="327"/>
        <v>22/09/2025</v>
      </c>
      <c r="R3640" s="13" t="str">
        <f t="shared" si="328"/>
        <v>12</v>
      </c>
      <c r="S3640" s="13" t="str">
        <f t="shared" si="329"/>
        <v>Mon</v>
      </c>
    </row>
    <row r="3641" spans="1:19" x14ac:dyDescent="0.25">
      <c r="A3641" s="58">
        <v>45922.304525462961</v>
      </c>
      <c r="B3641" s="59">
        <v>444965301</v>
      </c>
      <c r="C3641" s="38" t="s">
        <v>36</v>
      </c>
      <c r="D3641" s="38" t="s">
        <v>38</v>
      </c>
      <c r="E3641" s="38" t="s">
        <v>45</v>
      </c>
      <c r="F3641" s="38" t="s">
        <v>120</v>
      </c>
      <c r="G3641" s="35">
        <v>3692.01</v>
      </c>
      <c r="H3641" s="59">
        <v>444175308</v>
      </c>
      <c r="I3641" s="35">
        <v>0</v>
      </c>
      <c r="J3641" s="35">
        <v>0</v>
      </c>
      <c r="K3641" s="35">
        <v>0</v>
      </c>
      <c r="L3641" s="35">
        <v>0</v>
      </c>
      <c r="M3641" s="35">
        <v>9814.35</v>
      </c>
      <c r="N3641" s="38" t="s">
        <v>47</v>
      </c>
      <c r="O3641" s="14">
        <f t="shared" si="325"/>
        <v>45922.304525462961</v>
      </c>
      <c r="P3641" s="19">
        <f t="shared" si="326"/>
        <v>45922.512858796297</v>
      </c>
      <c r="Q3641" s="20" t="str">
        <f t="shared" si="327"/>
        <v>22/09/2025</v>
      </c>
      <c r="R3641" s="13" t="str">
        <f t="shared" si="328"/>
        <v>12</v>
      </c>
      <c r="S3641" s="13" t="str">
        <f t="shared" si="329"/>
        <v>Mon</v>
      </c>
    </row>
    <row r="3642" spans="1:19" x14ac:dyDescent="0.25">
      <c r="A3642" s="60">
        <v>45922.304525462961</v>
      </c>
      <c r="B3642" s="61">
        <v>444965302</v>
      </c>
      <c r="C3642" s="37" t="s">
        <v>36</v>
      </c>
      <c r="D3642" s="37" t="s">
        <v>38</v>
      </c>
      <c r="E3642" s="37" t="s">
        <v>45</v>
      </c>
      <c r="F3642" s="37" t="s">
        <v>120</v>
      </c>
      <c r="G3642" s="36">
        <v>3692.13</v>
      </c>
      <c r="H3642" s="61">
        <v>444175309</v>
      </c>
      <c r="I3642" s="36">
        <v>0</v>
      </c>
      <c r="J3642" s="36">
        <v>0</v>
      </c>
      <c r="K3642" s="36">
        <v>0</v>
      </c>
      <c r="L3642" s="36">
        <v>0</v>
      </c>
      <c r="M3642" s="36">
        <v>9814.35</v>
      </c>
      <c r="N3642" s="37" t="s">
        <v>114</v>
      </c>
      <c r="O3642" s="14">
        <f t="shared" si="325"/>
        <v>45922.304525462961</v>
      </c>
      <c r="P3642" s="19">
        <f t="shared" si="326"/>
        <v>45922.512858796297</v>
      </c>
      <c r="Q3642" s="20" t="str">
        <f t="shared" si="327"/>
        <v>22/09/2025</v>
      </c>
      <c r="R3642" s="13" t="str">
        <f t="shared" si="328"/>
        <v>12</v>
      </c>
      <c r="S3642" s="13" t="str">
        <f t="shared" si="329"/>
        <v>Mon</v>
      </c>
    </row>
    <row r="3643" spans="1:19" x14ac:dyDescent="0.25">
      <c r="A3643" s="58">
        <v>45922.304722222223</v>
      </c>
      <c r="B3643" s="59">
        <v>444965342</v>
      </c>
      <c r="C3643" s="38" t="s">
        <v>36</v>
      </c>
      <c r="D3643" s="38" t="s">
        <v>38</v>
      </c>
      <c r="E3643" s="38" t="s">
        <v>45</v>
      </c>
      <c r="F3643" s="38" t="s">
        <v>120</v>
      </c>
      <c r="G3643" s="35">
        <v>3692.04</v>
      </c>
      <c r="H3643" s="59">
        <v>444175347</v>
      </c>
      <c r="I3643" s="35">
        <v>0</v>
      </c>
      <c r="J3643" s="35">
        <v>0</v>
      </c>
      <c r="K3643" s="35">
        <v>0</v>
      </c>
      <c r="L3643" s="35">
        <v>0</v>
      </c>
      <c r="M3643" s="35">
        <v>9814.35</v>
      </c>
      <c r="N3643" s="38" t="s">
        <v>116</v>
      </c>
      <c r="O3643" s="14">
        <f t="shared" si="325"/>
        <v>45922.304722222223</v>
      </c>
      <c r="P3643" s="19">
        <f t="shared" si="326"/>
        <v>45922.513055555559</v>
      </c>
      <c r="Q3643" s="20" t="str">
        <f t="shared" si="327"/>
        <v>22/09/2025</v>
      </c>
      <c r="R3643" s="13" t="str">
        <f t="shared" si="328"/>
        <v>12</v>
      </c>
      <c r="S3643" s="13" t="str">
        <f t="shared" si="329"/>
        <v>Mon</v>
      </c>
    </row>
    <row r="3644" spans="1:19" x14ac:dyDescent="0.25">
      <c r="A3644" s="60">
        <v>45922.31763888889</v>
      </c>
      <c r="B3644" s="61">
        <v>444969313</v>
      </c>
      <c r="C3644" s="37" t="s">
        <v>36</v>
      </c>
      <c r="D3644" s="37" t="s">
        <v>37</v>
      </c>
      <c r="E3644" s="37" t="s">
        <v>46</v>
      </c>
      <c r="F3644" s="37" t="s">
        <v>120</v>
      </c>
      <c r="G3644" s="36">
        <v>3690.65</v>
      </c>
      <c r="H3644" s="61">
        <v>444179227</v>
      </c>
      <c r="I3644" s="36">
        <v>0</v>
      </c>
      <c r="J3644" s="36">
        <v>0</v>
      </c>
      <c r="K3644" s="36">
        <v>0</v>
      </c>
      <c r="L3644" s="36">
        <v>1.57</v>
      </c>
      <c r="M3644" s="36">
        <v>9815.92</v>
      </c>
      <c r="N3644" s="37" t="s">
        <v>2440</v>
      </c>
      <c r="O3644" s="14">
        <f t="shared" si="325"/>
        <v>45922.31763888889</v>
      </c>
      <c r="P3644" s="19">
        <f t="shared" si="326"/>
        <v>45922.525972222225</v>
      </c>
      <c r="Q3644" s="20" t="str">
        <f t="shared" si="327"/>
        <v>22/09/2025</v>
      </c>
      <c r="R3644" s="13" t="str">
        <f t="shared" si="328"/>
        <v>12</v>
      </c>
      <c r="S3644" s="13" t="str">
        <f t="shared" si="329"/>
        <v>Mon</v>
      </c>
    </row>
    <row r="3645" spans="1:19" x14ac:dyDescent="0.25">
      <c r="A3645" s="58">
        <v>45922.31763888889</v>
      </c>
      <c r="B3645" s="59">
        <v>444969315</v>
      </c>
      <c r="C3645" s="38" t="s">
        <v>36</v>
      </c>
      <c r="D3645" s="38" t="s">
        <v>37</v>
      </c>
      <c r="E3645" s="38" t="s">
        <v>46</v>
      </c>
      <c r="F3645" s="38" t="s">
        <v>120</v>
      </c>
      <c r="G3645" s="35">
        <v>3690.65</v>
      </c>
      <c r="H3645" s="59">
        <v>444179228</v>
      </c>
      <c r="I3645" s="35">
        <v>0</v>
      </c>
      <c r="J3645" s="35">
        <v>0</v>
      </c>
      <c r="K3645" s="35">
        <v>0</v>
      </c>
      <c r="L3645" s="35">
        <v>1.48</v>
      </c>
      <c r="M3645" s="35">
        <v>9817.4</v>
      </c>
      <c r="N3645" s="38" t="s">
        <v>2440</v>
      </c>
      <c r="O3645" s="14">
        <f t="shared" si="325"/>
        <v>45922.31763888889</v>
      </c>
      <c r="P3645" s="19">
        <f t="shared" si="326"/>
        <v>45922.525972222225</v>
      </c>
      <c r="Q3645" s="20" t="str">
        <f t="shared" si="327"/>
        <v>22/09/2025</v>
      </c>
      <c r="R3645" s="13" t="str">
        <f t="shared" si="328"/>
        <v>12</v>
      </c>
      <c r="S3645" s="13" t="str">
        <f t="shared" si="329"/>
        <v>Mon</v>
      </c>
    </row>
    <row r="3646" spans="1:19" x14ac:dyDescent="0.25">
      <c r="A3646" s="60">
        <v>45922.31763888889</v>
      </c>
      <c r="B3646" s="61">
        <v>444969316</v>
      </c>
      <c r="C3646" s="37" t="s">
        <v>36</v>
      </c>
      <c r="D3646" s="37" t="s">
        <v>37</v>
      </c>
      <c r="E3646" s="37" t="s">
        <v>46</v>
      </c>
      <c r="F3646" s="37" t="s">
        <v>120</v>
      </c>
      <c r="G3646" s="36">
        <v>3690.65</v>
      </c>
      <c r="H3646" s="61">
        <v>444179229</v>
      </c>
      <c r="I3646" s="36">
        <v>0</v>
      </c>
      <c r="J3646" s="36">
        <v>0</v>
      </c>
      <c r="K3646" s="36">
        <v>0</v>
      </c>
      <c r="L3646" s="36">
        <v>1.48</v>
      </c>
      <c r="M3646" s="36">
        <v>9818.8799999999992</v>
      </c>
      <c r="N3646" s="37" t="s">
        <v>2440</v>
      </c>
      <c r="O3646" s="14">
        <f t="shared" si="325"/>
        <v>45922.31763888889</v>
      </c>
      <c r="P3646" s="19">
        <f t="shared" si="326"/>
        <v>45922.525972222225</v>
      </c>
      <c r="Q3646" s="20" t="str">
        <f t="shared" si="327"/>
        <v>22/09/2025</v>
      </c>
      <c r="R3646" s="13" t="str">
        <f t="shared" si="328"/>
        <v>12</v>
      </c>
      <c r="S3646" s="13" t="str">
        <f t="shared" si="329"/>
        <v>Mon</v>
      </c>
    </row>
    <row r="3647" spans="1:19" x14ac:dyDescent="0.25">
      <c r="A3647" s="58">
        <v>45922.31763888889</v>
      </c>
      <c r="B3647" s="59">
        <v>444969318</v>
      </c>
      <c r="C3647" s="38" t="s">
        <v>36</v>
      </c>
      <c r="D3647" s="38" t="s">
        <v>37</v>
      </c>
      <c r="E3647" s="38" t="s">
        <v>46</v>
      </c>
      <c r="F3647" s="38" t="s">
        <v>120</v>
      </c>
      <c r="G3647" s="35">
        <v>3690.65</v>
      </c>
      <c r="H3647" s="59">
        <v>444179230</v>
      </c>
      <c r="I3647" s="35">
        <v>0</v>
      </c>
      <c r="J3647" s="35">
        <v>0</v>
      </c>
      <c r="K3647" s="35">
        <v>0</v>
      </c>
      <c r="L3647" s="35">
        <v>1.48</v>
      </c>
      <c r="M3647" s="35">
        <v>9820.36</v>
      </c>
      <c r="N3647" s="38" t="s">
        <v>2440</v>
      </c>
      <c r="O3647" s="14">
        <f t="shared" si="325"/>
        <v>45922.31763888889</v>
      </c>
      <c r="P3647" s="19">
        <f t="shared" si="326"/>
        <v>45922.525972222225</v>
      </c>
      <c r="Q3647" s="20" t="str">
        <f t="shared" si="327"/>
        <v>22/09/2025</v>
      </c>
      <c r="R3647" s="13" t="str">
        <f t="shared" si="328"/>
        <v>12</v>
      </c>
      <c r="S3647" s="13" t="str">
        <f t="shared" si="329"/>
        <v>Mon</v>
      </c>
    </row>
    <row r="3648" spans="1:19" x14ac:dyDescent="0.25">
      <c r="A3648" s="60">
        <v>45922.31763888889</v>
      </c>
      <c r="B3648" s="61">
        <v>444969319</v>
      </c>
      <c r="C3648" s="37" t="s">
        <v>36</v>
      </c>
      <c r="D3648" s="37" t="s">
        <v>37</v>
      </c>
      <c r="E3648" s="37" t="s">
        <v>46</v>
      </c>
      <c r="F3648" s="37" t="s">
        <v>120</v>
      </c>
      <c r="G3648" s="36">
        <v>3690.65</v>
      </c>
      <c r="H3648" s="61">
        <v>444179231</v>
      </c>
      <c r="I3648" s="36">
        <v>0</v>
      </c>
      <c r="J3648" s="36">
        <v>0</v>
      </c>
      <c r="K3648" s="36">
        <v>0</v>
      </c>
      <c r="L3648" s="36">
        <v>1.48</v>
      </c>
      <c r="M3648" s="36">
        <v>9821.84</v>
      </c>
      <c r="N3648" s="37" t="s">
        <v>2440</v>
      </c>
      <c r="O3648" s="14">
        <f t="shared" si="325"/>
        <v>45922.31763888889</v>
      </c>
      <c r="P3648" s="19">
        <f t="shared" si="326"/>
        <v>45922.525972222225</v>
      </c>
      <c r="Q3648" s="20" t="str">
        <f t="shared" si="327"/>
        <v>22/09/2025</v>
      </c>
      <c r="R3648" s="13" t="str">
        <f t="shared" si="328"/>
        <v>12</v>
      </c>
      <c r="S3648" s="13" t="str">
        <f t="shared" si="329"/>
        <v>Mon</v>
      </c>
    </row>
    <row r="3649" spans="1:19" x14ac:dyDescent="0.25">
      <c r="A3649" s="58">
        <v>45922.318541666667</v>
      </c>
      <c r="B3649" s="59">
        <v>444969644</v>
      </c>
      <c r="C3649" s="38" t="s">
        <v>36</v>
      </c>
      <c r="D3649" s="38" t="s">
        <v>37</v>
      </c>
      <c r="E3649" s="38" t="s">
        <v>46</v>
      </c>
      <c r="F3649" s="38" t="s">
        <v>120</v>
      </c>
      <c r="G3649" s="35">
        <v>3691</v>
      </c>
      <c r="H3649" s="59">
        <v>444179547</v>
      </c>
      <c r="I3649" s="35">
        <v>0</v>
      </c>
      <c r="J3649" s="35">
        <v>0</v>
      </c>
      <c r="K3649" s="35">
        <v>0</v>
      </c>
      <c r="L3649" s="35">
        <v>2.2200000000000002</v>
      </c>
      <c r="M3649" s="35">
        <v>9824.06</v>
      </c>
      <c r="N3649" s="38" t="s">
        <v>2441</v>
      </c>
      <c r="O3649" s="14">
        <f t="shared" si="325"/>
        <v>45922.318541666667</v>
      </c>
      <c r="P3649" s="19">
        <f t="shared" si="326"/>
        <v>45922.526875000003</v>
      </c>
      <c r="Q3649" s="20" t="str">
        <f t="shared" si="327"/>
        <v>22/09/2025</v>
      </c>
      <c r="R3649" s="13" t="str">
        <f t="shared" si="328"/>
        <v>12</v>
      </c>
      <c r="S3649" s="13" t="str">
        <f t="shared" si="329"/>
        <v>Mon</v>
      </c>
    </row>
    <row r="3650" spans="1:19" x14ac:dyDescent="0.25">
      <c r="A3650" s="60">
        <v>45922.318541666667</v>
      </c>
      <c r="B3650" s="61">
        <v>444969645</v>
      </c>
      <c r="C3650" s="37" t="s">
        <v>36</v>
      </c>
      <c r="D3650" s="37" t="s">
        <v>37</v>
      </c>
      <c r="E3650" s="37" t="s">
        <v>46</v>
      </c>
      <c r="F3650" s="37" t="s">
        <v>120</v>
      </c>
      <c r="G3650" s="36">
        <v>3691</v>
      </c>
      <c r="H3650" s="61">
        <v>444179548</v>
      </c>
      <c r="I3650" s="36">
        <v>0</v>
      </c>
      <c r="J3650" s="36">
        <v>0</v>
      </c>
      <c r="K3650" s="36">
        <v>0</v>
      </c>
      <c r="L3650" s="36">
        <v>1.03</v>
      </c>
      <c r="M3650" s="36">
        <v>9825.09</v>
      </c>
      <c r="N3650" s="37" t="s">
        <v>2442</v>
      </c>
      <c r="O3650" s="14">
        <f t="shared" si="325"/>
        <v>45922.318541666667</v>
      </c>
      <c r="P3650" s="19">
        <f t="shared" si="326"/>
        <v>45922.526875000003</v>
      </c>
      <c r="Q3650" s="20" t="str">
        <f t="shared" si="327"/>
        <v>22/09/2025</v>
      </c>
      <c r="R3650" s="13" t="str">
        <f t="shared" si="328"/>
        <v>12</v>
      </c>
      <c r="S3650" s="13" t="str">
        <f t="shared" si="329"/>
        <v>Mon</v>
      </c>
    </row>
    <row r="3651" spans="1:19" x14ac:dyDescent="0.25">
      <c r="A3651" s="58">
        <v>45922.318541666667</v>
      </c>
      <c r="B3651" s="59">
        <v>444969647</v>
      </c>
      <c r="C3651" s="38" t="s">
        <v>36</v>
      </c>
      <c r="D3651" s="38" t="s">
        <v>37</v>
      </c>
      <c r="E3651" s="38" t="s">
        <v>46</v>
      </c>
      <c r="F3651" s="38" t="s">
        <v>120</v>
      </c>
      <c r="G3651" s="35">
        <v>3691</v>
      </c>
      <c r="H3651" s="59">
        <v>444179549</v>
      </c>
      <c r="I3651" s="35">
        <v>0</v>
      </c>
      <c r="J3651" s="35">
        <v>0</v>
      </c>
      <c r="K3651" s="35">
        <v>0</v>
      </c>
      <c r="L3651" s="35">
        <v>1.04</v>
      </c>
      <c r="M3651" s="35">
        <v>9826.1299999999992</v>
      </c>
      <c r="N3651" s="38" t="s">
        <v>2443</v>
      </c>
      <c r="O3651" s="14">
        <f t="shared" si="325"/>
        <v>45922.318541666667</v>
      </c>
      <c r="P3651" s="19">
        <f t="shared" si="326"/>
        <v>45922.526875000003</v>
      </c>
      <c r="Q3651" s="20" t="str">
        <f t="shared" si="327"/>
        <v>22/09/2025</v>
      </c>
      <c r="R3651" s="13" t="str">
        <f t="shared" si="328"/>
        <v>12</v>
      </c>
      <c r="S3651" s="13" t="str">
        <f t="shared" si="329"/>
        <v>Mon</v>
      </c>
    </row>
    <row r="3652" spans="1:19" x14ac:dyDescent="0.25">
      <c r="A3652" s="60">
        <v>45922.318611111114</v>
      </c>
      <c r="B3652" s="61">
        <v>444969664</v>
      </c>
      <c r="C3652" s="37" t="s">
        <v>36</v>
      </c>
      <c r="D3652" s="37" t="s">
        <v>38</v>
      </c>
      <c r="E3652" s="37" t="s">
        <v>45</v>
      </c>
      <c r="F3652" s="37" t="s">
        <v>120</v>
      </c>
      <c r="G3652" s="36">
        <v>3690.88</v>
      </c>
      <c r="H3652" s="61">
        <v>444179566</v>
      </c>
      <c r="I3652" s="36">
        <v>0</v>
      </c>
      <c r="J3652" s="36">
        <v>0</v>
      </c>
      <c r="K3652" s="36">
        <v>0</v>
      </c>
      <c r="L3652" s="36">
        <v>0</v>
      </c>
      <c r="M3652" s="36">
        <v>9826.1299999999992</v>
      </c>
      <c r="N3652" s="37" t="s">
        <v>119</v>
      </c>
      <c r="O3652" s="14">
        <f t="shared" si="325"/>
        <v>45922.318611111114</v>
      </c>
      <c r="P3652" s="19">
        <f t="shared" si="326"/>
        <v>45922.526944444449</v>
      </c>
      <c r="Q3652" s="20" t="str">
        <f t="shared" si="327"/>
        <v>22/09/2025</v>
      </c>
      <c r="R3652" s="13" t="str">
        <f t="shared" si="328"/>
        <v>12</v>
      </c>
      <c r="S3652" s="13" t="str">
        <f t="shared" si="329"/>
        <v>Mon</v>
      </c>
    </row>
    <row r="3653" spans="1:19" x14ac:dyDescent="0.25">
      <c r="A3653" s="58">
        <v>45922.318611111114</v>
      </c>
      <c r="B3653" s="59">
        <v>444969665</v>
      </c>
      <c r="C3653" s="38" t="s">
        <v>36</v>
      </c>
      <c r="D3653" s="38" t="s">
        <v>38</v>
      </c>
      <c r="E3653" s="38" t="s">
        <v>45</v>
      </c>
      <c r="F3653" s="38" t="s">
        <v>120</v>
      </c>
      <c r="G3653" s="35">
        <v>3690.89</v>
      </c>
      <c r="H3653" s="59">
        <v>444179567</v>
      </c>
      <c r="I3653" s="35">
        <v>0</v>
      </c>
      <c r="J3653" s="35">
        <v>0</v>
      </c>
      <c r="K3653" s="35">
        <v>0</v>
      </c>
      <c r="L3653" s="35">
        <v>0</v>
      </c>
      <c r="M3653" s="35">
        <v>9826.1299999999992</v>
      </c>
      <c r="N3653" s="38" t="s">
        <v>116</v>
      </c>
      <c r="O3653" s="14">
        <f t="shared" si="325"/>
        <v>45922.318611111114</v>
      </c>
      <c r="P3653" s="19">
        <f t="shared" si="326"/>
        <v>45922.526944444449</v>
      </c>
      <c r="Q3653" s="20" t="str">
        <f t="shared" si="327"/>
        <v>22/09/2025</v>
      </c>
      <c r="R3653" s="13" t="str">
        <f t="shared" si="328"/>
        <v>12</v>
      </c>
      <c r="S3653" s="13" t="str">
        <f t="shared" si="329"/>
        <v>Mon</v>
      </c>
    </row>
    <row r="3654" spans="1:19" x14ac:dyDescent="0.25">
      <c r="A3654" s="60">
        <v>45922.318622685183</v>
      </c>
      <c r="B3654" s="61">
        <v>444969667</v>
      </c>
      <c r="C3654" s="37" t="s">
        <v>36</v>
      </c>
      <c r="D3654" s="37" t="s">
        <v>38</v>
      </c>
      <c r="E3654" s="37" t="s">
        <v>45</v>
      </c>
      <c r="F3654" s="37" t="s">
        <v>120</v>
      </c>
      <c r="G3654" s="36">
        <v>3690.89</v>
      </c>
      <c r="H3654" s="61">
        <v>444179568</v>
      </c>
      <c r="I3654" s="36">
        <v>0</v>
      </c>
      <c r="J3654" s="36">
        <v>0</v>
      </c>
      <c r="K3654" s="36">
        <v>0</v>
      </c>
      <c r="L3654" s="36">
        <v>0</v>
      </c>
      <c r="M3654" s="36">
        <v>9826.1299999999992</v>
      </c>
      <c r="N3654" s="37" t="s">
        <v>1385</v>
      </c>
      <c r="O3654" s="14">
        <f t="shared" si="325"/>
        <v>45922.318622685183</v>
      </c>
      <c r="P3654" s="19">
        <f t="shared" si="326"/>
        <v>45922.526956018519</v>
      </c>
      <c r="Q3654" s="20" t="str">
        <f t="shared" si="327"/>
        <v>22/09/2025</v>
      </c>
      <c r="R3654" s="13" t="str">
        <f t="shared" si="328"/>
        <v>12</v>
      </c>
      <c r="S3654" s="13" t="str">
        <f t="shared" si="329"/>
        <v>Mon</v>
      </c>
    </row>
    <row r="3655" spans="1:19" x14ac:dyDescent="0.25">
      <c r="A3655" s="58">
        <v>45922.318842592591</v>
      </c>
      <c r="B3655" s="59">
        <v>444969707</v>
      </c>
      <c r="C3655" s="38" t="s">
        <v>36</v>
      </c>
      <c r="D3655" s="38" t="s">
        <v>38</v>
      </c>
      <c r="E3655" s="38" t="s">
        <v>45</v>
      </c>
      <c r="F3655" s="38" t="s">
        <v>120</v>
      </c>
      <c r="G3655" s="35">
        <v>3690.85</v>
      </c>
      <c r="H3655" s="59">
        <v>444179617</v>
      </c>
      <c r="I3655" s="35">
        <v>0</v>
      </c>
      <c r="J3655" s="35">
        <v>0</v>
      </c>
      <c r="K3655" s="35">
        <v>0</v>
      </c>
      <c r="L3655" s="35">
        <v>0</v>
      </c>
      <c r="M3655" s="35">
        <v>9826.1299999999992</v>
      </c>
      <c r="N3655" s="38" t="s">
        <v>2064</v>
      </c>
      <c r="O3655" s="14">
        <f t="shared" si="325"/>
        <v>45922.318842592591</v>
      </c>
      <c r="P3655" s="19">
        <f t="shared" si="326"/>
        <v>45922.527175925927</v>
      </c>
      <c r="Q3655" s="20" t="str">
        <f t="shared" si="327"/>
        <v>22/09/2025</v>
      </c>
      <c r="R3655" s="13" t="str">
        <f t="shared" si="328"/>
        <v>12</v>
      </c>
      <c r="S3655" s="13" t="str">
        <f t="shared" si="329"/>
        <v>Mon</v>
      </c>
    </row>
    <row r="3656" spans="1:19" x14ac:dyDescent="0.25">
      <c r="A3656" s="60">
        <v>45922.318842592591</v>
      </c>
      <c r="B3656" s="61">
        <v>444969709</v>
      </c>
      <c r="C3656" s="37" t="s">
        <v>36</v>
      </c>
      <c r="D3656" s="37" t="s">
        <v>38</v>
      </c>
      <c r="E3656" s="37" t="s">
        <v>45</v>
      </c>
      <c r="F3656" s="37" t="s">
        <v>120</v>
      </c>
      <c r="G3656" s="36">
        <v>3690.85</v>
      </c>
      <c r="H3656" s="61">
        <v>444179619</v>
      </c>
      <c r="I3656" s="36">
        <v>0</v>
      </c>
      <c r="J3656" s="36">
        <v>0</v>
      </c>
      <c r="K3656" s="36">
        <v>0</v>
      </c>
      <c r="L3656" s="36">
        <v>0</v>
      </c>
      <c r="M3656" s="36">
        <v>9826.1299999999992</v>
      </c>
      <c r="N3656" s="37" t="s">
        <v>1972</v>
      </c>
      <c r="O3656" s="14">
        <f t="shared" si="325"/>
        <v>45922.318842592591</v>
      </c>
      <c r="P3656" s="19">
        <f t="shared" si="326"/>
        <v>45922.527175925927</v>
      </c>
      <c r="Q3656" s="20" t="str">
        <f t="shared" si="327"/>
        <v>22/09/2025</v>
      </c>
      <c r="R3656" s="13" t="str">
        <f t="shared" si="328"/>
        <v>12</v>
      </c>
      <c r="S3656" s="13" t="str">
        <f t="shared" si="329"/>
        <v>Mon</v>
      </c>
    </row>
    <row r="3657" spans="1:19" x14ac:dyDescent="0.25">
      <c r="A3657" s="58">
        <v>45922.318854166668</v>
      </c>
      <c r="B3657" s="59">
        <v>444969710</v>
      </c>
      <c r="C3657" s="38" t="s">
        <v>36</v>
      </c>
      <c r="D3657" s="38" t="s">
        <v>38</v>
      </c>
      <c r="E3657" s="38" t="s">
        <v>45</v>
      </c>
      <c r="F3657" s="38" t="s">
        <v>120</v>
      </c>
      <c r="G3657" s="35">
        <v>3690.85</v>
      </c>
      <c r="H3657" s="59">
        <v>444179620</v>
      </c>
      <c r="I3657" s="35">
        <v>0</v>
      </c>
      <c r="J3657" s="35">
        <v>0</v>
      </c>
      <c r="K3657" s="35">
        <v>0</v>
      </c>
      <c r="L3657" s="35">
        <v>0</v>
      </c>
      <c r="M3657" s="35">
        <v>9826.1299999999992</v>
      </c>
      <c r="N3657" s="38" t="s">
        <v>77</v>
      </c>
      <c r="O3657" s="14">
        <f t="shared" si="325"/>
        <v>45922.318854166668</v>
      </c>
      <c r="P3657" s="19">
        <f t="shared" si="326"/>
        <v>45922.527187500003</v>
      </c>
      <c r="Q3657" s="20" t="str">
        <f t="shared" si="327"/>
        <v>22/09/2025</v>
      </c>
      <c r="R3657" s="13" t="str">
        <f t="shared" si="328"/>
        <v>12</v>
      </c>
      <c r="S3657" s="13" t="str">
        <f t="shared" si="329"/>
        <v>Mon</v>
      </c>
    </row>
    <row r="3658" spans="1:19" x14ac:dyDescent="0.25">
      <c r="A3658" s="60">
        <v>45922.318888888891</v>
      </c>
      <c r="B3658" s="61">
        <v>444969717</v>
      </c>
      <c r="C3658" s="37" t="s">
        <v>36</v>
      </c>
      <c r="D3658" s="37" t="s">
        <v>37</v>
      </c>
      <c r="E3658" s="37" t="s">
        <v>46</v>
      </c>
      <c r="F3658" s="37" t="s">
        <v>120</v>
      </c>
      <c r="G3658" s="36">
        <v>3691.29</v>
      </c>
      <c r="H3658" s="61">
        <v>444179631</v>
      </c>
      <c r="I3658" s="36">
        <v>0</v>
      </c>
      <c r="J3658" s="36">
        <v>0</v>
      </c>
      <c r="K3658" s="36">
        <v>0</v>
      </c>
      <c r="L3658" s="36">
        <v>0.72</v>
      </c>
      <c r="M3658" s="36">
        <v>9826.85</v>
      </c>
      <c r="N3658" s="37" t="s">
        <v>2444</v>
      </c>
      <c r="O3658" s="14">
        <f t="shared" si="325"/>
        <v>45922.318888888891</v>
      </c>
      <c r="P3658" s="19">
        <f t="shared" si="326"/>
        <v>45922.527222222227</v>
      </c>
      <c r="Q3658" s="20" t="str">
        <f t="shared" si="327"/>
        <v>22/09/2025</v>
      </c>
      <c r="R3658" s="13" t="str">
        <f t="shared" si="328"/>
        <v>12</v>
      </c>
      <c r="S3658" s="13" t="str">
        <f t="shared" si="329"/>
        <v>Mon</v>
      </c>
    </row>
    <row r="3659" spans="1:19" x14ac:dyDescent="0.25">
      <c r="A3659" s="58">
        <v>45922.318958333337</v>
      </c>
      <c r="B3659" s="59">
        <v>444969742</v>
      </c>
      <c r="C3659" s="38" t="s">
        <v>36</v>
      </c>
      <c r="D3659" s="38" t="s">
        <v>38</v>
      </c>
      <c r="E3659" s="38" t="s">
        <v>45</v>
      </c>
      <c r="F3659" s="38" t="s">
        <v>120</v>
      </c>
      <c r="G3659" s="35">
        <v>3690.87</v>
      </c>
      <c r="H3659" s="59">
        <v>444179663</v>
      </c>
      <c r="I3659" s="35">
        <v>0</v>
      </c>
      <c r="J3659" s="35">
        <v>0</v>
      </c>
      <c r="K3659" s="35">
        <v>0</v>
      </c>
      <c r="L3659" s="35">
        <v>0</v>
      </c>
      <c r="M3659" s="35">
        <v>9826.85</v>
      </c>
      <c r="N3659" s="38" t="s">
        <v>47</v>
      </c>
      <c r="O3659" s="14">
        <f t="shared" si="325"/>
        <v>45922.318958333337</v>
      </c>
      <c r="P3659" s="19">
        <f t="shared" si="326"/>
        <v>45922.527291666673</v>
      </c>
      <c r="Q3659" s="20" t="str">
        <f t="shared" si="327"/>
        <v>22/09/2025</v>
      </c>
      <c r="R3659" s="13" t="str">
        <f t="shared" si="328"/>
        <v>12</v>
      </c>
      <c r="S3659" s="13" t="str">
        <f t="shared" si="329"/>
        <v>Mon</v>
      </c>
    </row>
    <row r="3660" spans="1:19" x14ac:dyDescent="0.25">
      <c r="A3660" s="60">
        <v>45922.319687499999</v>
      </c>
      <c r="B3660" s="61">
        <v>444970219</v>
      </c>
      <c r="C3660" s="37" t="s">
        <v>36</v>
      </c>
      <c r="D3660" s="37" t="s">
        <v>37</v>
      </c>
      <c r="E3660" s="37" t="s">
        <v>46</v>
      </c>
      <c r="F3660" s="37" t="s">
        <v>120</v>
      </c>
      <c r="G3660" s="36">
        <v>3691.49</v>
      </c>
      <c r="H3660" s="61">
        <v>444180166</v>
      </c>
      <c r="I3660" s="36">
        <v>0</v>
      </c>
      <c r="J3660" s="36">
        <v>0</v>
      </c>
      <c r="K3660" s="36">
        <v>0</v>
      </c>
      <c r="L3660" s="36">
        <v>0.7</v>
      </c>
      <c r="M3660" s="36">
        <v>9827.5499999999993</v>
      </c>
      <c r="N3660" s="37" t="s">
        <v>2445</v>
      </c>
      <c r="O3660" s="14">
        <f t="shared" si="325"/>
        <v>45922.319687499999</v>
      </c>
      <c r="P3660" s="19">
        <f t="shared" si="326"/>
        <v>45922.528020833335</v>
      </c>
      <c r="Q3660" s="20" t="str">
        <f t="shared" si="327"/>
        <v>22/09/2025</v>
      </c>
      <c r="R3660" s="13" t="str">
        <f t="shared" si="328"/>
        <v>12</v>
      </c>
      <c r="S3660" s="13" t="str">
        <f t="shared" si="329"/>
        <v>Mon</v>
      </c>
    </row>
    <row r="3661" spans="1:19" x14ac:dyDescent="0.25">
      <c r="A3661" s="58">
        <v>45922.319687499999</v>
      </c>
      <c r="B3661" s="59">
        <v>444970220</v>
      </c>
      <c r="C3661" s="38" t="s">
        <v>36</v>
      </c>
      <c r="D3661" s="38" t="s">
        <v>37</v>
      </c>
      <c r="E3661" s="38" t="s">
        <v>46</v>
      </c>
      <c r="F3661" s="38" t="s">
        <v>120</v>
      </c>
      <c r="G3661" s="35">
        <v>3691.49</v>
      </c>
      <c r="H3661" s="59">
        <v>444180167</v>
      </c>
      <c r="I3661" s="35">
        <v>0</v>
      </c>
      <c r="J3661" s="35">
        <v>0</v>
      </c>
      <c r="K3661" s="35">
        <v>0</v>
      </c>
      <c r="L3661" s="35">
        <v>0.73</v>
      </c>
      <c r="M3661" s="35">
        <v>9828.2800000000007</v>
      </c>
      <c r="N3661" s="38" t="s">
        <v>2445</v>
      </c>
      <c r="O3661" s="14">
        <f t="shared" si="325"/>
        <v>45922.319687499999</v>
      </c>
      <c r="P3661" s="19">
        <f t="shared" si="326"/>
        <v>45922.528020833335</v>
      </c>
      <c r="Q3661" s="20" t="str">
        <f t="shared" si="327"/>
        <v>22/09/2025</v>
      </c>
      <c r="R3661" s="13" t="str">
        <f t="shared" si="328"/>
        <v>12</v>
      </c>
      <c r="S3661" s="13" t="str">
        <f t="shared" si="329"/>
        <v>Mon</v>
      </c>
    </row>
    <row r="3662" spans="1:19" x14ac:dyDescent="0.25">
      <c r="A3662" s="60">
        <v>45922.319687499999</v>
      </c>
      <c r="B3662" s="61">
        <v>444970221</v>
      </c>
      <c r="C3662" s="37" t="s">
        <v>36</v>
      </c>
      <c r="D3662" s="37" t="s">
        <v>37</v>
      </c>
      <c r="E3662" s="37" t="s">
        <v>46</v>
      </c>
      <c r="F3662" s="37" t="s">
        <v>120</v>
      </c>
      <c r="G3662" s="36">
        <v>3691.49</v>
      </c>
      <c r="H3662" s="61">
        <v>444180168</v>
      </c>
      <c r="I3662" s="36">
        <v>0</v>
      </c>
      <c r="J3662" s="36">
        <v>0</v>
      </c>
      <c r="K3662" s="36">
        <v>0</v>
      </c>
      <c r="L3662" s="36">
        <v>0.66</v>
      </c>
      <c r="M3662" s="36">
        <v>9828.94</v>
      </c>
      <c r="N3662" s="37" t="s">
        <v>2445</v>
      </c>
      <c r="O3662" s="14">
        <f t="shared" si="325"/>
        <v>45922.319687499999</v>
      </c>
      <c r="P3662" s="19">
        <f t="shared" si="326"/>
        <v>45922.528020833335</v>
      </c>
      <c r="Q3662" s="20" t="str">
        <f t="shared" si="327"/>
        <v>22/09/2025</v>
      </c>
      <c r="R3662" s="13" t="str">
        <f t="shared" si="328"/>
        <v>12</v>
      </c>
      <c r="S3662" s="13" t="str">
        <f t="shared" si="329"/>
        <v>Mon</v>
      </c>
    </row>
    <row r="3663" spans="1:19" x14ac:dyDescent="0.25">
      <c r="A3663" s="58">
        <v>45922.319768518515</v>
      </c>
      <c r="B3663" s="59">
        <v>444970251</v>
      </c>
      <c r="C3663" s="38" t="s">
        <v>36</v>
      </c>
      <c r="D3663" s="38" t="s">
        <v>38</v>
      </c>
      <c r="E3663" s="38" t="s">
        <v>45</v>
      </c>
      <c r="F3663" s="38" t="s">
        <v>120</v>
      </c>
      <c r="G3663" s="35">
        <v>3691.1</v>
      </c>
      <c r="H3663" s="59">
        <v>444180211</v>
      </c>
      <c r="I3663" s="35">
        <v>0</v>
      </c>
      <c r="J3663" s="35">
        <v>0</v>
      </c>
      <c r="K3663" s="35">
        <v>0</v>
      </c>
      <c r="L3663" s="35">
        <v>0</v>
      </c>
      <c r="M3663" s="35">
        <v>9828.94</v>
      </c>
      <c r="N3663" s="38" t="s">
        <v>1945</v>
      </c>
      <c r="O3663" s="14">
        <f t="shared" si="325"/>
        <v>45922.319768518515</v>
      </c>
      <c r="P3663" s="19">
        <f t="shared" si="326"/>
        <v>45922.528101851851</v>
      </c>
      <c r="Q3663" s="20" t="str">
        <f t="shared" si="327"/>
        <v>22/09/2025</v>
      </c>
      <c r="R3663" s="13" t="str">
        <f t="shared" si="328"/>
        <v>12</v>
      </c>
      <c r="S3663" s="13" t="str">
        <f t="shared" si="329"/>
        <v>Mon</v>
      </c>
    </row>
    <row r="3664" spans="1:19" x14ac:dyDescent="0.25">
      <c r="A3664" s="60">
        <v>45922.319768518515</v>
      </c>
      <c r="B3664" s="61">
        <v>444970252</v>
      </c>
      <c r="C3664" s="37" t="s">
        <v>36</v>
      </c>
      <c r="D3664" s="37" t="s">
        <v>38</v>
      </c>
      <c r="E3664" s="37" t="s">
        <v>45</v>
      </c>
      <c r="F3664" s="37" t="s">
        <v>120</v>
      </c>
      <c r="G3664" s="36">
        <v>3691.1</v>
      </c>
      <c r="H3664" s="61">
        <v>444180212</v>
      </c>
      <c r="I3664" s="36">
        <v>0</v>
      </c>
      <c r="J3664" s="36">
        <v>0</v>
      </c>
      <c r="K3664" s="36">
        <v>0</v>
      </c>
      <c r="L3664" s="36">
        <v>0</v>
      </c>
      <c r="M3664" s="36">
        <v>9828.94</v>
      </c>
      <c r="N3664" s="37" t="s">
        <v>52</v>
      </c>
      <c r="O3664" s="14">
        <f t="shared" si="325"/>
        <v>45922.319768518515</v>
      </c>
      <c r="P3664" s="19">
        <f t="shared" si="326"/>
        <v>45922.528101851851</v>
      </c>
      <c r="Q3664" s="20" t="str">
        <f t="shared" si="327"/>
        <v>22/09/2025</v>
      </c>
      <c r="R3664" s="13" t="str">
        <f t="shared" si="328"/>
        <v>12</v>
      </c>
      <c r="S3664" s="13" t="str">
        <f t="shared" si="329"/>
        <v>Mon</v>
      </c>
    </row>
    <row r="3665" spans="1:19" x14ac:dyDescent="0.25">
      <c r="A3665" s="58">
        <v>45922.319780092592</v>
      </c>
      <c r="B3665" s="59">
        <v>444970253</v>
      </c>
      <c r="C3665" s="38" t="s">
        <v>36</v>
      </c>
      <c r="D3665" s="38" t="s">
        <v>38</v>
      </c>
      <c r="E3665" s="38" t="s">
        <v>45</v>
      </c>
      <c r="F3665" s="38" t="s">
        <v>120</v>
      </c>
      <c r="G3665" s="35">
        <v>3691.09</v>
      </c>
      <c r="H3665" s="59">
        <v>444180213</v>
      </c>
      <c r="I3665" s="35">
        <v>0</v>
      </c>
      <c r="J3665" s="35">
        <v>0</v>
      </c>
      <c r="K3665" s="35">
        <v>0</v>
      </c>
      <c r="L3665" s="35">
        <v>0</v>
      </c>
      <c r="M3665" s="35">
        <v>9828.94</v>
      </c>
      <c r="N3665" s="38" t="s">
        <v>48</v>
      </c>
      <c r="O3665" s="14">
        <f t="shared" si="325"/>
        <v>45922.319780092592</v>
      </c>
      <c r="P3665" s="19">
        <f t="shared" si="326"/>
        <v>45922.528113425928</v>
      </c>
      <c r="Q3665" s="20" t="str">
        <f t="shared" si="327"/>
        <v>22/09/2025</v>
      </c>
      <c r="R3665" s="13" t="str">
        <f t="shared" si="328"/>
        <v>12</v>
      </c>
      <c r="S3665" s="13" t="str">
        <f t="shared" si="329"/>
        <v>Mon</v>
      </c>
    </row>
    <row r="3666" spans="1:19" x14ac:dyDescent="0.25">
      <c r="A3666" s="60">
        <v>45922.323599537034</v>
      </c>
      <c r="B3666" s="61">
        <v>444971661</v>
      </c>
      <c r="C3666" s="37" t="s">
        <v>36</v>
      </c>
      <c r="D3666" s="37" t="s">
        <v>37</v>
      </c>
      <c r="E3666" s="37" t="s">
        <v>45</v>
      </c>
      <c r="F3666" s="37" t="s">
        <v>120</v>
      </c>
      <c r="G3666" s="36">
        <v>3692.26</v>
      </c>
      <c r="H3666" s="61">
        <v>444181609</v>
      </c>
      <c r="I3666" s="36">
        <v>0</v>
      </c>
      <c r="J3666" s="36">
        <v>0</v>
      </c>
      <c r="K3666" s="36">
        <v>0</v>
      </c>
      <c r="L3666" s="36">
        <v>0</v>
      </c>
      <c r="M3666" s="36">
        <v>9828.94</v>
      </c>
      <c r="N3666" s="37" t="s">
        <v>75</v>
      </c>
      <c r="O3666" s="14">
        <f t="shared" si="325"/>
        <v>45922.323599537034</v>
      </c>
      <c r="P3666" s="19">
        <f t="shared" si="326"/>
        <v>45922.53193287037</v>
      </c>
      <c r="Q3666" s="20" t="str">
        <f t="shared" si="327"/>
        <v>22/09/2025</v>
      </c>
      <c r="R3666" s="13" t="str">
        <f t="shared" si="328"/>
        <v>12</v>
      </c>
      <c r="S3666" s="13" t="str">
        <f t="shared" si="329"/>
        <v>Mon</v>
      </c>
    </row>
    <row r="3667" spans="1:19" x14ac:dyDescent="0.25">
      <c r="A3667" s="58">
        <v>45922.323599537034</v>
      </c>
      <c r="B3667" s="59">
        <v>444971665</v>
      </c>
      <c r="C3667" s="38" t="s">
        <v>36</v>
      </c>
      <c r="D3667" s="38" t="s">
        <v>37</v>
      </c>
      <c r="E3667" s="38" t="s">
        <v>45</v>
      </c>
      <c r="F3667" s="38" t="s">
        <v>120</v>
      </c>
      <c r="G3667" s="35">
        <v>3692.26</v>
      </c>
      <c r="H3667" s="59">
        <v>444181613</v>
      </c>
      <c r="I3667" s="35">
        <v>0</v>
      </c>
      <c r="J3667" s="35">
        <v>0</v>
      </c>
      <c r="K3667" s="35">
        <v>0</v>
      </c>
      <c r="L3667" s="35">
        <v>0</v>
      </c>
      <c r="M3667" s="35">
        <v>9828.94</v>
      </c>
      <c r="N3667" s="38" t="s">
        <v>76</v>
      </c>
      <c r="O3667" s="14">
        <f t="shared" si="325"/>
        <v>45922.323599537034</v>
      </c>
      <c r="P3667" s="19">
        <f t="shared" si="326"/>
        <v>45922.53193287037</v>
      </c>
      <c r="Q3667" s="20" t="str">
        <f t="shared" si="327"/>
        <v>22/09/2025</v>
      </c>
      <c r="R3667" s="13" t="str">
        <f t="shared" si="328"/>
        <v>12</v>
      </c>
      <c r="S3667" s="13" t="str">
        <f t="shared" si="329"/>
        <v>Mon</v>
      </c>
    </row>
    <row r="3668" spans="1:19" x14ac:dyDescent="0.25">
      <c r="A3668" s="60">
        <v>45922.33525462963</v>
      </c>
      <c r="B3668" s="61">
        <v>444974239</v>
      </c>
      <c r="C3668" s="37" t="s">
        <v>36</v>
      </c>
      <c r="D3668" s="37" t="s">
        <v>37</v>
      </c>
      <c r="E3668" s="37" t="s">
        <v>46</v>
      </c>
      <c r="F3668" s="37" t="s">
        <v>120</v>
      </c>
      <c r="G3668" s="36">
        <v>3693.1</v>
      </c>
      <c r="H3668" s="61">
        <v>444184152</v>
      </c>
      <c r="I3668" s="36">
        <v>0</v>
      </c>
      <c r="J3668" s="36">
        <v>0</v>
      </c>
      <c r="K3668" s="36">
        <v>0</v>
      </c>
      <c r="L3668" s="36">
        <v>-2.25</v>
      </c>
      <c r="M3668" s="36">
        <v>9826.69</v>
      </c>
      <c r="N3668" s="37" t="s">
        <v>2446</v>
      </c>
      <c r="O3668" s="14">
        <f t="shared" si="325"/>
        <v>45922.33525462963</v>
      </c>
      <c r="P3668" s="19">
        <f t="shared" si="326"/>
        <v>45922.543587962966</v>
      </c>
      <c r="Q3668" s="20" t="str">
        <f t="shared" si="327"/>
        <v>22/09/2025</v>
      </c>
      <c r="R3668" s="13" t="str">
        <f t="shared" si="328"/>
        <v>13</v>
      </c>
      <c r="S3668" s="13" t="str">
        <f t="shared" si="329"/>
        <v>Mon</v>
      </c>
    </row>
    <row r="3669" spans="1:19" x14ac:dyDescent="0.25">
      <c r="A3669" s="58">
        <v>45922.337592592594</v>
      </c>
      <c r="B3669" s="59">
        <v>444974825</v>
      </c>
      <c r="C3669" s="38" t="s">
        <v>36</v>
      </c>
      <c r="D3669" s="38" t="s">
        <v>37</v>
      </c>
      <c r="E3669" s="38" t="s">
        <v>45</v>
      </c>
      <c r="F3669" s="38" t="s">
        <v>120</v>
      </c>
      <c r="G3669" s="35">
        <v>3693.06</v>
      </c>
      <c r="H3669" s="59">
        <v>444184722</v>
      </c>
      <c r="I3669" s="35">
        <v>0</v>
      </c>
      <c r="J3669" s="35">
        <v>0</v>
      </c>
      <c r="K3669" s="35">
        <v>0</v>
      </c>
      <c r="L3669" s="35">
        <v>0</v>
      </c>
      <c r="M3669" s="35">
        <v>9826.69</v>
      </c>
      <c r="N3669" s="38" t="s">
        <v>1972</v>
      </c>
      <c r="O3669" s="14">
        <f t="shared" si="325"/>
        <v>45922.337592592594</v>
      </c>
      <c r="P3669" s="19">
        <f t="shared" si="326"/>
        <v>45922.54592592593</v>
      </c>
      <c r="Q3669" s="20" t="str">
        <f t="shared" si="327"/>
        <v>22/09/2025</v>
      </c>
      <c r="R3669" s="13" t="str">
        <f t="shared" si="328"/>
        <v>13</v>
      </c>
      <c r="S3669" s="13" t="str">
        <f t="shared" si="329"/>
        <v>Mon</v>
      </c>
    </row>
    <row r="3670" spans="1:19" x14ac:dyDescent="0.25">
      <c r="A3670" s="60">
        <v>45922.337592592594</v>
      </c>
      <c r="B3670" s="61">
        <v>444974829</v>
      </c>
      <c r="C3670" s="37" t="s">
        <v>36</v>
      </c>
      <c r="D3670" s="37" t="s">
        <v>37</v>
      </c>
      <c r="E3670" s="37" t="s">
        <v>45</v>
      </c>
      <c r="F3670" s="37" t="s">
        <v>120</v>
      </c>
      <c r="G3670" s="36">
        <v>3693.06</v>
      </c>
      <c r="H3670" s="61">
        <v>444184726</v>
      </c>
      <c r="I3670" s="36">
        <v>0</v>
      </c>
      <c r="J3670" s="36">
        <v>0</v>
      </c>
      <c r="K3670" s="36">
        <v>0</v>
      </c>
      <c r="L3670" s="36">
        <v>0</v>
      </c>
      <c r="M3670" s="36">
        <v>9826.69</v>
      </c>
      <c r="N3670" s="37" t="s">
        <v>109</v>
      </c>
      <c r="O3670" s="14">
        <f t="shared" si="325"/>
        <v>45922.337592592594</v>
      </c>
      <c r="P3670" s="19">
        <f t="shared" si="326"/>
        <v>45922.54592592593</v>
      </c>
      <c r="Q3670" s="20" t="str">
        <f t="shared" si="327"/>
        <v>22/09/2025</v>
      </c>
      <c r="R3670" s="13" t="str">
        <f t="shared" si="328"/>
        <v>13</v>
      </c>
      <c r="S3670" s="13" t="str">
        <f t="shared" si="329"/>
        <v>Mon</v>
      </c>
    </row>
    <row r="3671" spans="1:19" x14ac:dyDescent="0.25">
      <c r="A3671" s="58">
        <v>45922.337604166663</v>
      </c>
      <c r="B3671" s="59">
        <v>444974830</v>
      </c>
      <c r="C3671" s="38" t="s">
        <v>36</v>
      </c>
      <c r="D3671" s="38" t="s">
        <v>37</v>
      </c>
      <c r="E3671" s="38" t="s">
        <v>45</v>
      </c>
      <c r="F3671" s="38" t="s">
        <v>120</v>
      </c>
      <c r="G3671" s="35">
        <v>3693.06</v>
      </c>
      <c r="H3671" s="59">
        <v>444184727</v>
      </c>
      <c r="I3671" s="35">
        <v>0</v>
      </c>
      <c r="J3671" s="35">
        <v>0</v>
      </c>
      <c r="K3671" s="35">
        <v>0</v>
      </c>
      <c r="L3671" s="35">
        <v>0</v>
      </c>
      <c r="M3671" s="35">
        <v>9826.69</v>
      </c>
      <c r="N3671" s="38" t="s">
        <v>108</v>
      </c>
      <c r="O3671" s="14">
        <f t="shared" si="325"/>
        <v>45922.337604166663</v>
      </c>
      <c r="P3671" s="19">
        <f t="shared" si="326"/>
        <v>45922.545937499999</v>
      </c>
      <c r="Q3671" s="20" t="str">
        <f t="shared" si="327"/>
        <v>22/09/2025</v>
      </c>
      <c r="R3671" s="13" t="str">
        <f t="shared" si="328"/>
        <v>13</v>
      </c>
      <c r="S3671" s="13" t="str">
        <f t="shared" si="329"/>
        <v>Mon</v>
      </c>
    </row>
    <row r="3672" spans="1:19" x14ac:dyDescent="0.25">
      <c r="A3672" s="60">
        <v>45922.33798611111</v>
      </c>
      <c r="B3672" s="61">
        <v>444974942</v>
      </c>
      <c r="C3672" s="37" t="s">
        <v>36</v>
      </c>
      <c r="D3672" s="37" t="s">
        <v>37</v>
      </c>
      <c r="E3672" s="37" t="s">
        <v>46</v>
      </c>
      <c r="F3672" s="37" t="s">
        <v>120</v>
      </c>
      <c r="G3672" s="36">
        <v>3693.64</v>
      </c>
      <c r="H3672" s="61">
        <v>444184839</v>
      </c>
      <c r="I3672" s="36">
        <v>0</v>
      </c>
      <c r="J3672" s="36">
        <v>0</v>
      </c>
      <c r="K3672" s="36">
        <v>0</v>
      </c>
      <c r="L3672" s="36">
        <v>-2.5499999999999998</v>
      </c>
      <c r="M3672" s="36">
        <v>9824.14</v>
      </c>
      <c r="N3672" s="37" t="s">
        <v>2447</v>
      </c>
      <c r="O3672" s="14">
        <f t="shared" si="325"/>
        <v>45922.33798611111</v>
      </c>
      <c r="P3672" s="19">
        <f t="shared" si="326"/>
        <v>45922.546319444446</v>
      </c>
      <c r="Q3672" s="20" t="str">
        <f t="shared" si="327"/>
        <v>22/09/2025</v>
      </c>
      <c r="R3672" s="13" t="str">
        <f t="shared" si="328"/>
        <v>13</v>
      </c>
      <c r="S3672" s="13" t="str">
        <f t="shared" si="329"/>
        <v>Mon</v>
      </c>
    </row>
    <row r="3673" spans="1:19" x14ac:dyDescent="0.25">
      <c r="A3673" s="58">
        <v>45922.33803240741</v>
      </c>
      <c r="B3673" s="59">
        <v>444975031</v>
      </c>
      <c r="C3673" s="38" t="s">
        <v>36</v>
      </c>
      <c r="D3673" s="38" t="s">
        <v>37</v>
      </c>
      <c r="E3673" s="38" t="s">
        <v>46</v>
      </c>
      <c r="F3673" s="38" t="s">
        <v>120</v>
      </c>
      <c r="G3673" s="35">
        <v>3693.86</v>
      </c>
      <c r="H3673" s="59">
        <v>444184926</v>
      </c>
      <c r="I3673" s="35">
        <v>0</v>
      </c>
      <c r="J3673" s="35">
        <v>0</v>
      </c>
      <c r="K3673" s="35">
        <v>0</v>
      </c>
      <c r="L3673" s="35">
        <v>-3.01</v>
      </c>
      <c r="M3673" s="35">
        <v>9821.1299999999992</v>
      </c>
      <c r="N3673" s="38" t="s">
        <v>2448</v>
      </c>
      <c r="O3673" s="14">
        <f t="shared" si="325"/>
        <v>45922.33803240741</v>
      </c>
      <c r="P3673" s="19">
        <f t="shared" si="326"/>
        <v>45922.546365740745</v>
      </c>
      <c r="Q3673" s="20" t="str">
        <f t="shared" si="327"/>
        <v>22/09/2025</v>
      </c>
      <c r="R3673" s="13" t="str">
        <f t="shared" si="328"/>
        <v>13</v>
      </c>
      <c r="S3673" s="13" t="str">
        <f t="shared" si="329"/>
        <v>Mon</v>
      </c>
    </row>
    <row r="3674" spans="1:19" x14ac:dyDescent="0.25">
      <c r="A3674" s="60">
        <v>45922.33803240741</v>
      </c>
      <c r="B3674" s="61">
        <v>444975032</v>
      </c>
      <c r="C3674" s="37" t="s">
        <v>36</v>
      </c>
      <c r="D3674" s="37" t="s">
        <v>37</v>
      </c>
      <c r="E3674" s="37" t="s">
        <v>46</v>
      </c>
      <c r="F3674" s="37" t="s">
        <v>120</v>
      </c>
      <c r="G3674" s="36">
        <v>3693.86</v>
      </c>
      <c r="H3674" s="61">
        <v>444184927</v>
      </c>
      <c r="I3674" s="36">
        <v>0</v>
      </c>
      <c r="J3674" s="36">
        <v>0</v>
      </c>
      <c r="K3674" s="36">
        <v>0</v>
      </c>
      <c r="L3674" s="36">
        <v>-3.01</v>
      </c>
      <c r="M3674" s="36">
        <v>9818.1200000000008</v>
      </c>
      <c r="N3674" s="37" t="s">
        <v>2448</v>
      </c>
      <c r="O3674" s="14">
        <f t="shared" si="325"/>
        <v>45922.33803240741</v>
      </c>
      <c r="P3674" s="19">
        <f t="shared" si="326"/>
        <v>45922.546365740745</v>
      </c>
      <c r="Q3674" s="20" t="str">
        <f t="shared" si="327"/>
        <v>22/09/2025</v>
      </c>
      <c r="R3674" s="13" t="str">
        <f t="shared" si="328"/>
        <v>13</v>
      </c>
      <c r="S3674" s="13" t="str">
        <f t="shared" si="329"/>
        <v>Mon</v>
      </c>
    </row>
    <row r="3675" spans="1:19" x14ac:dyDescent="0.25">
      <c r="A3675" s="58">
        <v>45922.33803240741</v>
      </c>
      <c r="B3675" s="59">
        <v>444975041</v>
      </c>
      <c r="C3675" s="38" t="s">
        <v>36</v>
      </c>
      <c r="D3675" s="38" t="s">
        <v>37</v>
      </c>
      <c r="E3675" s="38" t="s">
        <v>46</v>
      </c>
      <c r="F3675" s="38" t="s">
        <v>120</v>
      </c>
      <c r="G3675" s="35">
        <v>3693.87</v>
      </c>
      <c r="H3675" s="59">
        <v>444184936</v>
      </c>
      <c r="I3675" s="35">
        <v>0</v>
      </c>
      <c r="J3675" s="35">
        <v>0</v>
      </c>
      <c r="K3675" s="35">
        <v>0</v>
      </c>
      <c r="L3675" s="35">
        <v>-2.99</v>
      </c>
      <c r="M3675" s="35">
        <v>9815.1299999999992</v>
      </c>
      <c r="N3675" s="38" t="s">
        <v>2449</v>
      </c>
      <c r="O3675" s="14">
        <f t="shared" si="325"/>
        <v>45922.33803240741</v>
      </c>
      <c r="P3675" s="19">
        <f t="shared" si="326"/>
        <v>45922.546365740745</v>
      </c>
      <c r="Q3675" s="20" t="str">
        <f t="shared" si="327"/>
        <v>22/09/2025</v>
      </c>
      <c r="R3675" s="13" t="str">
        <f t="shared" si="328"/>
        <v>13</v>
      </c>
      <c r="S3675" s="13" t="str">
        <f t="shared" si="329"/>
        <v>Mon</v>
      </c>
    </row>
    <row r="3676" spans="1:19" x14ac:dyDescent="0.25">
      <c r="A3676" s="60">
        <v>45922.33803240741</v>
      </c>
      <c r="B3676" s="61">
        <v>444975042</v>
      </c>
      <c r="C3676" s="37" t="s">
        <v>36</v>
      </c>
      <c r="D3676" s="37" t="s">
        <v>37</v>
      </c>
      <c r="E3676" s="37" t="s">
        <v>46</v>
      </c>
      <c r="F3676" s="37" t="s">
        <v>120</v>
      </c>
      <c r="G3676" s="36">
        <v>3693.87</v>
      </c>
      <c r="H3676" s="61">
        <v>444184937</v>
      </c>
      <c r="I3676" s="36">
        <v>0</v>
      </c>
      <c r="J3676" s="36">
        <v>0</v>
      </c>
      <c r="K3676" s="36">
        <v>0</v>
      </c>
      <c r="L3676" s="36">
        <v>-3</v>
      </c>
      <c r="M3676" s="36">
        <v>9812.1299999999992</v>
      </c>
      <c r="N3676" s="37" t="s">
        <v>2449</v>
      </c>
      <c r="O3676" s="14">
        <f t="shared" si="325"/>
        <v>45922.33803240741</v>
      </c>
      <c r="P3676" s="19">
        <f t="shared" si="326"/>
        <v>45922.546365740745</v>
      </c>
      <c r="Q3676" s="20" t="str">
        <f t="shared" si="327"/>
        <v>22/09/2025</v>
      </c>
      <c r="R3676" s="13" t="str">
        <f t="shared" si="328"/>
        <v>13</v>
      </c>
      <c r="S3676" s="13" t="str">
        <f t="shared" si="329"/>
        <v>Mon</v>
      </c>
    </row>
    <row r="3677" spans="1:19" x14ac:dyDescent="0.25">
      <c r="A3677" s="58">
        <v>45922.338043981479</v>
      </c>
      <c r="B3677" s="59">
        <v>444975050</v>
      </c>
      <c r="C3677" s="38" t="s">
        <v>36</v>
      </c>
      <c r="D3677" s="38" t="s">
        <v>37</v>
      </c>
      <c r="E3677" s="38" t="s">
        <v>46</v>
      </c>
      <c r="F3677" s="38" t="s">
        <v>120</v>
      </c>
      <c r="G3677" s="35">
        <v>3693.89</v>
      </c>
      <c r="H3677" s="59">
        <v>444184945</v>
      </c>
      <c r="I3677" s="35">
        <v>0</v>
      </c>
      <c r="J3677" s="35">
        <v>0</v>
      </c>
      <c r="K3677" s="35">
        <v>0</v>
      </c>
      <c r="L3677" s="35">
        <v>-3</v>
      </c>
      <c r="M3677" s="35">
        <v>9809.1299999999992</v>
      </c>
      <c r="N3677" s="38" t="s">
        <v>2450</v>
      </c>
      <c r="O3677" s="14">
        <f t="shared" si="325"/>
        <v>45922.338043981479</v>
      </c>
      <c r="P3677" s="19">
        <f t="shared" si="326"/>
        <v>45922.546377314815</v>
      </c>
      <c r="Q3677" s="20" t="str">
        <f t="shared" si="327"/>
        <v>22/09/2025</v>
      </c>
      <c r="R3677" s="13" t="str">
        <f t="shared" si="328"/>
        <v>13</v>
      </c>
      <c r="S3677" s="13" t="str">
        <f t="shared" si="329"/>
        <v>Mon</v>
      </c>
    </row>
    <row r="3678" spans="1:19" x14ac:dyDescent="0.25">
      <c r="A3678" s="60">
        <v>45922.338043981479</v>
      </c>
      <c r="B3678" s="61">
        <v>444975051</v>
      </c>
      <c r="C3678" s="37" t="s">
        <v>36</v>
      </c>
      <c r="D3678" s="37" t="s">
        <v>37</v>
      </c>
      <c r="E3678" s="37" t="s">
        <v>46</v>
      </c>
      <c r="F3678" s="37" t="s">
        <v>120</v>
      </c>
      <c r="G3678" s="36">
        <v>3693.89</v>
      </c>
      <c r="H3678" s="61">
        <v>444184946</v>
      </c>
      <c r="I3678" s="36">
        <v>0</v>
      </c>
      <c r="J3678" s="36">
        <v>0</v>
      </c>
      <c r="K3678" s="36">
        <v>0</v>
      </c>
      <c r="L3678" s="36">
        <v>-3</v>
      </c>
      <c r="M3678" s="36">
        <v>9806.1299999999992</v>
      </c>
      <c r="N3678" s="37" t="s">
        <v>2450</v>
      </c>
      <c r="O3678" s="14">
        <f t="shared" si="325"/>
        <v>45922.338043981479</v>
      </c>
      <c r="P3678" s="19">
        <f t="shared" si="326"/>
        <v>45922.546377314815</v>
      </c>
      <c r="Q3678" s="20" t="str">
        <f t="shared" si="327"/>
        <v>22/09/2025</v>
      </c>
      <c r="R3678" s="13" t="str">
        <f t="shared" si="328"/>
        <v>13</v>
      </c>
      <c r="S3678" s="13" t="str">
        <f t="shared" si="329"/>
        <v>Mon</v>
      </c>
    </row>
    <row r="3679" spans="1:19" x14ac:dyDescent="0.25">
      <c r="A3679" s="58">
        <v>45922.338159722225</v>
      </c>
      <c r="B3679" s="59">
        <v>444975143</v>
      </c>
      <c r="C3679" s="38" t="s">
        <v>36</v>
      </c>
      <c r="D3679" s="38" t="s">
        <v>37</v>
      </c>
      <c r="E3679" s="38" t="s">
        <v>46</v>
      </c>
      <c r="F3679" s="38" t="s">
        <v>120</v>
      </c>
      <c r="G3679" s="35">
        <v>3694.12</v>
      </c>
      <c r="H3679" s="59">
        <v>444185038</v>
      </c>
      <c r="I3679" s="35">
        <v>0</v>
      </c>
      <c r="J3679" s="35">
        <v>0</v>
      </c>
      <c r="K3679" s="35">
        <v>0</v>
      </c>
      <c r="L3679" s="35">
        <v>-3.02</v>
      </c>
      <c r="M3679" s="35">
        <v>9803.11</v>
      </c>
      <c r="N3679" s="38" t="s">
        <v>2451</v>
      </c>
      <c r="O3679" s="14">
        <f t="shared" si="325"/>
        <v>45922.338159722225</v>
      </c>
      <c r="P3679" s="19">
        <f t="shared" si="326"/>
        <v>45922.546493055561</v>
      </c>
      <c r="Q3679" s="20" t="str">
        <f t="shared" si="327"/>
        <v>22/09/2025</v>
      </c>
      <c r="R3679" s="13" t="str">
        <f t="shared" si="328"/>
        <v>13</v>
      </c>
      <c r="S3679" s="13" t="str">
        <f t="shared" si="329"/>
        <v>Mon</v>
      </c>
    </row>
    <row r="3680" spans="1:19" x14ac:dyDescent="0.25">
      <c r="A3680" s="60">
        <v>45922.338159722225</v>
      </c>
      <c r="B3680" s="61">
        <v>444975145</v>
      </c>
      <c r="C3680" s="37" t="s">
        <v>36</v>
      </c>
      <c r="D3680" s="37" t="s">
        <v>37</v>
      </c>
      <c r="E3680" s="37" t="s">
        <v>46</v>
      </c>
      <c r="F3680" s="37" t="s">
        <v>120</v>
      </c>
      <c r="G3680" s="36">
        <v>3694.12</v>
      </c>
      <c r="H3680" s="61">
        <v>444185039</v>
      </c>
      <c r="I3680" s="36">
        <v>0</v>
      </c>
      <c r="J3680" s="36">
        <v>0</v>
      </c>
      <c r="K3680" s="36">
        <v>0</v>
      </c>
      <c r="L3680" s="36">
        <v>-3.02</v>
      </c>
      <c r="M3680" s="36">
        <v>9800.09</v>
      </c>
      <c r="N3680" s="37" t="s">
        <v>2451</v>
      </c>
      <c r="O3680" s="14">
        <f t="shared" si="325"/>
        <v>45922.338159722225</v>
      </c>
      <c r="P3680" s="19">
        <f t="shared" si="326"/>
        <v>45922.546493055561</v>
      </c>
      <c r="Q3680" s="20" t="str">
        <f t="shared" si="327"/>
        <v>22/09/2025</v>
      </c>
      <c r="R3680" s="13" t="str">
        <f t="shared" si="328"/>
        <v>13</v>
      </c>
      <c r="S3680" s="13" t="str">
        <f t="shared" si="329"/>
        <v>Mon</v>
      </c>
    </row>
    <row r="3681" spans="1:19" x14ac:dyDescent="0.25">
      <c r="A3681" s="58">
        <v>45922.338287037041</v>
      </c>
      <c r="B3681" s="59">
        <v>444975384</v>
      </c>
      <c r="C3681" s="38" t="s">
        <v>36</v>
      </c>
      <c r="D3681" s="38" t="s">
        <v>37</v>
      </c>
      <c r="E3681" s="38" t="s">
        <v>45</v>
      </c>
      <c r="F3681" s="38" t="s">
        <v>120</v>
      </c>
      <c r="G3681" s="35">
        <v>3694.01</v>
      </c>
      <c r="H3681" s="59">
        <v>444185277</v>
      </c>
      <c r="I3681" s="35">
        <v>0</v>
      </c>
      <c r="J3681" s="35">
        <v>0</v>
      </c>
      <c r="K3681" s="35">
        <v>0</v>
      </c>
      <c r="L3681" s="35">
        <v>0</v>
      </c>
      <c r="M3681" s="35">
        <v>9800.09</v>
      </c>
      <c r="N3681" s="38" t="s">
        <v>119</v>
      </c>
      <c r="O3681" s="14">
        <f t="shared" si="325"/>
        <v>45922.338287037041</v>
      </c>
      <c r="P3681" s="19">
        <f t="shared" si="326"/>
        <v>45922.546620370376</v>
      </c>
      <c r="Q3681" s="20" t="str">
        <f t="shared" si="327"/>
        <v>22/09/2025</v>
      </c>
      <c r="R3681" s="13" t="str">
        <f t="shared" si="328"/>
        <v>13</v>
      </c>
      <c r="S3681" s="13" t="str">
        <f t="shared" si="329"/>
        <v>Mon</v>
      </c>
    </row>
    <row r="3682" spans="1:19" x14ac:dyDescent="0.25">
      <c r="A3682" s="60">
        <v>45922.338287037041</v>
      </c>
      <c r="B3682" s="61">
        <v>444975387</v>
      </c>
      <c r="C3682" s="37" t="s">
        <v>36</v>
      </c>
      <c r="D3682" s="37" t="s">
        <v>37</v>
      </c>
      <c r="E3682" s="37" t="s">
        <v>45</v>
      </c>
      <c r="F3682" s="37" t="s">
        <v>120</v>
      </c>
      <c r="G3682" s="36">
        <v>3694.01</v>
      </c>
      <c r="H3682" s="61">
        <v>444185280</v>
      </c>
      <c r="I3682" s="36">
        <v>0</v>
      </c>
      <c r="J3682" s="36">
        <v>0</v>
      </c>
      <c r="K3682" s="36">
        <v>0</v>
      </c>
      <c r="L3682" s="36">
        <v>0</v>
      </c>
      <c r="M3682" s="36">
        <v>9800.09</v>
      </c>
      <c r="N3682" s="37" t="s">
        <v>116</v>
      </c>
      <c r="O3682" s="14">
        <f t="shared" si="325"/>
        <v>45922.338287037041</v>
      </c>
      <c r="P3682" s="19">
        <f t="shared" si="326"/>
        <v>45922.546620370376</v>
      </c>
      <c r="Q3682" s="20" t="str">
        <f t="shared" si="327"/>
        <v>22/09/2025</v>
      </c>
      <c r="R3682" s="13" t="str">
        <f t="shared" si="328"/>
        <v>13</v>
      </c>
      <c r="S3682" s="13" t="str">
        <f t="shared" si="329"/>
        <v>Mon</v>
      </c>
    </row>
    <row r="3683" spans="1:19" x14ac:dyDescent="0.25">
      <c r="A3683" s="58">
        <v>45922.33829861111</v>
      </c>
      <c r="B3683" s="59">
        <v>444975389</v>
      </c>
      <c r="C3683" s="38" t="s">
        <v>36</v>
      </c>
      <c r="D3683" s="38" t="s">
        <v>37</v>
      </c>
      <c r="E3683" s="38" t="s">
        <v>45</v>
      </c>
      <c r="F3683" s="38" t="s">
        <v>120</v>
      </c>
      <c r="G3683" s="35">
        <v>3694.01</v>
      </c>
      <c r="H3683" s="59">
        <v>444185282</v>
      </c>
      <c r="I3683" s="35">
        <v>0</v>
      </c>
      <c r="J3683" s="35">
        <v>0</v>
      </c>
      <c r="K3683" s="35">
        <v>0</v>
      </c>
      <c r="L3683" s="35">
        <v>0</v>
      </c>
      <c r="M3683" s="35">
        <v>9800.09</v>
      </c>
      <c r="N3683" s="38" t="s">
        <v>1385</v>
      </c>
      <c r="O3683" s="14">
        <f t="shared" si="325"/>
        <v>45922.33829861111</v>
      </c>
      <c r="P3683" s="19">
        <f t="shared" si="326"/>
        <v>45922.546631944446</v>
      </c>
      <c r="Q3683" s="20" t="str">
        <f t="shared" si="327"/>
        <v>22/09/2025</v>
      </c>
      <c r="R3683" s="13" t="str">
        <f t="shared" si="328"/>
        <v>13</v>
      </c>
      <c r="S3683" s="13" t="str">
        <f t="shared" si="329"/>
        <v>Mon</v>
      </c>
    </row>
    <row r="3684" spans="1:19" x14ac:dyDescent="0.25">
      <c r="A3684" s="60">
        <v>45922.338518518518</v>
      </c>
      <c r="B3684" s="61">
        <v>444975499</v>
      </c>
      <c r="C3684" s="37" t="s">
        <v>36</v>
      </c>
      <c r="D3684" s="37" t="s">
        <v>37</v>
      </c>
      <c r="E3684" s="37" t="s">
        <v>45</v>
      </c>
      <c r="F3684" s="37" t="s">
        <v>120</v>
      </c>
      <c r="G3684" s="36">
        <v>3693.47</v>
      </c>
      <c r="H3684" s="61">
        <v>444185394</v>
      </c>
      <c r="I3684" s="36">
        <v>0</v>
      </c>
      <c r="J3684" s="36">
        <v>0</v>
      </c>
      <c r="K3684" s="36">
        <v>0</v>
      </c>
      <c r="L3684" s="36">
        <v>0</v>
      </c>
      <c r="M3684" s="36">
        <v>9800.09</v>
      </c>
      <c r="N3684" s="37" t="s">
        <v>1945</v>
      </c>
      <c r="O3684" s="14">
        <f t="shared" si="325"/>
        <v>45922.338518518518</v>
      </c>
      <c r="P3684" s="19">
        <f t="shared" si="326"/>
        <v>45922.546851851854</v>
      </c>
      <c r="Q3684" s="20" t="str">
        <f t="shared" si="327"/>
        <v>22/09/2025</v>
      </c>
      <c r="R3684" s="13" t="str">
        <f t="shared" si="328"/>
        <v>13</v>
      </c>
      <c r="S3684" s="13" t="str">
        <f t="shared" si="329"/>
        <v>Mon</v>
      </c>
    </row>
    <row r="3685" spans="1:19" x14ac:dyDescent="0.25">
      <c r="A3685" s="58">
        <v>45922.338518518518</v>
      </c>
      <c r="B3685" s="59">
        <v>444975501</v>
      </c>
      <c r="C3685" s="38" t="s">
        <v>36</v>
      </c>
      <c r="D3685" s="38" t="s">
        <v>37</v>
      </c>
      <c r="E3685" s="38" t="s">
        <v>45</v>
      </c>
      <c r="F3685" s="38" t="s">
        <v>120</v>
      </c>
      <c r="G3685" s="35">
        <v>3693.42</v>
      </c>
      <c r="H3685" s="59">
        <v>444185396</v>
      </c>
      <c r="I3685" s="35">
        <v>0</v>
      </c>
      <c r="J3685" s="35">
        <v>0</v>
      </c>
      <c r="K3685" s="35">
        <v>0</v>
      </c>
      <c r="L3685" s="35">
        <v>0</v>
      </c>
      <c r="M3685" s="35">
        <v>9800.09</v>
      </c>
      <c r="N3685" s="38" t="s">
        <v>2064</v>
      </c>
      <c r="O3685" s="14">
        <f t="shared" si="325"/>
        <v>45922.338518518518</v>
      </c>
      <c r="P3685" s="19">
        <f t="shared" si="326"/>
        <v>45922.546851851854</v>
      </c>
      <c r="Q3685" s="20" t="str">
        <f t="shared" si="327"/>
        <v>22/09/2025</v>
      </c>
      <c r="R3685" s="13" t="str">
        <f t="shared" si="328"/>
        <v>13</v>
      </c>
      <c r="S3685" s="13" t="str">
        <f t="shared" si="329"/>
        <v>Mon</v>
      </c>
    </row>
    <row r="3686" spans="1:19" x14ac:dyDescent="0.25">
      <c r="A3686" s="60">
        <v>45922.338530092595</v>
      </c>
      <c r="B3686" s="61">
        <v>444975502</v>
      </c>
      <c r="C3686" s="37" t="s">
        <v>36</v>
      </c>
      <c r="D3686" s="37" t="s">
        <v>37</v>
      </c>
      <c r="E3686" s="37" t="s">
        <v>45</v>
      </c>
      <c r="F3686" s="37" t="s">
        <v>120</v>
      </c>
      <c r="G3686" s="36">
        <v>3693.42</v>
      </c>
      <c r="H3686" s="61">
        <v>444185397</v>
      </c>
      <c r="I3686" s="36">
        <v>0</v>
      </c>
      <c r="J3686" s="36">
        <v>0</v>
      </c>
      <c r="K3686" s="36">
        <v>0</v>
      </c>
      <c r="L3686" s="36">
        <v>0</v>
      </c>
      <c r="M3686" s="36">
        <v>9800.09</v>
      </c>
      <c r="N3686" s="37" t="s">
        <v>77</v>
      </c>
      <c r="O3686" s="14">
        <f t="shared" si="325"/>
        <v>45922.338530092595</v>
      </c>
      <c r="P3686" s="19">
        <f t="shared" si="326"/>
        <v>45922.54686342593</v>
      </c>
      <c r="Q3686" s="20" t="str">
        <f t="shared" si="327"/>
        <v>22/09/2025</v>
      </c>
      <c r="R3686" s="13" t="str">
        <f t="shared" si="328"/>
        <v>13</v>
      </c>
      <c r="S3686" s="13" t="str">
        <f t="shared" si="329"/>
        <v>Mon</v>
      </c>
    </row>
    <row r="3687" spans="1:19" x14ac:dyDescent="0.25">
      <c r="A3687" s="58">
        <v>45922.338530092595</v>
      </c>
      <c r="B3687" s="59">
        <v>444975504</v>
      </c>
      <c r="C3687" s="38" t="s">
        <v>36</v>
      </c>
      <c r="D3687" s="38" t="s">
        <v>37</v>
      </c>
      <c r="E3687" s="38" t="s">
        <v>45</v>
      </c>
      <c r="F3687" s="38" t="s">
        <v>120</v>
      </c>
      <c r="G3687" s="35">
        <v>3693.42</v>
      </c>
      <c r="H3687" s="59">
        <v>444185398</v>
      </c>
      <c r="I3687" s="35">
        <v>0</v>
      </c>
      <c r="J3687" s="35">
        <v>0</v>
      </c>
      <c r="K3687" s="35">
        <v>0</v>
      </c>
      <c r="L3687" s="35">
        <v>0</v>
      </c>
      <c r="M3687" s="35">
        <v>9800.09</v>
      </c>
      <c r="N3687" s="38" t="s">
        <v>52</v>
      </c>
      <c r="O3687" s="14">
        <f t="shared" si="325"/>
        <v>45922.338530092595</v>
      </c>
      <c r="P3687" s="19">
        <f t="shared" si="326"/>
        <v>45922.54686342593</v>
      </c>
      <c r="Q3687" s="20" t="str">
        <f t="shared" si="327"/>
        <v>22/09/2025</v>
      </c>
      <c r="R3687" s="13" t="str">
        <f t="shared" si="328"/>
        <v>13</v>
      </c>
      <c r="S3687" s="13" t="str">
        <f t="shared" si="329"/>
        <v>Mon</v>
      </c>
    </row>
    <row r="3688" spans="1:19" x14ac:dyDescent="0.25">
      <c r="A3688" s="60">
        <v>45922.338530092595</v>
      </c>
      <c r="B3688" s="61">
        <v>444975505</v>
      </c>
      <c r="C3688" s="37" t="s">
        <v>36</v>
      </c>
      <c r="D3688" s="37" t="s">
        <v>37</v>
      </c>
      <c r="E3688" s="37" t="s">
        <v>45</v>
      </c>
      <c r="F3688" s="37" t="s">
        <v>120</v>
      </c>
      <c r="G3688" s="36">
        <v>3693.42</v>
      </c>
      <c r="H3688" s="61">
        <v>444185399</v>
      </c>
      <c r="I3688" s="36">
        <v>0</v>
      </c>
      <c r="J3688" s="36">
        <v>0</v>
      </c>
      <c r="K3688" s="36">
        <v>0</v>
      </c>
      <c r="L3688" s="36">
        <v>0</v>
      </c>
      <c r="M3688" s="36">
        <v>9800.09</v>
      </c>
      <c r="N3688" s="37" t="s">
        <v>48</v>
      </c>
      <c r="O3688" s="14">
        <f t="shared" si="325"/>
        <v>45922.338530092595</v>
      </c>
      <c r="P3688" s="19">
        <f t="shared" si="326"/>
        <v>45922.54686342593</v>
      </c>
      <c r="Q3688" s="20" t="str">
        <f t="shared" si="327"/>
        <v>22/09/2025</v>
      </c>
      <c r="R3688" s="13" t="str">
        <f t="shared" si="328"/>
        <v>13</v>
      </c>
      <c r="S3688" s="13" t="str">
        <f t="shared" si="329"/>
        <v>Mon</v>
      </c>
    </row>
    <row r="3689" spans="1:19" x14ac:dyDescent="0.25">
      <c r="A3689" s="58">
        <v>45922.338530092595</v>
      </c>
      <c r="B3689" s="59">
        <v>444975507</v>
      </c>
      <c r="C3689" s="38" t="s">
        <v>36</v>
      </c>
      <c r="D3689" s="38" t="s">
        <v>37</v>
      </c>
      <c r="E3689" s="38" t="s">
        <v>45</v>
      </c>
      <c r="F3689" s="38" t="s">
        <v>120</v>
      </c>
      <c r="G3689" s="35">
        <v>3693.42</v>
      </c>
      <c r="H3689" s="59">
        <v>444185401</v>
      </c>
      <c r="I3689" s="35">
        <v>0</v>
      </c>
      <c r="J3689" s="35">
        <v>0</v>
      </c>
      <c r="K3689" s="35">
        <v>0</v>
      </c>
      <c r="L3689" s="35">
        <v>0</v>
      </c>
      <c r="M3689" s="35">
        <v>9800.09</v>
      </c>
      <c r="N3689" s="38" t="s">
        <v>47</v>
      </c>
      <c r="O3689" s="14">
        <f t="shared" si="325"/>
        <v>45922.338530092595</v>
      </c>
      <c r="P3689" s="19">
        <f t="shared" si="326"/>
        <v>45922.54686342593</v>
      </c>
      <c r="Q3689" s="20" t="str">
        <f t="shared" si="327"/>
        <v>22/09/2025</v>
      </c>
      <c r="R3689" s="13" t="str">
        <f t="shared" si="328"/>
        <v>13</v>
      </c>
      <c r="S3689" s="13" t="str">
        <f t="shared" si="329"/>
        <v>Mon</v>
      </c>
    </row>
    <row r="3690" spans="1:19" x14ac:dyDescent="0.25">
      <c r="A3690" s="60">
        <v>45922.342858796299</v>
      </c>
      <c r="B3690" s="61">
        <v>444977151</v>
      </c>
      <c r="C3690" s="37" t="s">
        <v>36</v>
      </c>
      <c r="D3690" s="37" t="s">
        <v>37</v>
      </c>
      <c r="E3690" s="37" t="s">
        <v>46</v>
      </c>
      <c r="F3690" s="37" t="s">
        <v>120</v>
      </c>
      <c r="G3690" s="36">
        <v>3694.39</v>
      </c>
      <c r="H3690" s="61">
        <v>444187019</v>
      </c>
      <c r="I3690" s="36">
        <v>0</v>
      </c>
      <c r="J3690" s="36">
        <v>0</v>
      </c>
      <c r="K3690" s="36">
        <v>0</v>
      </c>
      <c r="L3690" s="36">
        <v>-2.3199999999999998</v>
      </c>
      <c r="M3690" s="36">
        <v>9797.77</v>
      </c>
      <c r="N3690" s="37" t="s">
        <v>2452</v>
      </c>
      <c r="O3690" s="14">
        <f t="shared" si="325"/>
        <v>45922.342858796299</v>
      </c>
      <c r="P3690" s="19">
        <f t="shared" si="326"/>
        <v>45922.551192129635</v>
      </c>
      <c r="Q3690" s="20" t="str">
        <f t="shared" si="327"/>
        <v>22/09/2025</v>
      </c>
      <c r="R3690" s="13" t="str">
        <f t="shared" si="328"/>
        <v>13</v>
      </c>
      <c r="S3690" s="13" t="str">
        <f t="shared" si="329"/>
        <v>Mon</v>
      </c>
    </row>
    <row r="3691" spans="1:19" x14ac:dyDescent="0.25">
      <c r="A3691" s="58">
        <v>45922.343148148146</v>
      </c>
      <c r="B3691" s="59">
        <v>444977276</v>
      </c>
      <c r="C3691" s="38" t="s">
        <v>36</v>
      </c>
      <c r="D3691" s="38" t="s">
        <v>37</v>
      </c>
      <c r="E3691" s="38" t="s">
        <v>45</v>
      </c>
      <c r="F3691" s="38" t="s">
        <v>120</v>
      </c>
      <c r="G3691" s="35">
        <v>3693.81</v>
      </c>
      <c r="H3691" s="59">
        <v>444187142</v>
      </c>
      <c r="I3691" s="35">
        <v>0</v>
      </c>
      <c r="J3691" s="35">
        <v>0</v>
      </c>
      <c r="K3691" s="35">
        <v>0</v>
      </c>
      <c r="L3691" s="35">
        <v>0</v>
      </c>
      <c r="M3691" s="35">
        <v>9797.77</v>
      </c>
      <c r="N3691" s="38" t="s">
        <v>2063</v>
      </c>
      <c r="O3691" s="14">
        <f t="shared" si="325"/>
        <v>45922.343148148146</v>
      </c>
      <c r="P3691" s="19">
        <f t="shared" si="326"/>
        <v>45922.551481481481</v>
      </c>
      <c r="Q3691" s="20" t="str">
        <f t="shared" si="327"/>
        <v>22/09/2025</v>
      </c>
      <c r="R3691" s="13" t="str">
        <f t="shared" si="328"/>
        <v>13</v>
      </c>
      <c r="S3691" s="13" t="str">
        <f t="shared" si="329"/>
        <v>Mon</v>
      </c>
    </row>
    <row r="3692" spans="1:19" x14ac:dyDescent="0.25">
      <c r="A3692" s="60">
        <v>45922.344826388886</v>
      </c>
      <c r="B3692" s="61">
        <v>444977829</v>
      </c>
      <c r="C3692" s="37" t="s">
        <v>36</v>
      </c>
      <c r="D3692" s="37" t="s">
        <v>38</v>
      </c>
      <c r="E3692" s="37" t="s">
        <v>46</v>
      </c>
      <c r="F3692" s="37" t="s">
        <v>120</v>
      </c>
      <c r="G3692" s="36">
        <v>3694.65</v>
      </c>
      <c r="H3692" s="61">
        <v>444187689</v>
      </c>
      <c r="I3692" s="36">
        <v>0</v>
      </c>
      <c r="J3692" s="36">
        <v>0</v>
      </c>
      <c r="K3692" s="36">
        <v>0</v>
      </c>
      <c r="L3692" s="36">
        <v>1.59</v>
      </c>
      <c r="M3692" s="36">
        <v>9799.36</v>
      </c>
      <c r="N3692" s="37" t="s">
        <v>2453</v>
      </c>
      <c r="O3692" s="14">
        <f t="shared" ref="O3692:O3755" si="330">A3692</f>
        <v>45922.344826388886</v>
      </c>
      <c r="P3692" s="19">
        <f t="shared" ref="P3692:P3755" si="331">O3692+(5/24)</f>
        <v>45922.553159722222</v>
      </c>
      <c r="Q3692" s="20" t="str">
        <f t="shared" ref="Q3692:Q3755" si="332">TEXT(P3692,"dd/mm/yyyy")</f>
        <v>22/09/2025</v>
      </c>
      <c r="R3692" s="13" t="str">
        <f t="shared" ref="R3692:R3755" si="333">TEXT(P3692,"hh")</f>
        <v>13</v>
      </c>
      <c r="S3692" s="13" t="str">
        <f t="shared" ref="S3692:S3755" si="334">TEXT(P3692,"ddd")</f>
        <v>Mon</v>
      </c>
    </row>
    <row r="3693" spans="1:19" x14ac:dyDescent="0.25">
      <c r="A3693" s="58">
        <v>45922.344826388886</v>
      </c>
      <c r="B3693" s="59">
        <v>444977830</v>
      </c>
      <c r="C3693" s="38" t="s">
        <v>36</v>
      </c>
      <c r="D3693" s="38" t="s">
        <v>38</v>
      </c>
      <c r="E3693" s="38" t="s">
        <v>46</v>
      </c>
      <c r="F3693" s="38" t="s">
        <v>120</v>
      </c>
      <c r="G3693" s="35">
        <v>3694.65</v>
      </c>
      <c r="H3693" s="59">
        <v>444187690</v>
      </c>
      <c r="I3693" s="35">
        <v>0</v>
      </c>
      <c r="J3693" s="35">
        <v>0</v>
      </c>
      <c r="K3693" s="35">
        <v>0</v>
      </c>
      <c r="L3693" s="35">
        <v>1.59</v>
      </c>
      <c r="M3693" s="35">
        <v>9800.9500000000007</v>
      </c>
      <c r="N3693" s="38" t="s">
        <v>2453</v>
      </c>
      <c r="O3693" s="14">
        <f t="shared" si="330"/>
        <v>45922.344826388886</v>
      </c>
      <c r="P3693" s="19">
        <f t="shared" si="331"/>
        <v>45922.553159722222</v>
      </c>
      <c r="Q3693" s="20" t="str">
        <f t="shared" si="332"/>
        <v>22/09/2025</v>
      </c>
      <c r="R3693" s="13" t="str">
        <f t="shared" si="333"/>
        <v>13</v>
      </c>
      <c r="S3693" s="13" t="str">
        <f t="shared" si="334"/>
        <v>Mon</v>
      </c>
    </row>
    <row r="3694" spans="1:19" x14ac:dyDescent="0.25">
      <c r="A3694" s="60">
        <v>45922.344826388886</v>
      </c>
      <c r="B3694" s="61">
        <v>444977833</v>
      </c>
      <c r="C3694" s="37" t="s">
        <v>36</v>
      </c>
      <c r="D3694" s="37" t="s">
        <v>38</v>
      </c>
      <c r="E3694" s="37" t="s">
        <v>46</v>
      </c>
      <c r="F3694" s="37" t="s">
        <v>120</v>
      </c>
      <c r="G3694" s="36">
        <v>3694.65</v>
      </c>
      <c r="H3694" s="61">
        <v>444187691</v>
      </c>
      <c r="I3694" s="36">
        <v>0</v>
      </c>
      <c r="J3694" s="36">
        <v>0</v>
      </c>
      <c r="K3694" s="36">
        <v>0</v>
      </c>
      <c r="L3694" s="36">
        <v>1.59</v>
      </c>
      <c r="M3694" s="36">
        <v>9802.5400000000009</v>
      </c>
      <c r="N3694" s="37" t="s">
        <v>2453</v>
      </c>
      <c r="O3694" s="14">
        <f t="shared" si="330"/>
        <v>45922.344826388886</v>
      </c>
      <c r="P3694" s="19">
        <f t="shared" si="331"/>
        <v>45922.553159722222</v>
      </c>
      <c r="Q3694" s="20" t="str">
        <f t="shared" si="332"/>
        <v>22/09/2025</v>
      </c>
      <c r="R3694" s="13" t="str">
        <f t="shared" si="333"/>
        <v>13</v>
      </c>
      <c r="S3694" s="13" t="str">
        <f t="shared" si="334"/>
        <v>Mon</v>
      </c>
    </row>
    <row r="3695" spans="1:19" x14ac:dyDescent="0.25">
      <c r="A3695" s="58">
        <v>45922.344861111109</v>
      </c>
      <c r="B3695" s="59">
        <v>444977927</v>
      </c>
      <c r="C3695" s="38" t="s">
        <v>36</v>
      </c>
      <c r="D3695" s="38" t="s">
        <v>37</v>
      </c>
      <c r="E3695" s="38" t="s">
        <v>46</v>
      </c>
      <c r="F3695" s="38" t="s">
        <v>120</v>
      </c>
      <c r="G3695" s="35">
        <v>3695.38</v>
      </c>
      <c r="H3695" s="59">
        <v>444187782</v>
      </c>
      <c r="I3695" s="35">
        <v>0</v>
      </c>
      <c r="J3695" s="35">
        <v>0</v>
      </c>
      <c r="K3695" s="35">
        <v>0</v>
      </c>
      <c r="L3695" s="35">
        <v>-3.25</v>
      </c>
      <c r="M3695" s="35">
        <v>9799.2900000000009</v>
      </c>
      <c r="N3695" s="38" t="s">
        <v>2454</v>
      </c>
      <c r="O3695" s="14">
        <f t="shared" si="330"/>
        <v>45922.344861111109</v>
      </c>
      <c r="P3695" s="19">
        <f t="shared" si="331"/>
        <v>45922.553194444445</v>
      </c>
      <c r="Q3695" s="20" t="str">
        <f t="shared" si="332"/>
        <v>22/09/2025</v>
      </c>
      <c r="R3695" s="13" t="str">
        <f t="shared" si="333"/>
        <v>13</v>
      </c>
      <c r="S3695" s="13" t="str">
        <f t="shared" si="334"/>
        <v>Mon</v>
      </c>
    </row>
    <row r="3696" spans="1:19" x14ac:dyDescent="0.25">
      <c r="A3696" s="60">
        <v>45922.344861111109</v>
      </c>
      <c r="B3696" s="61">
        <v>444977930</v>
      </c>
      <c r="C3696" s="37" t="s">
        <v>36</v>
      </c>
      <c r="D3696" s="37" t="s">
        <v>38</v>
      </c>
      <c r="E3696" s="37" t="s">
        <v>46</v>
      </c>
      <c r="F3696" s="37" t="s">
        <v>120</v>
      </c>
      <c r="G3696" s="36">
        <v>3695.16</v>
      </c>
      <c r="H3696" s="61">
        <v>444187784</v>
      </c>
      <c r="I3696" s="36">
        <v>0</v>
      </c>
      <c r="J3696" s="36">
        <v>0</v>
      </c>
      <c r="K3696" s="36">
        <v>0</v>
      </c>
      <c r="L3696" s="36">
        <v>1.74</v>
      </c>
      <c r="M3696" s="36">
        <v>9801.0300000000007</v>
      </c>
      <c r="N3696" s="37" t="s">
        <v>2455</v>
      </c>
      <c r="O3696" s="14">
        <f t="shared" si="330"/>
        <v>45922.344861111109</v>
      </c>
      <c r="P3696" s="19">
        <f t="shared" si="331"/>
        <v>45922.553194444445</v>
      </c>
      <c r="Q3696" s="20" t="str">
        <f t="shared" si="332"/>
        <v>22/09/2025</v>
      </c>
      <c r="R3696" s="13" t="str">
        <f t="shared" si="333"/>
        <v>13</v>
      </c>
      <c r="S3696" s="13" t="str">
        <f t="shared" si="334"/>
        <v>Mon</v>
      </c>
    </row>
    <row r="3697" spans="1:19" x14ac:dyDescent="0.25">
      <c r="A3697" s="58">
        <v>45922.344861111109</v>
      </c>
      <c r="B3697" s="59">
        <v>444977932</v>
      </c>
      <c r="C3697" s="38" t="s">
        <v>36</v>
      </c>
      <c r="D3697" s="38" t="s">
        <v>38</v>
      </c>
      <c r="E3697" s="38" t="s">
        <v>46</v>
      </c>
      <c r="F3697" s="38" t="s">
        <v>120</v>
      </c>
      <c r="G3697" s="35">
        <v>3695.16</v>
      </c>
      <c r="H3697" s="59">
        <v>444187785</v>
      </c>
      <c r="I3697" s="35">
        <v>0</v>
      </c>
      <c r="J3697" s="35">
        <v>0</v>
      </c>
      <c r="K3697" s="35">
        <v>0</v>
      </c>
      <c r="L3697" s="35">
        <v>1.74</v>
      </c>
      <c r="M3697" s="35">
        <v>9802.77</v>
      </c>
      <c r="N3697" s="38" t="s">
        <v>2455</v>
      </c>
      <c r="O3697" s="14">
        <f t="shared" si="330"/>
        <v>45922.344861111109</v>
      </c>
      <c r="P3697" s="19">
        <f t="shared" si="331"/>
        <v>45922.553194444445</v>
      </c>
      <c r="Q3697" s="20" t="str">
        <f t="shared" si="332"/>
        <v>22/09/2025</v>
      </c>
      <c r="R3697" s="13" t="str">
        <f t="shared" si="333"/>
        <v>13</v>
      </c>
      <c r="S3697" s="13" t="str">
        <f t="shared" si="334"/>
        <v>Mon</v>
      </c>
    </row>
    <row r="3698" spans="1:19" x14ac:dyDescent="0.25">
      <c r="A3698" s="60">
        <v>45922.345520833333</v>
      </c>
      <c r="B3698" s="61">
        <v>444978714</v>
      </c>
      <c r="C3698" s="37" t="s">
        <v>36</v>
      </c>
      <c r="D3698" s="37" t="s">
        <v>38</v>
      </c>
      <c r="E3698" s="37" t="s">
        <v>46</v>
      </c>
      <c r="F3698" s="37" t="s">
        <v>120</v>
      </c>
      <c r="G3698" s="36">
        <v>3695.8</v>
      </c>
      <c r="H3698" s="61">
        <v>444188564</v>
      </c>
      <c r="I3698" s="36">
        <v>0</v>
      </c>
      <c r="J3698" s="36">
        <v>0</v>
      </c>
      <c r="K3698" s="36">
        <v>0</v>
      </c>
      <c r="L3698" s="36">
        <v>2.33</v>
      </c>
      <c r="M3698" s="36">
        <v>9805.1</v>
      </c>
      <c r="N3698" s="37" t="s">
        <v>2456</v>
      </c>
      <c r="O3698" s="14">
        <f t="shared" si="330"/>
        <v>45922.345520833333</v>
      </c>
      <c r="P3698" s="19">
        <f t="shared" si="331"/>
        <v>45922.553854166668</v>
      </c>
      <c r="Q3698" s="20" t="str">
        <f t="shared" si="332"/>
        <v>22/09/2025</v>
      </c>
      <c r="R3698" s="13" t="str">
        <f t="shared" si="333"/>
        <v>13</v>
      </c>
      <c r="S3698" s="13" t="str">
        <f t="shared" si="334"/>
        <v>Mon</v>
      </c>
    </row>
    <row r="3699" spans="1:19" x14ac:dyDescent="0.25">
      <c r="A3699" s="58">
        <v>45922.346192129633</v>
      </c>
      <c r="B3699" s="59">
        <v>444979393</v>
      </c>
      <c r="C3699" s="38" t="s">
        <v>36</v>
      </c>
      <c r="D3699" s="38" t="s">
        <v>38</v>
      </c>
      <c r="E3699" s="38" t="s">
        <v>46</v>
      </c>
      <c r="F3699" s="38" t="s">
        <v>120</v>
      </c>
      <c r="G3699" s="35">
        <v>3696.49</v>
      </c>
      <c r="H3699" s="59">
        <v>444189237</v>
      </c>
      <c r="I3699" s="35">
        <v>0</v>
      </c>
      <c r="J3699" s="35">
        <v>0</v>
      </c>
      <c r="K3699" s="35">
        <v>0</v>
      </c>
      <c r="L3699" s="35">
        <v>3.07</v>
      </c>
      <c r="M3699" s="35">
        <v>9808.17</v>
      </c>
      <c r="N3699" s="38" t="s">
        <v>2457</v>
      </c>
      <c r="O3699" s="14">
        <f t="shared" si="330"/>
        <v>45922.346192129633</v>
      </c>
      <c r="P3699" s="19">
        <f t="shared" si="331"/>
        <v>45922.554525462969</v>
      </c>
      <c r="Q3699" s="20" t="str">
        <f t="shared" si="332"/>
        <v>22/09/2025</v>
      </c>
      <c r="R3699" s="13" t="str">
        <f t="shared" si="333"/>
        <v>13</v>
      </c>
      <c r="S3699" s="13" t="str">
        <f t="shared" si="334"/>
        <v>Mon</v>
      </c>
    </row>
    <row r="3700" spans="1:19" x14ac:dyDescent="0.25">
      <c r="A3700" s="60">
        <v>45922.346192129633</v>
      </c>
      <c r="B3700" s="61">
        <v>444979394</v>
      </c>
      <c r="C3700" s="37" t="s">
        <v>36</v>
      </c>
      <c r="D3700" s="37" t="s">
        <v>38</v>
      </c>
      <c r="E3700" s="37" t="s">
        <v>46</v>
      </c>
      <c r="F3700" s="37" t="s">
        <v>120</v>
      </c>
      <c r="G3700" s="36">
        <v>3696.49</v>
      </c>
      <c r="H3700" s="61">
        <v>444189238</v>
      </c>
      <c r="I3700" s="36">
        <v>0</v>
      </c>
      <c r="J3700" s="36">
        <v>0</v>
      </c>
      <c r="K3700" s="36">
        <v>0</v>
      </c>
      <c r="L3700" s="36">
        <v>3.07</v>
      </c>
      <c r="M3700" s="36">
        <v>9811.24</v>
      </c>
      <c r="N3700" s="37" t="s">
        <v>2457</v>
      </c>
      <c r="O3700" s="14">
        <f t="shared" si="330"/>
        <v>45922.346192129633</v>
      </c>
      <c r="P3700" s="19">
        <f t="shared" si="331"/>
        <v>45922.554525462969</v>
      </c>
      <c r="Q3700" s="20" t="str">
        <f t="shared" si="332"/>
        <v>22/09/2025</v>
      </c>
      <c r="R3700" s="13" t="str">
        <f t="shared" si="333"/>
        <v>13</v>
      </c>
      <c r="S3700" s="13" t="str">
        <f t="shared" si="334"/>
        <v>Mon</v>
      </c>
    </row>
    <row r="3701" spans="1:19" x14ac:dyDescent="0.25">
      <c r="A3701" s="58">
        <v>45922.346307870372</v>
      </c>
      <c r="B3701" s="59">
        <v>444979549</v>
      </c>
      <c r="C3701" s="38" t="s">
        <v>36</v>
      </c>
      <c r="D3701" s="38" t="s">
        <v>38</v>
      </c>
      <c r="E3701" s="38" t="s">
        <v>46</v>
      </c>
      <c r="F3701" s="38" t="s">
        <v>120</v>
      </c>
      <c r="G3701" s="35">
        <v>3696.81</v>
      </c>
      <c r="H3701" s="59">
        <v>444189390</v>
      </c>
      <c r="I3701" s="35">
        <v>0</v>
      </c>
      <c r="J3701" s="35">
        <v>0</v>
      </c>
      <c r="K3701" s="35">
        <v>0</v>
      </c>
      <c r="L3701" s="35">
        <v>3</v>
      </c>
      <c r="M3701" s="35">
        <v>9814.24</v>
      </c>
      <c r="N3701" s="38" t="s">
        <v>2458</v>
      </c>
      <c r="O3701" s="14">
        <f t="shared" si="330"/>
        <v>45922.346307870372</v>
      </c>
      <c r="P3701" s="19">
        <f t="shared" si="331"/>
        <v>45922.554641203707</v>
      </c>
      <c r="Q3701" s="20" t="str">
        <f t="shared" si="332"/>
        <v>22/09/2025</v>
      </c>
      <c r="R3701" s="13" t="str">
        <f t="shared" si="333"/>
        <v>13</v>
      </c>
      <c r="S3701" s="13" t="str">
        <f t="shared" si="334"/>
        <v>Mon</v>
      </c>
    </row>
    <row r="3702" spans="1:19" x14ac:dyDescent="0.25">
      <c r="A3702" s="60">
        <v>45922.347268518519</v>
      </c>
      <c r="B3702" s="61">
        <v>444980098</v>
      </c>
      <c r="C3702" s="37" t="s">
        <v>36</v>
      </c>
      <c r="D3702" s="37" t="s">
        <v>38</v>
      </c>
      <c r="E3702" s="37" t="s">
        <v>46</v>
      </c>
      <c r="F3702" s="37" t="s">
        <v>120</v>
      </c>
      <c r="G3702" s="36">
        <v>3695.97</v>
      </c>
      <c r="H3702" s="61">
        <v>444189941</v>
      </c>
      <c r="I3702" s="36">
        <v>0</v>
      </c>
      <c r="J3702" s="36">
        <v>0</v>
      </c>
      <c r="K3702" s="36">
        <v>0</v>
      </c>
      <c r="L3702" s="36">
        <v>1.96</v>
      </c>
      <c r="M3702" s="36">
        <v>9816.2000000000007</v>
      </c>
      <c r="N3702" s="37" t="s">
        <v>2429</v>
      </c>
      <c r="O3702" s="14">
        <f t="shared" si="330"/>
        <v>45922.347268518519</v>
      </c>
      <c r="P3702" s="19">
        <f t="shared" si="331"/>
        <v>45922.555601851855</v>
      </c>
      <c r="Q3702" s="20" t="str">
        <f t="shared" si="332"/>
        <v>22/09/2025</v>
      </c>
      <c r="R3702" s="13" t="str">
        <f t="shared" si="333"/>
        <v>13</v>
      </c>
      <c r="S3702" s="13" t="str">
        <f t="shared" si="334"/>
        <v>Mon</v>
      </c>
    </row>
    <row r="3703" spans="1:19" x14ac:dyDescent="0.25">
      <c r="A3703" s="58">
        <v>45922.347268518519</v>
      </c>
      <c r="B3703" s="59">
        <v>444980099</v>
      </c>
      <c r="C3703" s="38" t="s">
        <v>36</v>
      </c>
      <c r="D3703" s="38" t="s">
        <v>38</v>
      </c>
      <c r="E3703" s="38" t="s">
        <v>46</v>
      </c>
      <c r="F3703" s="38" t="s">
        <v>120</v>
      </c>
      <c r="G3703" s="35">
        <v>3695.97</v>
      </c>
      <c r="H3703" s="59">
        <v>444189942</v>
      </c>
      <c r="I3703" s="35">
        <v>0</v>
      </c>
      <c r="J3703" s="35">
        <v>0</v>
      </c>
      <c r="K3703" s="35">
        <v>0</v>
      </c>
      <c r="L3703" s="35">
        <v>1.96</v>
      </c>
      <c r="M3703" s="35">
        <v>9818.16</v>
      </c>
      <c r="N3703" s="38" t="s">
        <v>2429</v>
      </c>
      <c r="O3703" s="14">
        <f t="shared" si="330"/>
        <v>45922.347268518519</v>
      </c>
      <c r="P3703" s="19">
        <f t="shared" si="331"/>
        <v>45922.555601851855</v>
      </c>
      <c r="Q3703" s="20" t="str">
        <f t="shared" si="332"/>
        <v>22/09/2025</v>
      </c>
      <c r="R3703" s="13" t="str">
        <f t="shared" si="333"/>
        <v>13</v>
      </c>
      <c r="S3703" s="13" t="str">
        <f t="shared" si="334"/>
        <v>Mon</v>
      </c>
    </row>
    <row r="3704" spans="1:19" x14ac:dyDescent="0.25">
      <c r="A3704" s="60">
        <v>45922.347314814811</v>
      </c>
      <c r="B3704" s="61">
        <v>444980109</v>
      </c>
      <c r="C3704" s="37" t="s">
        <v>36</v>
      </c>
      <c r="D3704" s="37" t="s">
        <v>37</v>
      </c>
      <c r="E3704" s="37" t="s">
        <v>45</v>
      </c>
      <c r="F3704" s="37" t="s">
        <v>120</v>
      </c>
      <c r="G3704" s="36">
        <v>3696.35</v>
      </c>
      <c r="H3704" s="61">
        <v>444189952</v>
      </c>
      <c r="I3704" s="36">
        <v>0</v>
      </c>
      <c r="J3704" s="36">
        <v>0</v>
      </c>
      <c r="K3704" s="36">
        <v>0</v>
      </c>
      <c r="L3704" s="36">
        <v>0</v>
      </c>
      <c r="M3704" s="36">
        <v>9818.16</v>
      </c>
      <c r="N3704" s="37" t="s">
        <v>1385</v>
      </c>
      <c r="O3704" s="14">
        <f t="shared" si="330"/>
        <v>45922.347314814811</v>
      </c>
      <c r="P3704" s="19">
        <f t="shared" si="331"/>
        <v>45922.555648148147</v>
      </c>
      <c r="Q3704" s="20" t="str">
        <f t="shared" si="332"/>
        <v>22/09/2025</v>
      </c>
      <c r="R3704" s="13" t="str">
        <f t="shared" si="333"/>
        <v>13</v>
      </c>
      <c r="S3704" s="13" t="str">
        <f t="shared" si="334"/>
        <v>Mon</v>
      </c>
    </row>
    <row r="3705" spans="1:19" x14ac:dyDescent="0.25">
      <c r="A3705" s="58">
        <v>45922.347314814811</v>
      </c>
      <c r="B3705" s="59">
        <v>444980111</v>
      </c>
      <c r="C3705" s="38" t="s">
        <v>36</v>
      </c>
      <c r="D3705" s="38" t="s">
        <v>37</v>
      </c>
      <c r="E3705" s="38" t="s">
        <v>45</v>
      </c>
      <c r="F3705" s="38" t="s">
        <v>120</v>
      </c>
      <c r="G3705" s="35">
        <v>3696.35</v>
      </c>
      <c r="H3705" s="59">
        <v>444189954</v>
      </c>
      <c r="I3705" s="35">
        <v>0</v>
      </c>
      <c r="J3705" s="35">
        <v>0</v>
      </c>
      <c r="K3705" s="35">
        <v>0</v>
      </c>
      <c r="L3705" s="35">
        <v>0</v>
      </c>
      <c r="M3705" s="35">
        <v>9818.16</v>
      </c>
      <c r="N3705" s="38" t="s">
        <v>116</v>
      </c>
      <c r="O3705" s="14">
        <f t="shared" si="330"/>
        <v>45922.347314814811</v>
      </c>
      <c r="P3705" s="19">
        <f t="shared" si="331"/>
        <v>45922.555648148147</v>
      </c>
      <c r="Q3705" s="20" t="str">
        <f t="shared" si="332"/>
        <v>22/09/2025</v>
      </c>
      <c r="R3705" s="13" t="str">
        <f t="shared" si="333"/>
        <v>13</v>
      </c>
      <c r="S3705" s="13" t="str">
        <f t="shared" si="334"/>
        <v>Mon</v>
      </c>
    </row>
    <row r="3706" spans="1:19" x14ac:dyDescent="0.25">
      <c r="A3706" s="60">
        <v>45922.34878472222</v>
      </c>
      <c r="B3706" s="61">
        <v>444980808</v>
      </c>
      <c r="C3706" s="37" t="s">
        <v>36</v>
      </c>
      <c r="D3706" s="37" t="s">
        <v>38</v>
      </c>
      <c r="E3706" s="37" t="s">
        <v>46</v>
      </c>
      <c r="F3706" s="37" t="s">
        <v>120</v>
      </c>
      <c r="G3706" s="36">
        <v>3696.97</v>
      </c>
      <c r="H3706" s="61">
        <v>444190638</v>
      </c>
      <c r="I3706" s="36">
        <v>0</v>
      </c>
      <c r="J3706" s="36">
        <v>0</v>
      </c>
      <c r="K3706" s="36">
        <v>0</v>
      </c>
      <c r="L3706" s="36">
        <v>3.55</v>
      </c>
      <c r="M3706" s="36">
        <v>9821.7099999999991</v>
      </c>
      <c r="N3706" s="37" t="s">
        <v>2459</v>
      </c>
      <c r="O3706" s="14">
        <f t="shared" si="330"/>
        <v>45922.34878472222</v>
      </c>
      <c r="P3706" s="19">
        <f t="shared" si="331"/>
        <v>45922.557118055556</v>
      </c>
      <c r="Q3706" s="20" t="str">
        <f t="shared" si="332"/>
        <v>22/09/2025</v>
      </c>
      <c r="R3706" s="13" t="str">
        <f t="shared" si="333"/>
        <v>13</v>
      </c>
      <c r="S3706" s="13" t="str">
        <f t="shared" si="334"/>
        <v>Mon</v>
      </c>
    </row>
    <row r="3707" spans="1:19" x14ac:dyDescent="0.25">
      <c r="A3707" s="58">
        <v>45922.351851851854</v>
      </c>
      <c r="B3707" s="59">
        <v>444982238</v>
      </c>
      <c r="C3707" s="38" t="s">
        <v>36</v>
      </c>
      <c r="D3707" s="38" t="s">
        <v>38</v>
      </c>
      <c r="E3707" s="38" t="s">
        <v>46</v>
      </c>
      <c r="F3707" s="38" t="s">
        <v>120</v>
      </c>
      <c r="G3707" s="35">
        <v>3697.04</v>
      </c>
      <c r="H3707" s="59">
        <v>444192011</v>
      </c>
      <c r="I3707" s="35">
        <v>0</v>
      </c>
      <c r="J3707" s="35">
        <v>0</v>
      </c>
      <c r="K3707" s="35">
        <v>0</v>
      </c>
      <c r="L3707" s="35">
        <v>3.03</v>
      </c>
      <c r="M3707" s="35">
        <v>9824.74</v>
      </c>
      <c r="N3707" s="38" t="s">
        <v>2460</v>
      </c>
      <c r="O3707" s="14">
        <f t="shared" si="330"/>
        <v>45922.351851851854</v>
      </c>
      <c r="P3707" s="19">
        <f t="shared" si="331"/>
        <v>45922.56018518519</v>
      </c>
      <c r="Q3707" s="20" t="str">
        <f t="shared" si="332"/>
        <v>22/09/2025</v>
      </c>
      <c r="R3707" s="13" t="str">
        <f t="shared" si="333"/>
        <v>13</v>
      </c>
      <c r="S3707" s="13" t="str">
        <f t="shared" si="334"/>
        <v>Mon</v>
      </c>
    </row>
    <row r="3708" spans="1:19" x14ac:dyDescent="0.25">
      <c r="A3708" s="60">
        <v>45922.351851851854</v>
      </c>
      <c r="B3708" s="61">
        <v>444982239</v>
      </c>
      <c r="C3708" s="37" t="s">
        <v>36</v>
      </c>
      <c r="D3708" s="37" t="s">
        <v>38</v>
      </c>
      <c r="E3708" s="37" t="s">
        <v>46</v>
      </c>
      <c r="F3708" s="37" t="s">
        <v>120</v>
      </c>
      <c r="G3708" s="36">
        <v>3697.04</v>
      </c>
      <c r="H3708" s="61">
        <v>444192012</v>
      </c>
      <c r="I3708" s="36">
        <v>0</v>
      </c>
      <c r="J3708" s="36">
        <v>0</v>
      </c>
      <c r="K3708" s="36">
        <v>0</v>
      </c>
      <c r="L3708" s="36">
        <v>0.69</v>
      </c>
      <c r="M3708" s="36">
        <v>9825.43</v>
      </c>
      <c r="N3708" s="37" t="s">
        <v>2461</v>
      </c>
      <c r="O3708" s="14">
        <f t="shared" si="330"/>
        <v>45922.351851851854</v>
      </c>
      <c r="P3708" s="19">
        <f t="shared" si="331"/>
        <v>45922.56018518519</v>
      </c>
      <c r="Q3708" s="20" t="str">
        <f t="shared" si="332"/>
        <v>22/09/2025</v>
      </c>
      <c r="R3708" s="13" t="str">
        <f t="shared" si="333"/>
        <v>13</v>
      </c>
      <c r="S3708" s="13" t="str">
        <f t="shared" si="334"/>
        <v>Mon</v>
      </c>
    </row>
    <row r="3709" spans="1:19" x14ac:dyDescent="0.25">
      <c r="A3709" s="58">
        <v>45922.351851851854</v>
      </c>
      <c r="B3709" s="59">
        <v>444982240</v>
      </c>
      <c r="C3709" s="38" t="s">
        <v>36</v>
      </c>
      <c r="D3709" s="38" t="s">
        <v>38</v>
      </c>
      <c r="E3709" s="38" t="s">
        <v>46</v>
      </c>
      <c r="F3709" s="38" t="s">
        <v>120</v>
      </c>
      <c r="G3709" s="35">
        <v>3697.04</v>
      </c>
      <c r="H3709" s="59">
        <v>444192013</v>
      </c>
      <c r="I3709" s="35">
        <v>0</v>
      </c>
      <c r="J3709" s="35">
        <v>0</v>
      </c>
      <c r="K3709" s="35">
        <v>0</v>
      </c>
      <c r="L3709" s="35">
        <v>0.69</v>
      </c>
      <c r="M3709" s="35">
        <v>9826.1200000000008</v>
      </c>
      <c r="N3709" s="38" t="s">
        <v>2462</v>
      </c>
      <c r="O3709" s="14">
        <f t="shared" si="330"/>
        <v>45922.351851851854</v>
      </c>
      <c r="P3709" s="19">
        <f t="shared" si="331"/>
        <v>45922.56018518519</v>
      </c>
      <c r="Q3709" s="20" t="str">
        <f t="shared" si="332"/>
        <v>22/09/2025</v>
      </c>
      <c r="R3709" s="13" t="str">
        <f t="shared" si="333"/>
        <v>13</v>
      </c>
      <c r="S3709" s="13" t="str">
        <f t="shared" si="334"/>
        <v>Mon</v>
      </c>
    </row>
    <row r="3710" spans="1:19" x14ac:dyDescent="0.25">
      <c r="A3710" s="60">
        <v>45922.351944444446</v>
      </c>
      <c r="B3710" s="61">
        <v>444982294</v>
      </c>
      <c r="C3710" s="37" t="s">
        <v>36</v>
      </c>
      <c r="D3710" s="37" t="s">
        <v>37</v>
      </c>
      <c r="E3710" s="37" t="s">
        <v>45</v>
      </c>
      <c r="F3710" s="37" t="s">
        <v>120</v>
      </c>
      <c r="G3710" s="36">
        <v>3697.47</v>
      </c>
      <c r="H3710" s="61">
        <v>444192063</v>
      </c>
      <c r="I3710" s="36">
        <v>0</v>
      </c>
      <c r="J3710" s="36">
        <v>0</v>
      </c>
      <c r="K3710" s="36">
        <v>0</v>
      </c>
      <c r="L3710" s="36">
        <v>0</v>
      </c>
      <c r="M3710" s="36">
        <v>9826.1200000000008</v>
      </c>
      <c r="N3710" s="37" t="s">
        <v>116</v>
      </c>
      <c r="O3710" s="14">
        <f t="shared" si="330"/>
        <v>45922.351944444446</v>
      </c>
      <c r="P3710" s="19">
        <f t="shared" si="331"/>
        <v>45922.560277777782</v>
      </c>
      <c r="Q3710" s="20" t="str">
        <f t="shared" si="332"/>
        <v>22/09/2025</v>
      </c>
      <c r="R3710" s="13" t="str">
        <f t="shared" si="333"/>
        <v>13</v>
      </c>
      <c r="S3710" s="13" t="str">
        <f t="shared" si="334"/>
        <v>Mon</v>
      </c>
    </row>
    <row r="3711" spans="1:19" x14ac:dyDescent="0.25">
      <c r="A3711" s="58">
        <v>45922.351944444446</v>
      </c>
      <c r="B3711" s="59">
        <v>444982296</v>
      </c>
      <c r="C3711" s="38" t="s">
        <v>36</v>
      </c>
      <c r="D3711" s="38" t="s">
        <v>37</v>
      </c>
      <c r="E3711" s="38" t="s">
        <v>45</v>
      </c>
      <c r="F3711" s="38" t="s">
        <v>120</v>
      </c>
      <c r="G3711" s="35">
        <v>3697.43</v>
      </c>
      <c r="H3711" s="59">
        <v>444192065</v>
      </c>
      <c r="I3711" s="35">
        <v>0</v>
      </c>
      <c r="J3711" s="35">
        <v>0</v>
      </c>
      <c r="K3711" s="35">
        <v>0</v>
      </c>
      <c r="L3711" s="35">
        <v>0</v>
      </c>
      <c r="M3711" s="35">
        <v>9826.1200000000008</v>
      </c>
      <c r="N3711" s="38" t="s">
        <v>119</v>
      </c>
      <c r="O3711" s="14">
        <f t="shared" si="330"/>
        <v>45922.351944444446</v>
      </c>
      <c r="P3711" s="19">
        <f t="shared" si="331"/>
        <v>45922.560277777782</v>
      </c>
      <c r="Q3711" s="20" t="str">
        <f t="shared" si="332"/>
        <v>22/09/2025</v>
      </c>
      <c r="R3711" s="13" t="str">
        <f t="shared" si="333"/>
        <v>13</v>
      </c>
      <c r="S3711" s="13" t="str">
        <f t="shared" si="334"/>
        <v>Mon</v>
      </c>
    </row>
    <row r="3712" spans="1:19" x14ac:dyDescent="0.25">
      <c r="A3712" s="60">
        <v>45922.351956018516</v>
      </c>
      <c r="B3712" s="61">
        <v>444982298</v>
      </c>
      <c r="C3712" s="37" t="s">
        <v>36</v>
      </c>
      <c r="D3712" s="37" t="s">
        <v>37</v>
      </c>
      <c r="E3712" s="37" t="s">
        <v>45</v>
      </c>
      <c r="F3712" s="37" t="s">
        <v>120</v>
      </c>
      <c r="G3712" s="36">
        <v>3697.46</v>
      </c>
      <c r="H3712" s="61">
        <v>444192067</v>
      </c>
      <c r="I3712" s="36">
        <v>0</v>
      </c>
      <c r="J3712" s="36">
        <v>0</v>
      </c>
      <c r="K3712" s="36">
        <v>0</v>
      </c>
      <c r="L3712" s="36">
        <v>0</v>
      </c>
      <c r="M3712" s="36">
        <v>9826.1200000000008</v>
      </c>
      <c r="N3712" s="37" t="s">
        <v>1385</v>
      </c>
      <c r="O3712" s="14">
        <f t="shared" si="330"/>
        <v>45922.351956018516</v>
      </c>
      <c r="P3712" s="19">
        <f t="shared" si="331"/>
        <v>45922.560289351852</v>
      </c>
      <c r="Q3712" s="20" t="str">
        <f t="shared" si="332"/>
        <v>22/09/2025</v>
      </c>
      <c r="R3712" s="13" t="str">
        <f t="shared" si="333"/>
        <v>13</v>
      </c>
      <c r="S3712" s="13" t="str">
        <f t="shared" si="334"/>
        <v>Mon</v>
      </c>
    </row>
    <row r="3713" spans="1:19" x14ac:dyDescent="0.25">
      <c r="A3713" s="58">
        <v>45922.352060185185</v>
      </c>
      <c r="B3713" s="59">
        <v>444982348</v>
      </c>
      <c r="C3713" s="38" t="s">
        <v>36</v>
      </c>
      <c r="D3713" s="38" t="s">
        <v>37</v>
      </c>
      <c r="E3713" s="38" t="s">
        <v>45</v>
      </c>
      <c r="F3713" s="38" t="s">
        <v>120</v>
      </c>
      <c r="G3713" s="35">
        <v>3697.16</v>
      </c>
      <c r="H3713" s="59">
        <v>444192116</v>
      </c>
      <c r="I3713" s="35">
        <v>0</v>
      </c>
      <c r="J3713" s="35">
        <v>0</v>
      </c>
      <c r="K3713" s="35">
        <v>0</v>
      </c>
      <c r="L3713" s="35">
        <v>0</v>
      </c>
      <c r="M3713" s="35">
        <v>9826.1200000000008</v>
      </c>
      <c r="N3713" s="38" t="s">
        <v>1972</v>
      </c>
      <c r="O3713" s="14">
        <f t="shared" si="330"/>
        <v>45922.352060185185</v>
      </c>
      <c r="P3713" s="19">
        <f t="shared" si="331"/>
        <v>45922.560393518521</v>
      </c>
      <c r="Q3713" s="20" t="str">
        <f t="shared" si="332"/>
        <v>22/09/2025</v>
      </c>
      <c r="R3713" s="13" t="str">
        <f t="shared" si="333"/>
        <v>13</v>
      </c>
      <c r="S3713" s="13" t="str">
        <f t="shared" si="334"/>
        <v>Mon</v>
      </c>
    </row>
    <row r="3714" spans="1:19" x14ac:dyDescent="0.25">
      <c r="A3714" s="60">
        <v>45922.352060185185</v>
      </c>
      <c r="B3714" s="61">
        <v>444982350</v>
      </c>
      <c r="C3714" s="37" t="s">
        <v>36</v>
      </c>
      <c r="D3714" s="37" t="s">
        <v>37</v>
      </c>
      <c r="E3714" s="37" t="s">
        <v>45</v>
      </c>
      <c r="F3714" s="37" t="s">
        <v>120</v>
      </c>
      <c r="G3714" s="36">
        <v>3697.09</v>
      </c>
      <c r="H3714" s="61">
        <v>444192118</v>
      </c>
      <c r="I3714" s="36">
        <v>0</v>
      </c>
      <c r="J3714" s="36">
        <v>0</v>
      </c>
      <c r="K3714" s="36">
        <v>0</v>
      </c>
      <c r="L3714" s="36">
        <v>0</v>
      </c>
      <c r="M3714" s="36">
        <v>9826.1200000000008</v>
      </c>
      <c r="N3714" s="37" t="s">
        <v>114</v>
      </c>
      <c r="O3714" s="14">
        <f t="shared" si="330"/>
        <v>45922.352060185185</v>
      </c>
      <c r="P3714" s="19">
        <f t="shared" si="331"/>
        <v>45922.560393518521</v>
      </c>
      <c r="Q3714" s="20" t="str">
        <f t="shared" si="332"/>
        <v>22/09/2025</v>
      </c>
      <c r="R3714" s="13" t="str">
        <f t="shared" si="333"/>
        <v>13</v>
      </c>
      <c r="S3714" s="13" t="str">
        <f t="shared" si="334"/>
        <v>Mon</v>
      </c>
    </row>
    <row r="3715" spans="1:19" x14ac:dyDescent="0.25">
      <c r="A3715" s="58">
        <v>45922.352071759262</v>
      </c>
      <c r="B3715" s="59">
        <v>444982353</v>
      </c>
      <c r="C3715" s="38" t="s">
        <v>36</v>
      </c>
      <c r="D3715" s="38" t="s">
        <v>37</v>
      </c>
      <c r="E3715" s="38" t="s">
        <v>45</v>
      </c>
      <c r="F3715" s="38" t="s">
        <v>120</v>
      </c>
      <c r="G3715" s="35">
        <v>3697.13</v>
      </c>
      <c r="H3715" s="59">
        <v>444192121</v>
      </c>
      <c r="I3715" s="35">
        <v>0</v>
      </c>
      <c r="J3715" s="35">
        <v>0</v>
      </c>
      <c r="K3715" s="35">
        <v>0</v>
      </c>
      <c r="L3715" s="35">
        <v>0</v>
      </c>
      <c r="M3715" s="35">
        <v>9826.1200000000008</v>
      </c>
      <c r="N3715" s="38" t="s">
        <v>48</v>
      </c>
      <c r="O3715" s="14">
        <f t="shared" si="330"/>
        <v>45922.352071759262</v>
      </c>
      <c r="P3715" s="19">
        <f t="shared" si="331"/>
        <v>45922.560405092598</v>
      </c>
      <c r="Q3715" s="20" t="str">
        <f t="shared" si="332"/>
        <v>22/09/2025</v>
      </c>
      <c r="R3715" s="13" t="str">
        <f t="shared" si="333"/>
        <v>13</v>
      </c>
      <c r="S3715" s="13" t="str">
        <f t="shared" si="334"/>
        <v>Mon</v>
      </c>
    </row>
    <row r="3716" spans="1:19" x14ac:dyDescent="0.25">
      <c r="A3716" s="60">
        <v>45922.352071759262</v>
      </c>
      <c r="B3716" s="61">
        <v>444982355</v>
      </c>
      <c r="C3716" s="37" t="s">
        <v>36</v>
      </c>
      <c r="D3716" s="37" t="s">
        <v>37</v>
      </c>
      <c r="E3716" s="37" t="s">
        <v>45</v>
      </c>
      <c r="F3716" s="37" t="s">
        <v>120</v>
      </c>
      <c r="G3716" s="36">
        <v>3697.12</v>
      </c>
      <c r="H3716" s="61">
        <v>444192123</v>
      </c>
      <c r="I3716" s="36">
        <v>0</v>
      </c>
      <c r="J3716" s="36">
        <v>0</v>
      </c>
      <c r="K3716" s="36">
        <v>0</v>
      </c>
      <c r="L3716" s="36">
        <v>0</v>
      </c>
      <c r="M3716" s="36">
        <v>9826.1200000000008</v>
      </c>
      <c r="N3716" s="37" t="s">
        <v>1945</v>
      </c>
      <c r="O3716" s="14">
        <f t="shared" si="330"/>
        <v>45922.352071759262</v>
      </c>
      <c r="P3716" s="19">
        <f t="shared" si="331"/>
        <v>45922.560405092598</v>
      </c>
      <c r="Q3716" s="20" t="str">
        <f t="shared" si="332"/>
        <v>22/09/2025</v>
      </c>
      <c r="R3716" s="13" t="str">
        <f t="shared" si="333"/>
        <v>13</v>
      </c>
      <c r="S3716" s="13" t="str">
        <f t="shared" si="334"/>
        <v>Mon</v>
      </c>
    </row>
    <row r="3717" spans="1:19" x14ac:dyDescent="0.25">
      <c r="A3717" s="58">
        <v>45922.352071759262</v>
      </c>
      <c r="B3717" s="59">
        <v>444982359</v>
      </c>
      <c r="C3717" s="38" t="s">
        <v>36</v>
      </c>
      <c r="D3717" s="38" t="s">
        <v>37</v>
      </c>
      <c r="E3717" s="38" t="s">
        <v>45</v>
      </c>
      <c r="F3717" s="38" t="s">
        <v>120</v>
      </c>
      <c r="G3717" s="35">
        <v>3697.14</v>
      </c>
      <c r="H3717" s="59">
        <v>444192127</v>
      </c>
      <c r="I3717" s="35">
        <v>0</v>
      </c>
      <c r="J3717" s="35">
        <v>0</v>
      </c>
      <c r="K3717" s="35">
        <v>0</v>
      </c>
      <c r="L3717" s="35">
        <v>0</v>
      </c>
      <c r="M3717" s="35">
        <v>9826.1200000000008</v>
      </c>
      <c r="N3717" s="38" t="s">
        <v>108</v>
      </c>
      <c r="O3717" s="14">
        <f t="shared" si="330"/>
        <v>45922.352071759262</v>
      </c>
      <c r="P3717" s="19">
        <f t="shared" si="331"/>
        <v>45922.560405092598</v>
      </c>
      <c r="Q3717" s="20" t="str">
        <f t="shared" si="332"/>
        <v>22/09/2025</v>
      </c>
      <c r="R3717" s="13" t="str">
        <f t="shared" si="333"/>
        <v>13</v>
      </c>
      <c r="S3717" s="13" t="str">
        <f t="shared" si="334"/>
        <v>Mon</v>
      </c>
    </row>
    <row r="3718" spans="1:19" x14ac:dyDescent="0.25">
      <c r="A3718" s="60">
        <v>45922.352071759262</v>
      </c>
      <c r="B3718" s="61">
        <v>444982361</v>
      </c>
      <c r="C3718" s="37" t="s">
        <v>36</v>
      </c>
      <c r="D3718" s="37" t="s">
        <v>37</v>
      </c>
      <c r="E3718" s="37" t="s">
        <v>45</v>
      </c>
      <c r="F3718" s="37" t="s">
        <v>120</v>
      </c>
      <c r="G3718" s="36">
        <v>3697.14</v>
      </c>
      <c r="H3718" s="61">
        <v>444192129</v>
      </c>
      <c r="I3718" s="36">
        <v>0</v>
      </c>
      <c r="J3718" s="36">
        <v>0</v>
      </c>
      <c r="K3718" s="36">
        <v>0</v>
      </c>
      <c r="L3718" s="36">
        <v>0</v>
      </c>
      <c r="M3718" s="36">
        <v>9826.1200000000008</v>
      </c>
      <c r="N3718" s="37" t="s">
        <v>52</v>
      </c>
      <c r="O3718" s="14">
        <f t="shared" si="330"/>
        <v>45922.352071759262</v>
      </c>
      <c r="P3718" s="19">
        <f t="shared" si="331"/>
        <v>45922.560405092598</v>
      </c>
      <c r="Q3718" s="20" t="str">
        <f t="shared" si="332"/>
        <v>22/09/2025</v>
      </c>
      <c r="R3718" s="13" t="str">
        <f t="shared" si="333"/>
        <v>13</v>
      </c>
      <c r="S3718" s="13" t="str">
        <f t="shared" si="334"/>
        <v>Mon</v>
      </c>
    </row>
    <row r="3719" spans="1:19" x14ac:dyDescent="0.25">
      <c r="A3719" s="58">
        <v>45922.352071759262</v>
      </c>
      <c r="B3719" s="59">
        <v>444982364</v>
      </c>
      <c r="C3719" s="38" t="s">
        <v>36</v>
      </c>
      <c r="D3719" s="38" t="s">
        <v>37</v>
      </c>
      <c r="E3719" s="38" t="s">
        <v>45</v>
      </c>
      <c r="F3719" s="38" t="s">
        <v>120</v>
      </c>
      <c r="G3719" s="35">
        <v>3697.14</v>
      </c>
      <c r="H3719" s="59">
        <v>444192132</v>
      </c>
      <c r="I3719" s="35">
        <v>0</v>
      </c>
      <c r="J3719" s="35">
        <v>0</v>
      </c>
      <c r="K3719" s="35">
        <v>0</v>
      </c>
      <c r="L3719" s="35">
        <v>0</v>
      </c>
      <c r="M3719" s="35">
        <v>9826.1200000000008</v>
      </c>
      <c r="N3719" s="38" t="s">
        <v>47</v>
      </c>
      <c r="O3719" s="14">
        <f t="shared" si="330"/>
        <v>45922.352071759262</v>
      </c>
      <c r="P3719" s="19">
        <f t="shared" si="331"/>
        <v>45922.560405092598</v>
      </c>
      <c r="Q3719" s="20" t="str">
        <f t="shared" si="332"/>
        <v>22/09/2025</v>
      </c>
      <c r="R3719" s="13" t="str">
        <f t="shared" si="333"/>
        <v>13</v>
      </c>
      <c r="S3719" s="13" t="str">
        <f t="shared" si="334"/>
        <v>Mon</v>
      </c>
    </row>
    <row r="3720" spans="1:19" x14ac:dyDescent="0.25">
      <c r="A3720" s="60">
        <v>45922.352083333331</v>
      </c>
      <c r="B3720" s="61">
        <v>444982367</v>
      </c>
      <c r="C3720" s="37" t="s">
        <v>36</v>
      </c>
      <c r="D3720" s="37" t="s">
        <v>37</v>
      </c>
      <c r="E3720" s="37" t="s">
        <v>45</v>
      </c>
      <c r="F3720" s="37" t="s">
        <v>120</v>
      </c>
      <c r="G3720" s="36">
        <v>3697.12</v>
      </c>
      <c r="H3720" s="61">
        <v>444192135</v>
      </c>
      <c r="I3720" s="36">
        <v>0</v>
      </c>
      <c r="J3720" s="36">
        <v>0</v>
      </c>
      <c r="K3720" s="36">
        <v>0</v>
      </c>
      <c r="L3720" s="36">
        <v>0</v>
      </c>
      <c r="M3720" s="36">
        <v>9826.1200000000008</v>
      </c>
      <c r="N3720" s="37" t="s">
        <v>77</v>
      </c>
      <c r="O3720" s="14">
        <f t="shared" si="330"/>
        <v>45922.352083333331</v>
      </c>
      <c r="P3720" s="19">
        <f t="shared" si="331"/>
        <v>45922.560416666667</v>
      </c>
      <c r="Q3720" s="20" t="str">
        <f t="shared" si="332"/>
        <v>22/09/2025</v>
      </c>
      <c r="R3720" s="13" t="str">
        <f t="shared" si="333"/>
        <v>13</v>
      </c>
      <c r="S3720" s="13" t="str">
        <f t="shared" si="334"/>
        <v>Mon</v>
      </c>
    </row>
    <row r="3721" spans="1:19" x14ac:dyDescent="0.25">
      <c r="A3721" s="58">
        <v>45922.352083333331</v>
      </c>
      <c r="B3721" s="59">
        <v>444982369</v>
      </c>
      <c r="C3721" s="38" t="s">
        <v>36</v>
      </c>
      <c r="D3721" s="38" t="s">
        <v>37</v>
      </c>
      <c r="E3721" s="38" t="s">
        <v>45</v>
      </c>
      <c r="F3721" s="38" t="s">
        <v>120</v>
      </c>
      <c r="G3721" s="35">
        <v>3697.12</v>
      </c>
      <c r="H3721" s="59">
        <v>444192137</v>
      </c>
      <c r="I3721" s="35">
        <v>0</v>
      </c>
      <c r="J3721" s="35">
        <v>0</v>
      </c>
      <c r="K3721" s="35">
        <v>0</v>
      </c>
      <c r="L3721" s="35">
        <v>0</v>
      </c>
      <c r="M3721" s="35">
        <v>9826.1200000000008</v>
      </c>
      <c r="N3721" s="38" t="s">
        <v>2064</v>
      </c>
      <c r="O3721" s="14">
        <f t="shared" si="330"/>
        <v>45922.352083333331</v>
      </c>
      <c r="P3721" s="19">
        <f t="shared" si="331"/>
        <v>45922.560416666667</v>
      </c>
      <c r="Q3721" s="20" t="str">
        <f t="shared" si="332"/>
        <v>22/09/2025</v>
      </c>
      <c r="R3721" s="13" t="str">
        <f t="shared" si="333"/>
        <v>13</v>
      </c>
      <c r="S3721" s="13" t="str">
        <f t="shared" si="334"/>
        <v>Mon</v>
      </c>
    </row>
    <row r="3722" spans="1:19" x14ac:dyDescent="0.25">
      <c r="A3722" s="60">
        <v>45922.352083333331</v>
      </c>
      <c r="B3722" s="61">
        <v>444982372</v>
      </c>
      <c r="C3722" s="37" t="s">
        <v>36</v>
      </c>
      <c r="D3722" s="37" t="s">
        <v>37</v>
      </c>
      <c r="E3722" s="37" t="s">
        <v>45</v>
      </c>
      <c r="F3722" s="37" t="s">
        <v>120</v>
      </c>
      <c r="G3722" s="36">
        <v>3697.12</v>
      </c>
      <c r="H3722" s="61">
        <v>444192140</v>
      </c>
      <c r="I3722" s="36">
        <v>0</v>
      </c>
      <c r="J3722" s="36">
        <v>0</v>
      </c>
      <c r="K3722" s="36">
        <v>0</v>
      </c>
      <c r="L3722" s="36">
        <v>0</v>
      </c>
      <c r="M3722" s="36">
        <v>9826.1200000000008</v>
      </c>
      <c r="N3722" s="37" t="s">
        <v>109</v>
      </c>
      <c r="O3722" s="14">
        <f t="shared" si="330"/>
        <v>45922.352083333331</v>
      </c>
      <c r="P3722" s="19">
        <f t="shared" si="331"/>
        <v>45922.560416666667</v>
      </c>
      <c r="Q3722" s="20" t="str">
        <f t="shared" si="332"/>
        <v>22/09/2025</v>
      </c>
      <c r="R3722" s="13" t="str">
        <f t="shared" si="333"/>
        <v>13</v>
      </c>
      <c r="S3722" s="13" t="str">
        <f t="shared" si="334"/>
        <v>Mon</v>
      </c>
    </row>
    <row r="3723" spans="1:19" x14ac:dyDescent="0.25">
      <c r="A3723" s="58">
        <v>45922.352083333331</v>
      </c>
      <c r="B3723" s="59">
        <v>444982390</v>
      </c>
      <c r="C3723" s="38" t="s">
        <v>36</v>
      </c>
      <c r="D3723" s="38" t="s">
        <v>37</v>
      </c>
      <c r="E3723" s="38" t="s">
        <v>45</v>
      </c>
      <c r="F3723" s="38" t="s">
        <v>120</v>
      </c>
      <c r="G3723" s="35">
        <v>3697.15</v>
      </c>
      <c r="H3723" s="59">
        <v>444192158</v>
      </c>
      <c r="I3723" s="35">
        <v>0</v>
      </c>
      <c r="J3723" s="35">
        <v>0</v>
      </c>
      <c r="K3723" s="35">
        <v>0</v>
      </c>
      <c r="L3723" s="35">
        <v>0</v>
      </c>
      <c r="M3723" s="35">
        <v>9826.1200000000008</v>
      </c>
      <c r="N3723" s="38" t="s">
        <v>2063</v>
      </c>
      <c r="O3723" s="14">
        <f t="shared" si="330"/>
        <v>45922.352083333331</v>
      </c>
      <c r="P3723" s="19">
        <f t="shared" si="331"/>
        <v>45922.560416666667</v>
      </c>
      <c r="Q3723" s="20" t="str">
        <f t="shared" si="332"/>
        <v>22/09/2025</v>
      </c>
      <c r="R3723" s="13" t="str">
        <f t="shared" si="333"/>
        <v>13</v>
      </c>
      <c r="S3723" s="13" t="str">
        <f t="shared" si="334"/>
        <v>Mon</v>
      </c>
    </row>
    <row r="3724" spans="1:19" x14ac:dyDescent="0.25">
      <c r="A3724" s="60">
        <v>45922.353680555556</v>
      </c>
      <c r="B3724" s="61">
        <v>444983447</v>
      </c>
      <c r="C3724" s="37" t="s">
        <v>36</v>
      </c>
      <c r="D3724" s="37" t="s">
        <v>37</v>
      </c>
      <c r="E3724" s="37" t="s">
        <v>45</v>
      </c>
      <c r="F3724" s="37" t="s">
        <v>120</v>
      </c>
      <c r="G3724" s="36">
        <v>3696.85</v>
      </c>
      <c r="H3724" s="61">
        <v>444193209</v>
      </c>
      <c r="I3724" s="36">
        <v>0</v>
      </c>
      <c r="J3724" s="36">
        <v>0</v>
      </c>
      <c r="K3724" s="36">
        <v>0</v>
      </c>
      <c r="L3724" s="36">
        <v>0</v>
      </c>
      <c r="M3724" s="36">
        <v>9826.1200000000008</v>
      </c>
      <c r="N3724" s="37" t="s">
        <v>93</v>
      </c>
      <c r="O3724" s="14">
        <f t="shared" si="330"/>
        <v>45922.353680555556</v>
      </c>
      <c r="P3724" s="19">
        <f t="shared" si="331"/>
        <v>45922.562013888892</v>
      </c>
      <c r="Q3724" s="20" t="str">
        <f t="shared" si="332"/>
        <v>22/09/2025</v>
      </c>
      <c r="R3724" s="13" t="str">
        <f t="shared" si="333"/>
        <v>13</v>
      </c>
      <c r="S3724" s="13" t="str">
        <f t="shared" si="334"/>
        <v>Mon</v>
      </c>
    </row>
    <row r="3725" spans="1:19" x14ac:dyDescent="0.25">
      <c r="A3725" s="58">
        <v>45922.353680555556</v>
      </c>
      <c r="B3725" s="59">
        <v>444983451</v>
      </c>
      <c r="C3725" s="38" t="s">
        <v>36</v>
      </c>
      <c r="D3725" s="38" t="s">
        <v>37</v>
      </c>
      <c r="E3725" s="38" t="s">
        <v>45</v>
      </c>
      <c r="F3725" s="38" t="s">
        <v>120</v>
      </c>
      <c r="G3725" s="35">
        <v>3696.83</v>
      </c>
      <c r="H3725" s="59">
        <v>444193213</v>
      </c>
      <c r="I3725" s="35">
        <v>0</v>
      </c>
      <c r="J3725" s="35">
        <v>0</v>
      </c>
      <c r="K3725" s="35">
        <v>0</v>
      </c>
      <c r="L3725" s="35">
        <v>0</v>
      </c>
      <c r="M3725" s="35">
        <v>9826.1200000000008</v>
      </c>
      <c r="N3725" s="38" t="s">
        <v>107</v>
      </c>
      <c r="O3725" s="14">
        <f t="shared" si="330"/>
        <v>45922.353680555556</v>
      </c>
      <c r="P3725" s="19">
        <f t="shared" si="331"/>
        <v>45922.562013888892</v>
      </c>
      <c r="Q3725" s="20" t="str">
        <f t="shared" si="332"/>
        <v>22/09/2025</v>
      </c>
      <c r="R3725" s="13" t="str">
        <f t="shared" si="333"/>
        <v>13</v>
      </c>
      <c r="S3725" s="13" t="str">
        <f t="shared" si="334"/>
        <v>Mon</v>
      </c>
    </row>
    <row r="3726" spans="1:19" x14ac:dyDescent="0.25">
      <c r="A3726" s="60">
        <v>45922.353842592594</v>
      </c>
      <c r="B3726" s="61">
        <v>444983539</v>
      </c>
      <c r="C3726" s="37" t="s">
        <v>36</v>
      </c>
      <c r="D3726" s="37" t="s">
        <v>38</v>
      </c>
      <c r="E3726" s="37" t="s">
        <v>46</v>
      </c>
      <c r="F3726" s="37" t="s">
        <v>120</v>
      </c>
      <c r="G3726" s="36">
        <v>3696.09</v>
      </c>
      <c r="H3726" s="61">
        <v>444193300</v>
      </c>
      <c r="I3726" s="36">
        <v>0</v>
      </c>
      <c r="J3726" s="36">
        <v>0</v>
      </c>
      <c r="K3726" s="36">
        <v>0</v>
      </c>
      <c r="L3726" s="36">
        <v>3.83</v>
      </c>
      <c r="M3726" s="36">
        <v>9829.9500000000007</v>
      </c>
      <c r="N3726" s="37" t="s">
        <v>2463</v>
      </c>
      <c r="O3726" s="14">
        <f t="shared" si="330"/>
        <v>45922.353842592594</v>
      </c>
      <c r="P3726" s="19">
        <f t="shared" si="331"/>
        <v>45922.56217592593</v>
      </c>
      <c r="Q3726" s="20" t="str">
        <f t="shared" si="332"/>
        <v>22/09/2025</v>
      </c>
      <c r="R3726" s="13" t="str">
        <f t="shared" si="333"/>
        <v>13</v>
      </c>
      <c r="S3726" s="13" t="str">
        <f t="shared" si="334"/>
        <v>Mon</v>
      </c>
    </row>
    <row r="3727" spans="1:19" x14ac:dyDescent="0.25">
      <c r="A3727" s="58">
        <v>45922.353842592594</v>
      </c>
      <c r="B3727" s="59">
        <v>444983540</v>
      </c>
      <c r="C3727" s="38" t="s">
        <v>36</v>
      </c>
      <c r="D3727" s="38" t="s">
        <v>38</v>
      </c>
      <c r="E3727" s="38" t="s">
        <v>46</v>
      </c>
      <c r="F3727" s="38" t="s">
        <v>120</v>
      </c>
      <c r="G3727" s="35">
        <v>3696.09</v>
      </c>
      <c r="H3727" s="59">
        <v>444193301</v>
      </c>
      <c r="I3727" s="35">
        <v>0</v>
      </c>
      <c r="J3727" s="35">
        <v>0</v>
      </c>
      <c r="K3727" s="35">
        <v>0</v>
      </c>
      <c r="L3727" s="35">
        <v>3.83</v>
      </c>
      <c r="M3727" s="35">
        <v>9833.7800000000007</v>
      </c>
      <c r="N3727" s="38" t="s">
        <v>2463</v>
      </c>
      <c r="O3727" s="14">
        <f t="shared" si="330"/>
        <v>45922.353842592594</v>
      </c>
      <c r="P3727" s="19">
        <f t="shared" si="331"/>
        <v>45922.56217592593</v>
      </c>
      <c r="Q3727" s="20" t="str">
        <f t="shared" si="332"/>
        <v>22/09/2025</v>
      </c>
      <c r="R3727" s="13" t="str">
        <f t="shared" si="333"/>
        <v>13</v>
      </c>
      <c r="S3727" s="13" t="str">
        <f t="shared" si="334"/>
        <v>Mon</v>
      </c>
    </row>
    <row r="3728" spans="1:19" x14ac:dyDescent="0.25">
      <c r="A3728" s="60">
        <v>45922.35728009259</v>
      </c>
      <c r="B3728" s="61">
        <v>444986482</v>
      </c>
      <c r="C3728" s="37" t="s">
        <v>36</v>
      </c>
      <c r="D3728" s="37" t="s">
        <v>38</v>
      </c>
      <c r="E3728" s="37" t="s">
        <v>46</v>
      </c>
      <c r="F3728" s="37" t="s">
        <v>120</v>
      </c>
      <c r="G3728" s="36">
        <v>3698.66</v>
      </c>
      <c r="H3728" s="61">
        <v>444196201</v>
      </c>
      <c r="I3728" s="36">
        <v>0</v>
      </c>
      <c r="J3728" s="36">
        <v>0</v>
      </c>
      <c r="K3728" s="36">
        <v>0</v>
      </c>
      <c r="L3728" s="36">
        <v>1.5</v>
      </c>
      <c r="M3728" s="36">
        <v>9835.2800000000007</v>
      </c>
      <c r="N3728" s="37" t="s">
        <v>2464</v>
      </c>
      <c r="O3728" s="14">
        <f t="shared" si="330"/>
        <v>45922.35728009259</v>
      </c>
      <c r="P3728" s="19">
        <f t="shared" si="331"/>
        <v>45922.565613425926</v>
      </c>
      <c r="Q3728" s="20" t="str">
        <f t="shared" si="332"/>
        <v>22/09/2025</v>
      </c>
      <c r="R3728" s="13" t="str">
        <f t="shared" si="333"/>
        <v>13</v>
      </c>
      <c r="S3728" s="13" t="str">
        <f t="shared" si="334"/>
        <v>Mon</v>
      </c>
    </row>
    <row r="3729" spans="1:19" x14ac:dyDescent="0.25">
      <c r="A3729" s="58">
        <v>45922.35728009259</v>
      </c>
      <c r="B3729" s="59">
        <v>444986483</v>
      </c>
      <c r="C3729" s="38" t="s">
        <v>36</v>
      </c>
      <c r="D3729" s="38" t="s">
        <v>38</v>
      </c>
      <c r="E3729" s="38" t="s">
        <v>46</v>
      </c>
      <c r="F3729" s="38" t="s">
        <v>120</v>
      </c>
      <c r="G3729" s="35">
        <v>3698.66</v>
      </c>
      <c r="H3729" s="59">
        <v>444196202</v>
      </c>
      <c r="I3729" s="35">
        <v>0</v>
      </c>
      <c r="J3729" s="35">
        <v>0</v>
      </c>
      <c r="K3729" s="35">
        <v>0</v>
      </c>
      <c r="L3729" s="35">
        <v>1.52</v>
      </c>
      <c r="M3729" s="35">
        <v>9836.7999999999993</v>
      </c>
      <c r="N3729" s="38" t="s">
        <v>2464</v>
      </c>
      <c r="O3729" s="14">
        <f t="shared" si="330"/>
        <v>45922.35728009259</v>
      </c>
      <c r="P3729" s="19">
        <f t="shared" si="331"/>
        <v>45922.565613425926</v>
      </c>
      <c r="Q3729" s="20" t="str">
        <f t="shared" si="332"/>
        <v>22/09/2025</v>
      </c>
      <c r="R3729" s="13" t="str">
        <f t="shared" si="333"/>
        <v>13</v>
      </c>
      <c r="S3729" s="13" t="str">
        <f t="shared" si="334"/>
        <v>Mon</v>
      </c>
    </row>
    <row r="3730" spans="1:19" x14ac:dyDescent="0.25">
      <c r="A3730" s="60">
        <v>45922.35728009259</v>
      </c>
      <c r="B3730" s="61">
        <v>444986484</v>
      </c>
      <c r="C3730" s="37" t="s">
        <v>36</v>
      </c>
      <c r="D3730" s="37" t="s">
        <v>38</v>
      </c>
      <c r="E3730" s="37" t="s">
        <v>46</v>
      </c>
      <c r="F3730" s="37" t="s">
        <v>120</v>
      </c>
      <c r="G3730" s="36">
        <v>3698.66</v>
      </c>
      <c r="H3730" s="61">
        <v>444196203</v>
      </c>
      <c r="I3730" s="36">
        <v>0</v>
      </c>
      <c r="J3730" s="36">
        <v>0</v>
      </c>
      <c r="K3730" s="36">
        <v>0</v>
      </c>
      <c r="L3730" s="36">
        <v>1.54</v>
      </c>
      <c r="M3730" s="36">
        <v>9838.34</v>
      </c>
      <c r="N3730" s="37" t="s">
        <v>2464</v>
      </c>
      <c r="O3730" s="14">
        <f t="shared" si="330"/>
        <v>45922.35728009259</v>
      </c>
      <c r="P3730" s="19">
        <f t="shared" si="331"/>
        <v>45922.565613425926</v>
      </c>
      <c r="Q3730" s="20" t="str">
        <f t="shared" si="332"/>
        <v>22/09/2025</v>
      </c>
      <c r="R3730" s="13" t="str">
        <f t="shared" si="333"/>
        <v>13</v>
      </c>
      <c r="S3730" s="13" t="str">
        <f t="shared" si="334"/>
        <v>Mon</v>
      </c>
    </row>
    <row r="3731" spans="1:19" x14ac:dyDescent="0.25">
      <c r="A3731" s="58">
        <v>45922.35728009259</v>
      </c>
      <c r="B3731" s="59">
        <v>444986485</v>
      </c>
      <c r="C3731" s="38" t="s">
        <v>36</v>
      </c>
      <c r="D3731" s="38" t="s">
        <v>38</v>
      </c>
      <c r="E3731" s="38" t="s">
        <v>46</v>
      </c>
      <c r="F3731" s="38" t="s">
        <v>120</v>
      </c>
      <c r="G3731" s="35">
        <v>3698.66</v>
      </c>
      <c r="H3731" s="59">
        <v>444196204</v>
      </c>
      <c r="I3731" s="35">
        <v>0</v>
      </c>
      <c r="J3731" s="35">
        <v>0</v>
      </c>
      <c r="K3731" s="35">
        <v>0</v>
      </c>
      <c r="L3731" s="35">
        <v>1.54</v>
      </c>
      <c r="M3731" s="35">
        <v>9839.8799999999992</v>
      </c>
      <c r="N3731" s="38" t="s">
        <v>2464</v>
      </c>
      <c r="O3731" s="14">
        <f t="shared" si="330"/>
        <v>45922.35728009259</v>
      </c>
      <c r="P3731" s="19">
        <f t="shared" si="331"/>
        <v>45922.565613425926</v>
      </c>
      <c r="Q3731" s="20" t="str">
        <f t="shared" si="332"/>
        <v>22/09/2025</v>
      </c>
      <c r="R3731" s="13" t="str">
        <f t="shared" si="333"/>
        <v>13</v>
      </c>
      <c r="S3731" s="13" t="str">
        <f t="shared" si="334"/>
        <v>Mon</v>
      </c>
    </row>
    <row r="3732" spans="1:19" x14ac:dyDescent="0.25">
      <c r="A3732" s="60">
        <v>45922.35728009259</v>
      </c>
      <c r="B3732" s="61">
        <v>444986486</v>
      </c>
      <c r="C3732" s="37" t="s">
        <v>36</v>
      </c>
      <c r="D3732" s="37" t="s">
        <v>38</v>
      </c>
      <c r="E3732" s="37" t="s">
        <v>46</v>
      </c>
      <c r="F3732" s="37" t="s">
        <v>120</v>
      </c>
      <c r="G3732" s="36">
        <v>3698.66</v>
      </c>
      <c r="H3732" s="61">
        <v>444196206</v>
      </c>
      <c r="I3732" s="36">
        <v>0</v>
      </c>
      <c r="J3732" s="36">
        <v>0</v>
      </c>
      <c r="K3732" s="36">
        <v>0</v>
      </c>
      <c r="L3732" s="36">
        <v>1.54</v>
      </c>
      <c r="M3732" s="36">
        <v>9841.42</v>
      </c>
      <c r="N3732" s="37" t="s">
        <v>2464</v>
      </c>
      <c r="O3732" s="14">
        <f t="shared" si="330"/>
        <v>45922.35728009259</v>
      </c>
      <c r="P3732" s="19">
        <f t="shared" si="331"/>
        <v>45922.565613425926</v>
      </c>
      <c r="Q3732" s="20" t="str">
        <f t="shared" si="332"/>
        <v>22/09/2025</v>
      </c>
      <c r="R3732" s="13" t="str">
        <f t="shared" si="333"/>
        <v>13</v>
      </c>
      <c r="S3732" s="13" t="str">
        <f t="shared" si="334"/>
        <v>Mon</v>
      </c>
    </row>
    <row r="3733" spans="1:19" x14ac:dyDescent="0.25">
      <c r="A3733" s="58">
        <v>45922.358298611114</v>
      </c>
      <c r="B3733" s="59">
        <v>444987336</v>
      </c>
      <c r="C3733" s="38" t="s">
        <v>36</v>
      </c>
      <c r="D3733" s="38" t="s">
        <v>38</v>
      </c>
      <c r="E3733" s="38" t="s">
        <v>46</v>
      </c>
      <c r="F3733" s="38" t="s">
        <v>120</v>
      </c>
      <c r="G3733" s="35">
        <v>3698.1</v>
      </c>
      <c r="H3733" s="59">
        <v>444197046</v>
      </c>
      <c r="I3733" s="35">
        <v>0</v>
      </c>
      <c r="J3733" s="35">
        <v>0</v>
      </c>
      <c r="K3733" s="35">
        <v>0</v>
      </c>
      <c r="L3733" s="35">
        <v>0.63</v>
      </c>
      <c r="M3733" s="35">
        <v>9842.0499999999993</v>
      </c>
      <c r="N3733" s="38" t="s">
        <v>2465</v>
      </c>
      <c r="O3733" s="14">
        <f t="shared" si="330"/>
        <v>45922.358298611114</v>
      </c>
      <c r="P3733" s="19">
        <f t="shared" si="331"/>
        <v>45922.56663194445</v>
      </c>
      <c r="Q3733" s="20" t="str">
        <f t="shared" si="332"/>
        <v>22/09/2025</v>
      </c>
      <c r="R3733" s="13" t="str">
        <f t="shared" si="333"/>
        <v>13</v>
      </c>
      <c r="S3733" s="13" t="str">
        <f t="shared" si="334"/>
        <v>Mon</v>
      </c>
    </row>
    <row r="3734" spans="1:19" x14ac:dyDescent="0.25">
      <c r="A3734" s="60">
        <v>45922.358298611114</v>
      </c>
      <c r="B3734" s="61">
        <v>444987337</v>
      </c>
      <c r="C3734" s="37" t="s">
        <v>36</v>
      </c>
      <c r="D3734" s="37" t="s">
        <v>38</v>
      </c>
      <c r="E3734" s="37" t="s">
        <v>46</v>
      </c>
      <c r="F3734" s="37" t="s">
        <v>120</v>
      </c>
      <c r="G3734" s="36">
        <v>3698.1</v>
      </c>
      <c r="H3734" s="61">
        <v>444197047</v>
      </c>
      <c r="I3734" s="36">
        <v>0</v>
      </c>
      <c r="J3734" s="36">
        <v>0</v>
      </c>
      <c r="K3734" s="36">
        <v>0</v>
      </c>
      <c r="L3734" s="36">
        <v>0.64</v>
      </c>
      <c r="M3734" s="36">
        <v>9842.69</v>
      </c>
      <c r="N3734" s="37" t="s">
        <v>2465</v>
      </c>
      <c r="O3734" s="14">
        <f t="shared" si="330"/>
        <v>45922.358298611114</v>
      </c>
      <c r="P3734" s="19">
        <f t="shared" si="331"/>
        <v>45922.56663194445</v>
      </c>
      <c r="Q3734" s="20" t="str">
        <f t="shared" si="332"/>
        <v>22/09/2025</v>
      </c>
      <c r="R3734" s="13" t="str">
        <f t="shared" si="333"/>
        <v>13</v>
      </c>
      <c r="S3734" s="13" t="str">
        <f t="shared" si="334"/>
        <v>Mon</v>
      </c>
    </row>
    <row r="3735" spans="1:19" x14ac:dyDescent="0.25">
      <c r="A3735" s="58">
        <v>45922.358310185184</v>
      </c>
      <c r="B3735" s="59">
        <v>444987343</v>
      </c>
      <c r="C3735" s="38" t="s">
        <v>36</v>
      </c>
      <c r="D3735" s="38" t="s">
        <v>37</v>
      </c>
      <c r="E3735" s="38" t="s">
        <v>45</v>
      </c>
      <c r="F3735" s="38" t="s">
        <v>120</v>
      </c>
      <c r="G3735" s="35">
        <v>3698.29</v>
      </c>
      <c r="H3735" s="59">
        <v>444197053</v>
      </c>
      <c r="I3735" s="35">
        <v>0</v>
      </c>
      <c r="J3735" s="35">
        <v>0</v>
      </c>
      <c r="K3735" s="35">
        <v>0</v>
      </c>
      <c r="L3735" s="35">
        <v>0</v>
      </c>
      <c r="M3735" s="35">
        <v>9842.69</v>
      </c>
      <c r="N3735" s="38" t="s">
        <v>1385</v>
      </c>
      <c r="O3735" s="14">
        <f t="shared" si="330"/>
        <v>45922.358310185184</v>
      </c>
      <c r="P3735" s="19">
        <f t="shared" si="331"/>
        <v>45922.566643518519</v>
      </c>
      <c r="Q3735" s="20" t="str">
        <f t="shared" si="332"/>
        <v>22/09/2025</v>
      </c>
      <c r="R3735" s="13" t="str">
        <f t="shared" si="333"/>
        <v>13</v>
      </c>
      <c r="S3735" s="13" t="str">
        <f t="shared" si="334"/>
        <v>Mon</v>
      </c>
    </row>
    <row r="3736" spans="1:19" x14ac:dyDescent="0.25">
      <c r="A3736" s="60">
        <v>45922.358310185184</v>
      </c>
      <c r="B3736" s="61">
        <v>444987345</v>
      </c>
      <c r="C3736" s="37" t="s">
        <v>36</v>
      </c>
      <c r="D3736" s="37" t="s">
        <v>37</v>
      </c>
      <c r="E3736" s="37" t="s">
        <v>45</v>
      </c>
      <c r="F3736" s="37" t="s">
        <v>120</v>
      </c>
      <c r="G3736" s="36">
        <v>3698.3</v>
      </c>
      <c r="H3736" s="61">
        <v>444197054</v>
      </c>
      <c r="I3736" s="36">
        <v>0</v>
      </c>
      <c r="J3736" s="36">
        <v>0</v>
      </c>
      <c r="K3736" s="36">
        <v>0</v>
      </c>
      <c r="L3736" s="36">
        <v>0</v>
      </c>
      <c r="M3736" s="36">
        <v>9842.69</v>
      </c>
      <c r="N3736" s="37" t="s">
        <v>116</v>
      </c>
      <c r="O3736" s="14">
        <f t="shared" si="330"/>
        <v>45922.358310185184</v>
      </c>
      <c r="P3736" s="19">
        <f t="shared" si="331"/>
        <v>45922.566643518519</v>
      </c>
      <c r="Q3736" s="20" t="str">
        <f t="shared" si="332"/>
        <v>22/09/2025</v>
      </c>
      <c r="R3736" s="13" t="str">
        <f t="shared" si="333"/>
        <v>13</v>
      </c>
      <c r="S3736" s="13" t="str">
        <f t="shared" si="334"/>
        <v>Mon</v>
      </c>
    </row>
    <row r="3737" spans="1:19" x14ac:dyDescent="0.25">
      <c r="A3737" s="58">
        <v>45922.358391203707</v>
      </c>
      <c r="B3737" s="59">
        <v>444987423</v>
      </c>
      <c r="C3737" s="38" t="s">
        <v>36</v>
      </c>
      <c r="D3737" s="38" t="s">
        <v>38</v>
      </c>
      <c r="E3737" s="38" t="s">
        <v>46</v>
      </c>
      <c r="F3737" s="38" t="s">
        <v>120</v>
      </c>
      <c r="G3737" s="35">
        <v>3697.56</v>
      </c>
      <c r="H3737" s="59">
        <v>444197131</v>
      </c>
      <c r="I3737" s="35">
        <v>0</v>
      </c>
      <c r="J3737" s="35">
        <v>0</v>
      </c>
      <c r="K3737" s="35">
        <v>0</v>
      </c>
      <c r="L3737" s="35">
        <v>0.43</v>
      </c>
      <c r="M3737" s="35">
        <v>9843.1200000000008</v>
      </c>
      <c r="N3737" s="38" t="s">
        <v>2466</v>
      </c>
      <c r="O3737" s="14">
        <f t="shared" si="330"/>
        <v>45922.358391203707</v>
      </c>
      <c r="P3737" s="19">
        <f t="shared" si="331"/>
        <v>45922.566724537042</v>
      </c>
      <c r="Q3737" s="20" t="str">
        <f t="shared" si="332"/>
        <v>22/09/2025</v>
      </c>
      <c r="R3737" s="13" t="str">
        <f t="shared" si="333"/>
        <v>13</v>
      </c>
      <c r="S3737" s="13" t="str">
        <f t="shared" si="334"/>
        <v>Mon</v>
      </c>
    </row>
    <row r="3738" spans="1:19" x14ac:dyDescent="0.25">
      <c r="A3738" s="60">
        <v>45922.358391203707</v>
      </c>
      <c r="B3738" s="61">
        <v>444987424</v>
      </c>
      <c r="C3738" s="37" t="s">
        <v>36</v>
      </c>
      <c r="D3738" s="37" t="s">
        <v>38</v>
      </c>
      <c r="E3738" s="37" t="s">
        <v>46</v>
      </c>
      <c r="F3738" s="37" t="s">
        <v>120</v>
      </c>
      <c r="G3738" s="36">
        <v>3697.56</v>
      </c>
      <c r="H3738" s="61">
        <v>444197132</v>
      </c>
      <c r="I3738" s="36">
        <v>0</v>
      </c>
      <c r="J3738" s="36">
        <v>0</v>
      </c>
      <c r="K3738" s="36">
        <v>0</v>
      </c>
      <c r="L3738" s="36">
        <v>0.42</v>
      </c>
      <c r="M3738" s="36">
        <v>9843.5400000000009</v>
      </c>
      <c r="N3738" s="37" t="s">
        <v>2466</v>
      </c>
      <c r="O3738" s="14">
        <f t="shared" si="330"/>
        <v>45922.358391203707</v>
      </c>
      <c r="P3738" s="19">
        <f t="shared" si="331"/>
        <v>45922.566724537042</v>
      </c>
      <c r="Q3738" s="20" t="str">
        <f t="shared" si="332"/>
        <v>22/09/2025</v>
      </c>
      <c r="R3738" s="13" t="str">
        <f t="shared" si="333"/>
        <v>13</v>
      </c>
      <c r="S3738" s="13" t="str">
        <f t="shared" si="334"/>
        <v>Mon</v>
      </c>
    </row>
    <row r="3739" spans="1:19" x14ac:dyDescent="0.25">
      <c r="A3739" s="58">
        <v>45922.358391203707</v>
      </c>
      <c r="B3739" s="59">
        <v>444987425</v>
      </c>
      <c r="C3739" s="38" t="s">
        <v>36</v>
      </c>
      <c r="D3739" s="38" t="s">
        <v>38</v>
      </c>
      <c r="E3739" s="38" t="s">
        <v>46</v>
      </c>
      <c r="F3739" s="38" t="s">
        <v>120</v>
      </c>
      <c r="G3739" s="35">
        <v>3697.56</v>
      </c>
      <c r="H3739" s="59">
        <v>444197133</v>
      </c>
      <c r="I3739" s="35">
        <v>0</v>
      </c>
      <c r="J3739" s="35">
        <v>0</v>
      </c>
      <c r="K3739" s="35">
        <v>0</v>
      </c>
      <c r="L3739" s="35">
        <v>0.42</v>
      </c>
      <c r="M3739" s="35">
        <v>9843.9599999999991</v>
      </c>
      <c r="N3739" s="38" t="s">
        <v>2466</v>
      </c>
      <c r="O3739" s="14">
        <f t="shared" si="330"/>
        <v>45922.358391203707</v>
      </c>
      <c r="P3739" s="19">
        <f t="shared" si="331"/>
        <v>45922.566724537042</v>
      </c>
      <c r="Q3739" s="20" t="str">
        <f t="shared" si="332"/>
        <v>22/09/2025</v>
      </c>
      <c r="R3739" s="13" t="str">
        <f t="shared" si="333"/>
        <v>13</v>
      </c>
      <c r="S3739" s="13" t="str">
        <f t="shared" si="334"/>
        <v>Mon</v>
      </c>
    </row>
    <row r="3740" spans="1:19" x14ac:dyDescent="0.25">
      <c r="A3740" s="60">
        <v>45922.358425925922</v>
      </c>
      <c r="B3740" s="61">
        <v>444987451</v>
      </c>
      <c r="C3740" s="37" t="s">
        <v>36</v>
      </c>
      <c r="D3740" s="37" t="s">
        <v>37</v>
      </c>
      <c r="E3740" s="37" t="s">
        <v>45</v>
      </c>
      <c r="F3740" s="37" t="s">
        <v>120</v>
      </c>
      <c r="G3740" s="36">
        <v>3697.81</v>
      </c>
      <c r="H3740" s="61">
        <v>444197159</v>
      </c>
      <c r="I3740" s="36">
        <v>0</v>
      </c>
      <c r="J3740" s="36">
        <v>0</v>
      </c>
      <c r="K3740" s="36">
        <v>0</v>
      </c>
      <c r="L3740" s="36">
        <v>0</v>
      </c>
      <c r="M3740" s="36">
        <v>9843.9599999999991</v>
      </c>
      <c r="N3740" s="37" t="s">
        <v>2064</v>
      </c>
      <c r="O3740" s="14">
        <f t="shared" si="330"/>
        <v>45922.358425925922</v>
      </c>
      <c r="P3740" s="19">
        <f t="shared" si="331"/>
        <v>45922.566759259258</v>
      </c>
      <c r="Q3740" s="20" t="str">
        <f t="shared" si="332"/>
        <v>22/09/2025</v>
      </c>
      <c r="R3740" s="13" t="str">
        <f t="shared" si="333"/>
        <v>13</v>
      </c>
      <c r="S3740" s="13" t="str">
        <f t="shared" si="334"/>
        <v>Mon</v>
      </c>
    </row>
    <row r="3741" spans="1:19" x14ac:dyDescent="0.25">
      <c r="A3741" s="58">
        <v>45922.358425925922</v>
      </c>
      <c r="B3741" s="59">
        <v>444987452</v>
      </c>
      <c r="C3741" s="38" t="s">
        <v>36</v>
      </c>
      <c r="D3741" s="38" t="s">
        <v>37</v>
      </c>
      <c r="E3741" s="38" t="s">
        <v>45</v>
      </c>
      <c r="F3741" s="38" t="s">
        <v>120</v>
      </c>
      <c r="G3741" s="35">
        <v>3697.8</v>
      </c>
      <c r="H3741" s="59">
        <v>444197160</v>
      </c>
      <c r="I3741" s="35">
        <v>0</v>
      </c>
      <c r="J3741" s="35">
        <v>0</v>
      </c>
      <c r="K3741" s="35">
        <v>0</v>
      </c>
      <c r="L3741" s="35">
        <v>0</v>
      </c>
      <c r="M3741" s="35">
        <v>9843.9599999999991</v>
      </c>
      <c r="N3741" s="38" t="s">
        <v>1972</v>
      </c>
      <c r="O3741" s="14">
        <f t="shared" si="330"/>
        <v>45922.358425925922</v>
      </c>
      <c r="P3741" s="19">
        <f t="shared" si="331"/>
        <v>45922.566759259258</v>
      </c>
      <c r="Q3741" s="20" t="str">
        <f t="shared" si="332"/>
        <v>22/09/2025</v>
      </c>
      <c r="R3741" s="13" t="str">
        <f t="shared" si="333"/>
        <v>13</v>
      </c>
      <c r="S3741" s="13" t="str">
        <f t="shared" si="334"/>
        <v>Mon</v>
      </c>
    </row>
    <row r="3742" spans="1:19" x14ac:dyDescent="0.25">
      <c r="A3742" s="60">
        <v>45922.358425925922</v>
      </c>
      <c r="B3742" s="61">
        <v>444987453</v>
      </c>
      <c r="C3742" s="37" t="s">
        <v>36</v>
      </c>
      <c r="D3742" s="37" t="s">
        <v>37</v>
      </c>
      <c r="E3742" s="37" t="s">
        <v>45</v>
      </c>
      <c r="F3742" s="37" t="s">
        <v>120</v>
      </c>
      <c r="G3742" s="36">
        <v>3697.76</v>
      </c>
      <c r="H3742" s="61">
        <v>444197161</v>
      </c>
      <c r="I3742" s="36">
        <v>0</v>
      </c>
      <c r="J3742" s="36">
        <v>0</v>
      </c>
      <c r="K3742" s="36">
        <v>0</v>
      </c>
      <c r="L3742" s="36">
        <v>0</v>
      </c>
      <c r="M3742" s="36">
        <v>9843.9599999999991</v>
      </c>
      <c r="N3742" s="37" t="s">
        <v>108</v>
      </c>
      <c r="O3742" s="14">
        <f t="shared" si="330"/>
        <v>45922.358425925922</v>
      </c>
      <c r="P3742" s="19">
        <f t="shared" si="331"/>
        <v>45922.566759259258</v>
      </c>
      <c r="Q3742" s="20" t="str">
        <f t="shared" si="332"/>
        <v>22/09/2025</v>
      </c>
      <c r="R3742" s="13" t="str">
        <f t="shared" si="333"/>
        <v>13</v>
      </c>
      <c r="S3742" s="13" t="str">
        <f t="shared" si="334"/>
        <v>Mon</v>
      </c>
    </row>
    <row r="3743" spans="1:19" x14ac:dyDescent="0.25">
      <c r="A3743" s="58">
        <v>45922.358437499999</v>
      </c>
      <c r="B3743" s="59">
        <v>444987454</v>
      </c>
      <c r="C3743" s="38" t="s">
        <v>36</v>
      </c>
      <c r="D3743" s="38" t="s">
        <v>37</v>
      </c>
      <c r="E3743" s="38" t="s">
        <v>45</v>
      </c>
      <c r="F3743" s="38" t="s">
        <v>120</v>
      </c>
      <c r="G3743" s="35">
        <v>3697.76</v>
      </c>
      <c r="H3743" s="59">
        <v>444197162</v>
      </c>
      <c r="I3743" s="35">
        <v>0</v>
      </c>
      <c r="J3743" s="35">
        <v>0</v>
      </c>
      <c r="K3743" s="35">
        <v>0</v>
      </c>
      <c r="L3743" s="35">
        <v>0</v>
      </c>
      <c r="M3743" s="35">
        <v>9843.9599999999991</v>
      </c>
      <c r="N3743" s="38" t="s">
        <v>52</v>
      </c>
      <c r="O3743" s="14">
        <f t="shared" si="330"/>
        <v>45922.358437499999</v>
      </c>
      <c r="P3743" s="19">
        <f t="shared" si="331"/>
        <v>45922.566770833335</v>
      </c>
      <c r="Q3743" s="20" t="str">
        <f t="shared" si="332"/>
        <v>22/09/2025</v>
      </c>
      <c r="R3743" s="13" t="str">
        <f t="shared" si="333"/>
        <v>13</v>
      </c>
      <c r="S3743" s="13" t="str">
        <f t="shared" si="334"/>
        <v>Mon</v>
      </c>
    </row>
    <row r="3744" spans="1:19" x14ac:dyDescent="0.25">
      <c r="A3744" s="60">
        <v>45922.358437499999</v>
      </c>
      <c r="B3744" s="61">
        <v>444987458</v>
      </c>
      <c r="C3744" s="37" t="s">
        <v>36</v>
      </c>
      <c r="D3744" s="37" t="s">
        <v>37</v>
      </c>
      <c r="E3744" s="37" t="s">
        <v>45</v>
      </c>
      <c r="F3744" s="37" t="s">
        <v>120</v>
      </c>
      <c r="G3744" s="36">
        <v>3697.72</v>
      </c>
      <c r="H3744" s="61">
        <v>444197167</v>
      </c>
      <c r="I3744" s="36">
        <v>0</v>
      </c>
      <c r="J3744" s="36">
        <v>0</v>
      </c>
      <c r="K3744" s="36">
        <v>0</v>
      </c>
      <c r="L3744" s="36">
        <v>0</v>
      </c>
      <c r="M3744" s="36">
        <v>9843.9599999999991</v>
      </c>
      <c r="N3744" s="37" t="s">
        <v>48</v>
      </c>
      <c r="O3744" s="14">
        <f t="shared" si="330"/>
        <v>45922.358437499999</v>
      </c>
      <c r="P3744" s="19">
        <f t="shared" si="331"/>
        <v>45922.566770833335</v>
      </c>
      <c r="Q3744" s="20" t="str">
        <f t="shared" si="332"/>
        <v>22/09/2025</v>
      </c>
      <c r="R3744" s="13" t="str">
        <f t="shared" si="333"/>
        <v>13</v>
      </c>
      <c r="S3744" s="13" t="str">
        <f t="shared" si="334"/>
        <v>Mon</v>
      </c>
    </row>
    <row r="3745" spans="1:19" x14ac:dyDescent="0.25">
      <c r="A3745" s="58">
        <v>45922.358437499999</v>
      </c>
      <c r="B3745" s="59">
        <v>444987459</v>
      </c>
      <c r="C3745" s="38" t="s">
        <v>36</v>
      </c>
      <c r="D3745" s="38" t="s">
        <v>37</v>
      </c>
      <c r="E3745" s="38" t="s">
        <v>45</v>
      </c>
      <c r="F3745" s="38" t="s">
        <v>120</v>
      </c>
      <c r="G3745" s="35">
        <v>3697.73</v>
      </c>
      <c r="H3745" s="59">
        <v>444197168</v>
      </c>
      <c r="I3745" s="35">
        <v>0</v>
      </c>
      <c r="J3745" s="35">
        <v>0</v>
      </c>
      <c r="K3745" s="35">
        <v>0</v>
      </c>
      <c r="L3745" s="35">
        <v>0</v>
      </c>
      <c r="M3745" s="35">
        <v>9843.9599999999991</v>
      </c>
      <c r="N3745" s="38" t="s">
        <v>77</v>
      </c>
      <c r="O3745" s="14">
        <f t="shared" si="330"/>
        <v>45922.358437499999</v>
      </c>
      <c r="P3745" s="19">
        <f t="shared" si="331"/>
        <v>45922.566770833335</v>
      </c>
      <c r="Q3745" s="20" t="str">
        <f t="shared" si="332"/>
        <v>22/09/2025</v>
      </c>
      <c r="R3745" s="13" t="str">
        <f t="shared" si="333"/>
        <v>13</v>
      </c>
      <c r="S3745" s="13" t="str">
        <f t="shared" si="334"/>
        <v>Mon</v>
      </c>
    </row>
    <row r="3746" spans="1:19" x14ac:dyDescent="0.25">
      <c r="A3746" s="60">
        <v>45922.358437499999</v>
      </c>
      <c r="B3746" s="61">
        <v>444987460</v>
      </c>
      <c r="C3746" s="37" t="s">
        <v>36</v>
      </c>
      <c r="D3746" s="37" t="s">
        <v>37</v>
      </c>
      <c r="E3746" s="37" t="s">
        <v>45</v>
      </c>
      <c r="F3746" s="37" t="s">
        <v>120</v>
      </c>
      <c r="G3746" s="36">
        <v>3697.72</v>
      </c>
      <c r="H3746" s="61">
        <v>444197169</v>
      </c>
      <c r="I3746" s="36">
        <v>0</v>
      </c>
      <c r="J3746" s="36">
        <v>0</v>
      </c>
      <c r="K3746" s="36">
        <v>0</v>
      </c>
      <c r="L3746" s="36">
        <v>0</v>
      </c>
      <c r="M3746" s="36">
        <v>9843.9599999999991</v>
      </c>
      <c r="N3746" s="37" t="s">
        <v>109</v>
      </c>
      <c r="O3746" s="14">
        <f t="shared" si="330"/>
        <v>45922.358437499999</v>
      </c>
      <c r="P3746" s="19">
        <f t="shared" si="331"/>
        <v>45922.566770833335</v>
      </c>
      <c r="Q3746" s="20" t="str">
        <f t="shared" si="332"/>
        <v>22/09/2025</v>
      </c>
      <c r="R3746" s="13" t="str">
        <f t="shared" si="333"/>
        <v>13</v>
      </c>
      <c r="S3746" s="13" t="str">
        <f t="shared" si="334"/>
        <v>Mon</v>
      </c>
    </row>
    <row r="3747" spans="1:19" x14ac:dyDescent="0.25">
      <c r="A3747" s="58">
        <v>45922.358449074076</v>
      </c>
      <c r="B3747" s="59">
        <v>444987461</v>
      </c>
      <c r="C3747" s="38" t="s">
        <v>36</v>
      </c>
      <c r="D3747" s="38" t="s">
        <v>37</v>
      </c>
      <c r="E3747" s="38" t="s">
        <v>45</v>
      </c>
      <c r="F3747" s="38" t="s">
        <v>120</v>
      </c>
      <c r="G3747" s="35">
        <v>3697.74</v>
      </c>
      <c r="H3747" s="59">
        <v>444197170</v>
      </c>
      <c r="I3747" s="35">
        <v>0</v>
      </c>
      <c r="J3747" s="35">
        <v>0</v>
      </c>
      <c r="K3747" s="35">
        <v>0</v>
      </c>
      <c r="L3747" s="35">
        <v>0</v>
      </c>
      <c r="M3747" s="35">
        <v>9843.9599999999991</v>
      </c>
      <c r="N3747" s="38" t="s">
        <v>47</v>
      </c>
      <c r="O3747" s="14">
        <f t="shared" si="330"/>
        <v>45922.358449074076</v>
      </c>
      <c r="P3747" s="19">
        <f t="shared" si="331"/>
        <v>45922.566782407412</v>
      </c>
      <c r="Q3747" s="20" t="str">
        <f t="shared" si="332"/>
        <v>22/09/2025</v>
      </c>
      <c r="R3747" s="13" t="str">
        <f t="shared" si="333"/>
        <v>13</v>
      </c>
      <c r="S3747" s="13" t="str">
        <f t="shared" si="334"/>
        <v>Mon</v>
      </c>
    </row>
    <row r="3748" spans="1:19" x14ac:dyDescent="0.25">
      <c r="A3748" s="60">
        <v>45922.363113425927</v>
      </c>
      <c r="B3748" s="61">
        <v>444990275</v>
      </c>
      <c r="C3748" s="37" t="s">
        <v>36</v>
      </c>
      <c r="D3748" s="37" t="s">
        <v>38</v>
      </c>
      <c r="E3748" s="37" t="s">
        <v>46</v>
      </c>
      <c r="F3748" s="37" t="s">
        <v>120</v>
      </c>
      <c r="G3748" s="36">
        <v>3699.31</v>
      </c>
      <c r="H3748" s="61">
        <v>444199950</v>
      </c>
      <c r="I3748" s="36">
        <v>0</v>
      </c>
      <c r="J3748" s="36">
        <v>0</v>
      </c>
      <c r="K3748" s="36">
        <v>0</v>
      </c>
      <c r="L3748" s="36">
        <v>1.5</v>
      </c>
      <c r="M3748" s="36">
        <v>9845.4599999999991</v>
      </c>
      <c r="N3748" s="37" t="s">
        <v>2467</v>
      </c>
      <c r="O3748" s="14">
        <f t="shared" si="330"/>
        <v>45922.363113425927</v>
      </c>
      <c r="P3748" s="19">
        <f t="shared" si="331"/>
        <v>45922.571446759262</v>
      </c>
      <c r="Q3748" s="20" t="str">
        <f t="shared" si="332"/>
        <v>22/09/2025</v>
      </c>
      <c r="R3748" s="13" t="str">
        <f t="shared" si="333"/>
        <v>13</v>
      </c>
      <c r="S3748" s="13" t="str">
        <f t="shared" si="334"/>
        <v>Mon</v>
      </c>
    </row>
    <row r="3749" spans="1:19" x14ac:dyDescent="0.25">
      <c r="A3749" s="58">
        <v>45922.363113425927</v>
      </c>
      <c r="B3749" s="59">
        <v>444990276</v>
      </c>
      <c r="C3749" s="38" t="s">
        <v>36</v>
      </c>
      <c r="D3749" s="38" t="s">
        <v>38</v>
      </c>
      <c r="E3749" s="38" t="s">
        <v>46</v>
      </c>
      <c r="F3749" s="38" t="s">
        <v>120</v>
      </c>
      <c r="G3749" s="35">
        <v>3699.31</v>
      </c>
      <c r="H3749" s="59">
        <v>444199951</v>
      </c>
      <c r="I3749" s="35">
        <v>0</v>
      </c>
      <c r="J3749" s="35">
        <v>0</v>
      </c>
      <c r="K3749" s="35">
        <v>0</v>
      </c>
      <c r="L3749" s="35">
        <v>1.51</v>
      </c>
      <c r="M3749" s="35">
        <v>9846.9699999999993</v>
      </c>
      <c r="N3749" s="38" t="s">
        <v>2467</v>
      </c>
      <c r="O3749" s="14">
        <f t="shared" si="330"/>
        <v>45922.363113425927</v>
      </c>
      <c r="P3749" s="19">
        <f t="shared" si="331"/>
        <v>45922.571446759262</v>
      </c>
      <c r="Q3749" s="20" t="str">
        <f t="shared" si="332"/>
        <v>22/09/2025</v>
      </c>
      <c r="R3749" s="13" t="str">
        <f t="shared" si="333"/>
        <v>13</v>
      </c>
      <c r="S3749" s="13" t="str">
        <f t="shared" si="334"/>
        <v>Mon</v>
      </c>
    </row>
    <row r="3750" spans="1:19" x14ac:dyDescent="0.25">
      <c r="A3750" s="60">
        <v>45922.363113425927</v>
      </c>
      <c r="B3750" s="61">
        <v>444990277</v>
      </c>
      <c r="C3750" s="37" t="s">
        <v>36</v>
      </c>
      <c r="D3750" s="37" t="s">
        <v>38</v>
      </c>
      <c r="E3750" s="37" t="s">
        <v>46</v>
      </c>
      <c r="F3750" s="37" t="s">
        <v>120</v>
      </c>
      <c r="G3750" s="36">
        <v>3699.31</v>
      </c>
      <c r="H3750" s="61">
        <v>444199952</v>
      </c>
      <c r="I3750" s="36">
        <v>0</v>
      </c>
      <c r="J3750" s="36">
        <v>0</v>
      </c>
      <c r="K3750" s="36">
        <v>0</v>
      </c>
      <c r="L3750" s="36">
        <v>1.55</v>
      </c>
      <c r="M3750" s="36">
        <v>9848.52</v>
      </c>
      <c r="N3750" s="37" t="s">
        <v>2467</v>
      </c>
      <c r="O3750" s="14">
        <f t="shared" si="330"/>
        <v>45922.363113425927</v>
      </c>
      <c r="P3750" s="19">
        <f t="shared" si="331"/>
        <v>45922.571446759262</v>
      </c>
      <c r="Q3750" s="20" t="str">
        <f t="shared" si="332"/>
        <v>22/09/2025</v>
      </c>
      <c r="R3750" s="13" t="str">
        <f t="shared" si="333"/>
        <v>13</v>
      </c>
      <c r="S3750" s="13" t="str">
        <f t="shared" si="334"/>
        <v>Mon</v>
      </c>
    </row>
    <row r="3751" spans="1:19" x14ac:dyDescent="0.25">
      <c r="A3751" s="58">
        <v>45922.363113425927</v>
      </c>
      <c r="B3751" s="59">
        <v>444990279</v>
      </c>
      <c r="C3751" s="38" t="s">
        <v>36</v>
      </c>
      <c r="D3751" s="38" t="s">
        <v>38</v>
      </c>
      <c r="E3751" s="38" t="s">
        <v>46</v>
      </c>
      <c r="F3751" s="38" t="s">
        <v>120</v>
      </c>
      <c r="G3751" s="35">
        <v>3699.31</v>
      </c>
      <c r="H3751" s="59">
        <v>444199953</v>
      </c>
      <c r="I3751" s="35">
        <v>0</v>
      </c>
      <c r="J3751" s="35">
        <v>0</v>
      </c>
      <c r="K3751" s="35">
        <v>0</v>
      </c>
      <c r="L3751" s="35">
        <v>1.58</v>
      </c>
      <c r="M3751" s="35">
        <v>9850.1</v>
      </c>
      <c r="N3751" s="38" t="s">
        <v>2467</v>
      </c>
      <c r="O3751" s="14">
        <f t="shared" si="330"/>
        <v>45922.363113425927</v>
      </c>
      <c r="P3751" s="19">
        <f t="shared" si="331"/>
        <v>45922.571446759262</v>
      </c>
      <c r="Q3751" s="20" t="str">
        <f t="shared" si="332"/>
        <v>22/09/2025</v>
      </c>
      <c r="R3751" s="13" t="str">
        <f t="shared" si="333"/>
        <v>13</v>
      </c>
      <c r="S3751" s="13" t="str">
        <f t="shared" si="334"/>
        <v>Mon</v>
      </c>
    </row>
    <row r="3752" spans="1:19" x14ac:dyDescent="0.25">
      <c r="A3752" s="60">
        <v>45922.363113425927</v>
      </c>
      <c r="B3752" s="61">
        <v>444990280</v>
      </c>
      <c r="C3752" s="37" t="s">
        <v>36</v>
      </c>
      <c r="D3752" s="37" t="s">
        <v>38</v>
      </c>
      <c r="E3752" s="37" t="s">
        <v>46</v>
      </c>
      <c r="F3752" s="37" t="s">
        <v>120</v>
      </c>
      <c r="G3752" s="36">
        <v>3699.31</v>
      </c>
      <c r="H3752" s="61">
        <v>444199954</v>
      </c>
      <c r="I3752" s="36">
        <v>0</v>
      </c>
      <c r="J3752" s="36">
        <v>0</v>
      </c>
      <c r="K3752" s="36">
        <v>0</v>
      </c>
      <c r="L3752" s="36">
        <v>1.59</v>
      </c>
      <c r="M3752" s="36">
        <v>9851.69</v>
      </c>
      <c r="N3752" s="37" t="s">
        <v>2467</v>
      </c>
      <c r="O3752" s="14">
        <f t="shared" si="330"/>
        <v>45922.363113425927</v>
      </c>
      <c r="P3752" s="19">
        <f t="shared" si="331"/>
        <v>45922.571446759262</v>
      </c>
      <c r="Q3752" s="20" t="str">
        <f t="shared" si="332"/>
        <v>22/09/2025</v>
      </c>
      <c r="R3752" s="13" t="str">
        <f t="shared" si="333"/>
        <v>13</v>
      </c>
      <c r="S3752" s="13" t="str">
        <f t="shared" si="334"/>
        <v>Mon</v>
      </c>
    </row>
    <row r="3753" spans="1:19" x14ac:dyDescent="0.25">
      <c r="A3753" s="58">
        <v>45922.363125000003</v>
      </c>
      <c r="B3753" s="59">
        <v>444990323</v>
      </c>
      <c r="C3753" s="38" t="s">
        <v>36</v>
      </c>
      <c r="D3753" s="38" t="s">
        <v>38</v>
      </c>
      <c r="E3753" s="38" t="s">
        <v>46</v>
      </c>
      <c r="F3753" s="38" t="s">
        <v>120</v>
      </c>
      <c r="G3753" s="35">
        <v>3699.36</v>
      </c>
      <c r="H3753" s="59">
        <v>444199994</v>
      </c>
      <c r="I3753" s="35">
        <v>0</v>
      </c>
      <c r="J3753" s="35">
        <v>0</v>
      </c>
      <c r="K3753" s="35">
        <v>0</v>
      </c>
      <c r="L3753" s="35">
        <v>2.2400000000000002</v>
      </c>
      <c r="M3753" s="35">
        <v>9853.93</v>
      </c>
      <c r="N3753" s="38" t="s">
        <v>2468</v>
      </c>
      <c r="O3753" s="14">
        <f t="shared" si="330"/>
        <v>45922.363125000003</v>
      </c>
      <c r="P3753" s="19">
        <f t="shared" si="331"/>
        <v>45922.571458333339</v>
      </c>
      <c r="Q3753" s="20" t="str">
        <f t="shared" si="332"/>
        <v>22/09/2025</v>
      </c>
      <c r="R3753" s="13" t="str">
        <f t="shared" si="333"/>
        <v>13</v>
      </c>
      <c r="S3753" s="13" t="str">
        <f t="shared" si="334"/>
        <v>Mon</v>
      </c>
    </row>
    <row r="3754" spans="1:19" x14ac:dyDescent="0.25">
      <c r="A3754" s="60">
        <v>45922.363518518519</v>
      </c>
      <c r="B3754" s="61">
        <v>444990469</v>
      </c>
      <c r="C3754" s="37" t="s">
        <v>36</v>
      </c>
      <c r="D3754" s="37" t="s">
        <v>37</v>
      </c>
      <c r="E3754" s="37" t="s">
        <v>45</v>
      </c>
      <c r="F3754" s="37" t="s">
        <v>120</v>
      </c>
      <c r="G3754" s="36">
        <v>3698.68</v>
      </c>
      <c r="H3754" s="61">
        <v>444200140</v>
      </c>
      <c r="I3754" s="36">
        <v>0</v>
      </c>
      <c r="J3754" s="36">
        <v>0</v>
      </c>
      <c r="K3754" s="36">
        <v>0</v>
      </c>
      <c r="L3754" s="36">
        <v>0</v>
      </c>
      <c r="M3754" s="36">
        <v>9853.93</v>
      </c>
      <c r="N3754" s="37" t="s">
        <v>1945</v>
      </c>
      <c r="O3754" s="14">
        <f t="shared" si="330"/>
        <v>45922.363518518519</v>
      </c>
      <c r="P3754" s="19">
        <f t="shared" si="331"/>
        <v>45922.571851851855</v>
      </c>
      <c r="Q3754" s="20" t="str">
        <f t="shared" si="332"/>
        <v>22/09/2025</v>
      </c>
      <c r="R3754" s="13" t="str">
        <f t="shared" si="333"/>
        <v>13</v>
      </c>
      <c r="S3754" s="13" t="str">
        <f t="shared" si="334"/>
        <v>Mon</v>
      </c>
    </row>
    <row r="3755" spans="1:19" x14ac:dyDescent="0.25">
      <c r="A3755" s="58">
        <v>45922.363518518519</v>
      </c>
      <c r="B3755" s="59">
        <v>444990473</v>
      </c>
      <c r="C3755" s="38" t="s">
        <v>36</v>
      </c>
      <c r="D3755" s="38" t="s">
        <v>37</v>
      </c>
      <c r="E3755" s="38" t="s">
        <v>45</v>
      </c>
      <c r="F3755" s="38" t="s">
        <v>120</v>
      </c>
      <c r="G3755" s="35">
        <v>3698.63</v>
      </c>
      <c r="H3755" s="59">
        <v>444200144</v>
      </c>
      <c r="I3755" s="35">
        <v>0</v>
      </c>
      <c r="J3755" s="35">
        <v>0</v>
      </c>
      <c r="K3755" s="35">
        <v>0</v>
      </c>
      <c r="L3755" s="35">
        <v>0</v>
      </c>
      <c r="M3755" s="35">
        <v>9853.93</v>
      </c>
      <c r="N3755" s="38" t="s">
        <v>77</v>
      </c>
      <c r="O3755" s="14">
        <f t="shared" si="330"/>
        <v>45922.363518518519</v>
      </c>
      <c r="P3755" s="19">
        <f t="shared" si="331"/>
        <v>45922.571851851855</v>
      </c>
      <c r="Q3755" s="20" t="str">
        <f t="shared" si="332"/>
        <v>22/09/2025</v>
      </c>
      <c r="R3755" s="13" t="str">
        <f t="shared" si="333"/>
        <v>13</v>
      </c>
      <c r="S3755" s="13" t="str">
        <f t="shared" si="334"/>
        <v>Mon</v>
      </c>
    </row>
    <row r="3756" spans="1:19" x14ac:dyDescent="0.25">
      <c r="A3756" s="60">
        <v>45922.363518518519</v>
      </c>
      <c r="B3756" s="61">
        <v>444990474</v>
      </c>
      <c r="C3756" s="37" t="s">
        <v>36</v>
      </c>
      <c r="D3756" s="37" t="s">
        <v>37</v>
      </c>
      <c r="E3756" s="37" t="s">
        <v>45</v>
      </c>
      <c r="F3756" s="37" t="s">
        <v>120</v>
      </c>
      <c r="G3756" s="36">
        <v>3698.65</v>
      </c>
      <c r="H3756" s="61">
        <v>444200145</v>
      </c>
      <c r="I3756" s="36">
        <v>0</v>
      </c>
      <c r="J3756" s="36">
        <v>0</v>
      </c>
      <c r="K3756" s="36">
        <v>0</v>
      </c>
      <c r="L3756" s="36">
        <v>0</v>
      </c>
      <c r="M3756" s="36">
        <v>9853.93</v>
      </c>
      <c r="N3756" s="37" t="s">
        <v>1972</v>
      </c>
      <c r="O3756" s="14">
        <f t="shared" ref="O3756:O3819" si="335">A3756</f>
        <v>45922.363518518519</v>
      </c>
      <c r="P3756" s="19">
        <f t="shared" ref="P3756:P3819" si="336">O3756+(5/24)</f>
        <v>45922.571851851855</v>
      </c>
      <c r="Q3756" s="20" t="str">
        <f t="shared" ref="Q3756:Q3819" si="337">TEXT(P3756,"dd/mm/yyyy")</f>
        <v>22/09/2025</v>
      </c>
      <c r="R3756" s="13" t="str">
        <f t="shared" ref="R3756:R3819" si="338">TEXT(P3756,"hh")</f>
        <v>13</v>
      </c>
      <c r="S3756" s="13" t="str">
        <f t="shared" ref="S3756:S3819" si="339">TEXT(P3756,"ddd")</f>
        <v>Mon</v>
      </c>
    </row>
    <row r="3757" spans="1:19" x14ac:dyDescent="0.25">
      <c r="A3757" s="58">
        <v>45922.363530092596</v>
      </c>
      <c r="B3757" s="59">
        <v>444990476</v>
      </c>
      <c r="C3757" s="38" t="s">
        <v>36</v>
      </c>
      <c r="D3757" s="38" t="s">
        <v>37</v>
      </c>
      <c r="E3757" s="38" t="s">
        <v>45</v>
      </c>
      <c r="F3757" s="38" t="s">
        <v>120</v>
      </c>
      <c r="G3757" s="35">
        <v>3698.59</v>
      </c>
      <c r="H3757" s="59">
        <v>444200152</v>
      </c>
      <c r="I3757" s="35">
        <v>0</v>
      </c>
      <c r="J3757" s="35">
        <v>0</v>
      </c>
      <c r="K3757" s="35">
        <v>0</v>
      </c>
      <c r="L3757" s="35">
        <v>0</v>
      </c>
      <c r="M3757" s="35">
        <v>9853.93</v>
      </c>
      <c r="N3757" s="38" t="s">
        <v>2064</v>
      </c>
      <c r="O3757" s="14">
        <f t="shared" si="335"/>
        <v>45922.363530092596</v>
      </c>
      <c r="P3757" s="19">
        <f t="shared" si="336"/>
        <v>45922.571863425932</v>
      </c>
      <c r="Q3757" s="20" t="str">
        <f t="shared" si="337"/>
        <v>22/09/2025</v>
      </c>
      <c r="R3757" s="13" t="str">
        <f t="shared" si="338"/>
        <v>13</v>
      </c>
      <c r="S3757" s="13" t="str">
        <f t="shared" si="339"/>
        <v>Mon</v>
      </c>
    </row>
    <row r="3758" spans="1:19" x14ac:dyDescent="0.25">
      <c r="A3758" s="60">
        <v>45922.363645833335</v>
      </c>
      <c r="B3758" s="61">
        <v>444990646</v>
      </c>
      <c r="C3758" s="37" t="s">
        <v>36</v>
      </c>
      <c r="D3758" s="37" t="s">
        <v>38</v>
      </c>
      <c r="E3758" s="37" t="s">
        <v>46</v>
      </c>
      <c r="F3758" s="37" t="s">
        <v>120</v>
      </c>
      <c r="G3758" s="36">
        <v>3698.01</v>
      </c>
      <c r="H3758" s="61">
        <v>444200315</v>
      </c>
      <c r="I3758" s="36">
        <v>0</v>
      </c>
      <c r="J3758" s="36">
        <v>0</v>
      </c>
      <c r="K3758" s="36">
        <v>0</v>
      </c>
      <c r="L3758" s="36">
        <v>0.25</v>
      </c>
      <c r="M3758" s="36">
        <v>9854.18</v>
      </c>
      <c r="N3758" s="37" t="s">
        <v>2469</v>
      </c>
      <c r="O3758" s="14">
        <f t="shared" si="335"/>
        <v>45922.363645833335</v>
      </c>
      <c r="P3758" s="19">
        <f t="shared" si="336"/>
        <v>45922.571979166671</v>
      </c>
      <c r="Q3758" s="20" t="str">
        <f t="shared" si="337"/>
        <v>22/09/2025</v>
      </c>
      <c r="R3758" s="13" t="str">
        <f t="shared" si="338"/>
        <v>13</v>
      </c>
      <c r="S3758" s="13" t="str">
        <f t="shared" si="339"/>
        <v>Mon</v>
      </c>
    </row>
    <row r="3759" spans="1:19" x14ac:dyDescent="0.25">
      <c r="A3759" s="58">
        <v>45922.363645833335</v>
      </c>
      <c r="B3759" s="59">
        <v>444990647</v>
      </c>
      <c r="C3759" s="38" t="s">
        <v>36</v>
      </c>
      <c r="D3759" s="38" t="s">
        <v>38</v>
      </c>
      <c r="E3759" s="38" t="s">
        <v>46</v>
      </c>
      <c r="F3759" s="38" t="s">
        <v>120</v>
      </c>
      <c r="G3759" s="35">
        <v>3698.01</v>
      </c>
      <c r="H3759" s="59">
        <v>444200316</v>
      </c>
      <c r="I3759" s="35">
        <v>0</v>
      </c>
      <c r="J3759" s="35">
        <v>0</v>
      </c>
      <c r="K3759" s="35">
        <v>0</v>
      </c>
      <c r="L3759" s="35">
        <v>0.28999999999999998</v>
      </c>
      <c r="M3759" s="35">
        <v>9854.4699999999993</v>
      </c>
      <c r="N3759" s="38" t="s">
        <v>2469</v>
      </c>
      <c r="O3759" s="14">
        <f t="shared" si="335"/>
        <v>45922.363645833335</v>
      </c>
      <c r="P3759" s="19">
        <f t="shared" si="336"/>
        <v>45922.571979166671</v>
      </c>
      <c r="Q3759" s="20" t="str">
        <f t="shared" si="337"/>
        <v>22/09/2025</v>
      </c>
      <c r="R3759" s="13" t="str">
        <f t="shared" si="338"/>
        <v>13</v>
      </c>
      <c r="S3759" s="13" t="str">
        <f t="shared" si="339"/>
        <v>Mon</v>
      </c>
    </row>
    <row r="3760" spans="1:19" x14ac:dyDescent="0.25">
      <c r="A3760" s="60">
        <v>45922.363645833335</v>
      </c>
      <c r="B3760" s="61">
        <v>444990648</v>
      </c>
      <c r="C3760" s="37" t="s">
        <v>36</v>
      </c>
      <c r="D3760" s="37" t="s">
        <v>38</v>
      </c>
      <c r="E3760" s="37" t="s">
        <v>46</v>
      </c>
      <c r="F3760" s="37" t="s">
        <v>120</v>
      </c>
      <c r="G3760" s="36">
        <v>3698.01</v>
      </c>
      <c r="H3760" s="61">
        <v>444200317</v>
      </c>
      <c r="I3760" s="36">
        <v>0</v>
      </c>
      <c r="J3760" s="36">
        <v>0</v>
      </c>
      <c r="K3760" s="36">
        <v>0</v>
      </c>
      <c r="L3760" s="36">
        <v>0.27</v>
      </c>
      <c r="M3760" s="36">
        <v>9854.74</v>
      </c>
      <c r="N3760" s="37" t="s">
        <v>2469</v>
      </c>
      <c r="O3760" s="14">
        <f t="shared" si="335"/>
        <v>45922.363645833335</v>
      </c>
      <c r="P3760" s="19">
        <f t="shared" si="336"/>
        <v>45922.571979166671</v>
      </c>
      <c r="Q3760" s="20" t="str">
        <f t="shared" si="337"/>
        <v>22/09/2025</v>
      </c>
      <c r="R3760" s="13" t="str">
        <f t="shared" si="338"/>
        <v>13</v>
      </c>
      <c r="S3760" s="13" t="str">
        <f t="shared" si="339"/>
        <v>Mon</v>
      </c>
    </row>
    <row r="3761" spans="1:19" x14ac:dyDescent="0.25">
      <c r="A3761" s="58">
        <v>45922.363749999997</v>
      </c>
      <c r="B3761" s="59">
        <v>444990953</v>
      </c>
      <c r="C3761" s="38" t="s">
        <v>36</v>
      </c>
      <c r="D3761" s="38" t="s">
        <v>37</v>
      </c>
      <c r="E3761" s="38" t="s">
        <v>45</v>
      </c>
      <c r="F3761" s="38" t="s">
        <v>120</v>
      </c>
      <c r="G3761" s="35">
        <v>3698.8</v>
      </c>
      <c r="H3761" s="59">
        <v>444200623</v>
      </c>
      <c r="I3761" s="35">
        <v>0</v>
      </c>
      <c r="J3761" s="35">
        <v>0</v>
      </c>
      <c r="K3761" s="35">
        <v>0</v>
      </c>
      <c r="L3761" s="35">
        <v>0</v>
      </c>
      <c r="M3761" s="35">
        <v>9854.74</v>
      </c>
      <c r="N3761" s="38" t="s">
        <v>47</v>
      </c>
      <c r="O3761" s="14">
        <f t="shared" si="335"/>
        <v>45922.363749999997</v>
      </c>
      <c r="P3761" s="19">
        <f t="shared" si="336"/>
        <v>45922.572083333333</v>
      </c>
      <c r="Q3761" s="20" t="str">
        <f t="shared" si="337"/>
        <v>22/09/2025</v>
      </c>
      <c r="R3761" s="13" t="str">
        <f t="shared" si="338"/>
        <v>13</v>
      </c>
      <c r="S3761" s="13" t="str">
        <f t="shared" si="339"/>
        <v>Mon</v>
      </c>
    </row>
    <row r="3762" spans="1:19" x14ac:dyDescent="0.25">
      <c r="A3762" s="60">
        <v>45922.363749999997</v>
      </c>
      <c r="B3762" s="61">
        <v>444990954</v>
      </c>
      <c r="C3762" s="37" t="s">
        <v>36</v>
      </c>
      <c r="D3762" s="37" t="s">
        <v>37</v>
      </c>
      <c r="E3762" s="37" t="s">
        <v>45</v>
      </c>
      <c r="F3762" s="37" t="s">
        <v>120</v>
      </c>
      <c r="G3762" s="36">
        <v>3698.75</v>
      </c>
      <c r="H3762" s="61">
        <v>444200624</v>
      </c>
      <c r="I3762" s="36">
        <v>0</v>
      </c>
      <c r="J3762" s="36">
        <v>0</v>
      </c>
      <c r="K3762" s="36">
        <v>0</v>
      </c>
      <c r="L3762" s="36">
        <v>0</v>
      </c>
      <c r="M3762" s="36">
        <v>9854.74</v>
      </c>
      <c r="N3762" s="37" t="s">
        <v>52</v>
      </c>
      <c r="O3762" s="14">
        <f t="shared" si="335"/>
        <v>45922.363749999997</v>
      </c>
      <c r="P3762" s="19">
        <f t="shared" si="336"/>
        <v>45922.572083333333</v>
      </c>
      <c r="Q3762" s="20" t="str">
        <f t="shared" si="337"/>
        <v>22/09/2025</v>
      </c>
      <c r="R3762" s="13" t="str">
        <f t="shared" si="338"/>
        <v>13</v>
      </c>
      <c r="S3762" s="13" t="str">
        <f t="shared" si="339"/>
        <v>Mon</v>
      </c>
    </row>
    <row r="3763" spans="1:19" x14ac:dyDescent="0.25">
      <c r="A3763" s="58">
        <v>45922.363749999997</v>
      </c>
      <c r="B3763" s="59">
        <v>444990955</v>
      </c>
      <c r="C3763" s="38" t="s">
        <v>36</v>
      </c>
      <c r="D3763" s="38" t="s">
        <v>37</v>
      </c>
      <c r="E3763" s="38" t="s">
        <v>45</v>
      </c>
      <c r="F3763" s="38" t="s">
        <v>120</v>
      </c>
      <c r="G3763" s="35">
        <v>3698.75</v>
      </c>
      <c r="H3763" s="59">
        <v>444200625</v>
      </c>
      <c r="I3763" s="35">
        <v>0</v>
      </c>
      <c r="J3763" s="35">
        <v>0</v>
      </c>
      <c r="K3763" s="35">
        <v>0</v>
      </c>
      <c r="L3763" s="35">
        <v>0</v>
      </c>
      <c r="M3763" s="35">
        <v>9854.74</v>
      </c>
      <c r="N3763" s="38" t="s">
        <v>48</v>
      </c>
      <c r="O3763" s="14">
        <f t="shared" si="335"/>
        <v>45922.363749999997</v>
      </c>
      <c r="P3763" s="19">
        <f t="shared" si="336"/>
        <v>45922.572083333333</v>
      </c>
      <c r="Q3763" s="20" t="str">
        <f t="shared" si="337"/>
        <v>22/09/2025</v>
      </c>
      <c r="R3763" s="13" t="str">
        <f t="shared" si="338"/>
        <v>13</v>
      </c>
      <c r="S3763" s="13" t="str">
        <f t="shared" si="339"/>
        <v>Mon</v>
      </c>
    </row>
    <row r="3764" spans="1:19" x14ac:dyDescent="0.25">
      <c r="A3764" s="60">
        <v>45922.368310185186</v>
      </c>
      <c r="B3764" s="61">
        <v>444993551</v>
      </c>
      <c r="C3764" s="37" t="s">
        <v>36</v>
      </c>
      <c r="D3764" s="37" t="s">
        <v>38</v>
      </c>
      <c r="E3764" s="37" t="s">
        <v>46</v>
      </c>
      <c r="F3764" s="37" t="s">
        <v>120</v>
      </c>
      <c r="G3764" s="36">
        <v>3700.16</v>
      </c>
      <c r="H3764" s="61">
        <v>444203108</v>
      </c>
      <c r="I3764" s="36">
        <v>0</v>
      </c>
      <c r="J3764" s="36">
        <v>0</v>
      </c>
      <c r="K3764" s="36">
        <v>0</v>
      </c>
      <c r="L3764" s="36">
        <v>3.01</v>
      </c>
      <c r="M3764" s="36">
        <v>9857.75</v>
      </c>
      <c r="N3764" s="37" t="s">
        <v>2470</v>
      </c>
      <c r="O3764" s="14">
        <f t="shared" si="335"/>
        <v>45922.368310185186</v>
      </c>
      <c r="P3764" s="19">
        <f t="shared" si="336"/>
        <v>45922.576643518521</v>
      </c>
      <c r="Q3764" s="20" t="str">
        <f t="shared" si="337"/>
        <v>22/09/2025</v>
      </c>
      <c r="R3764" s="13" t="str">
        <f t="shared" si="338"/>
        <v>13</v>
      </c>
      <c r="S3764" s="13" t="str">
        <f t="shared" si="339"/>
        <v>Mon</v>
      </c>
    </row>
    <row r="3765" spans="1:19" x14ac:dyDescent="0.25">
      <c r="A3765" s="58">
        <v>45922.368321759262</v>
      </c>
      <c r="B3765" s="59">
        <v>444993676</v>
      </c>
      <c r="C3765" s="38" t="s">
        <v>36</v>
      </c>
      <c r="D3765" s="38" t="s">
        <v>38</v>
      </c>
      <c r="E3765" s="38" t="s">
        <v>46</v>
      </c>
      <c r="F3765" s="38" t="s">
        <v>120</v>
      </c>
      <c r="G3765" s="35">
        <v>3700.23</v>
      </c>
      <c r="H3765" s="59">
        <v>444203258</v>
      </c>
      <c r="I3765" s="35">
        <v>0</v>
      </c>
      <c r="J3765" s="35">
        <v>0</v>
      </c>
      <c r="K3765" s="35">
        <v>0</v>
      </c>
      <c r="L3765" s="35">
        <v>1.6</v>
      </c>
      <c r="M3765" s="35">
        <v>9859.35</v>
      </c>
      <c r="N3765" s="38" t="s">
        <v>2471</v>
      </c>
      <c r="O3765" s="14">
        <f t="shared" si="335"/>
        <v>45922.368321759262</v>
      </c>
      <c r="P3765" s="19">
        <f t="shared" si="336"/>
        <v>45922.576655092598</v>
      </c>
      <c r="Q3765" s="20" t="str">
        <f t="shared" si="337"/>
        <v>22/09/2025</v>
      </c>
      <c r="R3765" s="13" t="str">
        <f t="shared" si="338"/>
        <v>13</v>
      </c>
      <c r="S3765" s="13" t="str">
        <f t="shared" si="339"/>
        <v>Mon</v>
      </c>
    </row>
    <row r="3766" spans="1:19" x14ac:dyDescent="0.25">
      <c r="A3766" s="60">
        <v>45922.368321759262</v>
      </c>
      <c r="B3766" s="61">
        <v>444993677</v>
      </c>
      <c r="C3766" s="37" t="s">
        <v>36</v>
      </c>
      <c r="D3766" s="37" t="s">
        <v>38</v>
      </c>
      <c r="E3766" s="37" t="s">
        <v>46</v>
      </c>
      <c r="F3766" s="37" t="s">
        <v>120</v>
      </c>
      <c r="G3766" s="36">
        <v>3700.23</v>
      </c>
      <c r="H3766" s="61">
        <v>444203259</v>
      </c>
      <c r="I3766" s="36">
        <v>0</v>
      </c>
      <c r="J3766" s="36">
        <v>0</v>
      </c>
      <c r="K3766" s="36">
        <v>0</v>
      </c>
      <c r="L3766" s="36">
        <v>1.58</v>
      </c>
      <c r="M3766" s="36">
        <v>9860.93</v>
      </c>
      <c r="N3766" s="37" t="s">
        <v>2471</v>
      </c>
      <c r="O3766" s="14">
        <f t="shared" si="335"/>
        <v>45922.368321759262</v>
      </c>
      <c r="P3766" s="19">
        <f t="shared" si="336"/>
        <v>45922.576655092598</v>
      </c>
      <c r="Q3766" s="20" t="str">
        <f t="shared" si="337"/>
        <v>22/09/2025</v>
      </c>
      <c r="R3766" s="13" t="str">
        <f t="shared" si="338"/>
        <v>13</v>
      </c>
      <c r="S3766" s="13" t="str">
        <f t="shared" si="339"/>
        <v>Mon</v>
      </c>
    </row>
    <row r="3767" spans="1:19" x14ac:dyDescent="0.25">
      <c r="A3767" s="58">
        <v>45922.368321759262</v>
      </c>
      <c r="B3767" s="59">
        <v>444993679</v>
      </c>
      <c r="C3767" s="38" t="s">
        <v>36</v>
      </c>
      <c r="D3767" s="38" t="s">
        <v>38</v>
      </c>
      <c r="E3767" s="38" t="s">
        <v>46</v>
      </c>
      <c r="F3767" s="38" t="s">
        <v>120</v>
      </c>
      <c r="G3767" s="35">
        <v>3700.23</v>
      </c>
      <c r="H3767" s="59">
        <v>444203260</v>
      </c>
      <c r="I3767" s="35">
        <v>0</v>
      </c>
      <c r="J3767" s="35">
        <v>0</v>
      </c>
      <c r="K3767" s="35">
        <v>0</v>
      </c>
      <c r="L3767" s="35">
        <v>1.64</v>
      </c>
      <c r="M3767" s="35">
        <v>9862.57</v>
      </c>
      <c r="N3767" s="38" t="s">
        <v>2471</v>
      </c>
      <c r="O3767" s="14">
        <f t="shared" si="335"/>
        <v>45922.368321759262</v>
      </c>
      <c r="P3767" s="19">
        <f t="shared" si="336"/>
        <v>45922.576655092598</v>
      </c>
      <c r="Q3767" s="20" t="str">
        <f t="shared" si="337"/>
        <v>22/09/2025</v>
      </c>
      <c r="R3767" s="13" t="str">
        <f t="shared" si="338"/>
        <v>13</v>
      </c>
      <c r="S3767" s="13" t="str">
        <f t="shared" si="339"/>
        <v>Mon</v>
      </c>
    </row>
    <row r="3768" spans="1:19" x14ac:dyDescent="0.25">
      <c r="A3768" s="60">
        <v>45922.369317129633</v>
      </c>
      <c r="B3768" s="61">
        <v>444994648</v>
      </c>
      <c r="C3768" s="37" t="s">
        <v>36</v>
      </c>
      <c r="D3768" s="37" t="s">
        <v>38</v>
      </c>
      <c r="E3768" s="37" t="s">
        <v>46</v>
      </c>
      <c r="F3768" s="37" t="s">
        <v>120</v>
      </c>
      <c r="G3768" s="36">
        <v>3698.88</v>
      </c>
      <c r="H3768" s="61">
        <v>444204204</v>
      </c>
      <c r="I3768" s="36">
        <v>0</v>
      </c>
      <c r="J3768" s="36">
        <v>0</v>
      </c>
      <c r="K3768" s="36">
        <v>0</v>
      </c>
      <c r="L3768" s="36">
        <v>0.59</v>
      </c>
      <c r="M3768" s="36">
        <v>9863.16</v>
      </c>
      <c r="N3768" s="37" t="s">
        <v>2472</v>
      </c>
      <c r="O3768" s="14">
        <f t="shared" si="335"/>
        <v>45922.369317129633</v>
      </c>
      <c r="P3768" s="19">
        <f t="shared" si="336"/>
        <v>45922.577650462968</v>
      </c>
      <c r="Q3768" s="20" t="str">
        <f t="shared" si="337"/>
        <v>22/09/2025</v>
      </c>
      <c r="R3768" s="13" t="str">
        <f t="shared" si="338"/>
        <v>13</v>
      </c>
      <c r="S3768" s="13" t="str">
        <f t="shared" si="339"/>
        <v>Mon</v>
      </c>
    </row>
    <row r="3769" spans="1:19" x14ac:dyDescent="0.25">
      <c r="A3769" s="58">
        <v>45922.369317129633</v>
      </c>
      <c r="B3769" s="59">
        <v>444994649</v>
      </c>
      <c r="C3769" s="38" t="s">
        <v>36</v>
      </c>
      <c r="D3769" s="38" t="s">
        <v>38</v>
      </c>
      <c r="E3769" s="38" t="s">
        <v>46</v>
      </c>
      <c r="F3769" s="38" t="s">
        <v>120</v>
      </c>
      <c r="G3769" s="35">
        <v>3698.88</v>
      </c>
      <c r="H3769" s="59">
        <v>444204205</v>
      </c>
      <c r="I3769" s="35">
        <v>0</v>
      </c>
      <c r="J3769" s="35">
        <v>0</v>
      </c>
      <c r="K3769" s="35">
        <v>0</v>
      </c>
      <c r="L3769" s="35">
        <v>0.57999999999999996</v>
      </c>
      <c r="M3769" s="35">
        <v>9863.74</v>
      </c>
      <c r="N3769" s="38" t="s">
        <v>2472</v>
      </c>
      <c r="O3769" s="14">
        <f t="shared" si="335"/>
        <v>45922.369317129633</v>
      </c>
      <c r="P3769" s="19">
        <f t="shared" si="336"/>
        <v>45922.577650462968</v>
      </c>
      <c r="Q3769" s="20" t="str">
        <f t="shared" si="337"/>
        <v>22/09/2025</v>
      </c>
      <c r="R3769" s="13" t="str">
        <f t="shared" si="338"/>
        <v>13</v>
      </c>
      <c r="S3769" s="13" t="str">
        <f t="shared" si="339"/>
        <v>Mon</v>
      </c>
    </row>
    <row r="3770" spans="1:19" x14ac:dyDescent="0.25">
      <c r="A3770" s="60">
        <v>45922.369421296295</v>
      </c>
      <c r="B3770" s="61">
        <v>444994765</v>
      </c>
      <c r="C3770" s="37" t="s">
        <v>36</v>
      </c>
      <c r="D3770" s="37" t="s">
        <v>37</v>
      </c>
      <c r="E3770" s="37" t="s">
        <v>45</v>
      </c>
      <c r="F3770" s="37" t="s">
        <v>120</v>
      </c>
      <c r="G3770" s="36">
        <v>3698.84</v>
      </c>
      <c r="H3770" s="61">
        <v>444204320</v>
      </c>
      <c r="I3770" s="36">
        <v>0</v>
      </c>
      <c r="J3770" s="36">
        <v>0</v>
      </c>
      <c r="K3770" s="36">
        <v>0</v>
      </c>
      <c r="L3770" s="36">
        <v>0</v>
      </c>
      <c r="M3770" s="36">
        <v>9863.74</v>
      </c>
      <c r="N3770" s="37" t="s">
        <v>2064</v>
      </c>
      <c r="O3770" s="14">
        <f t="shared" si="335"/>
        <v>45922.369421296295</v>
      </c>
      <c r="P3770" s="19">
        <f t="shared" si="336"/>
        <v>45922.57775462963</v>
      </c>
      <c r="Q3770" s="20" t="str">
        <f t="shared" si="337"/>
        <v>22/09/2025</v>
      </c>
      <c r="R3770" s="13" t="str">
        <f t="shared" si="338"/>
        <v>13</v>
      </c>
      <c r="S3770" s="13" t="str">
        <f t="shared" si="339"/>
        <v>Mon</v>
      </c>
    </row>
    <row r="3771" spans="1:19" x14ac:dyDescent="0.25">
      <c r="A3771" s="58">
        <v>45922.369421296295</v>
      </c>
      <c r="B3771" s="59">
        <v>444994768</v>
      </c>
      <c r="C3771" s="38" t="s">
        <v>36</v>
      </c>
      <c r="D3771" s="38" t="s">
        <v>37</v>
      </c>
      <c r="E3771" s="38" t="s">
        <v>45</v>
      </c>
      <c r="F3771" s="38" t="s">
        <v>120</v>
      </c>
      <c r="G3771" s="35">
        <v>3698.84</v>
      </c>
      <c r="H3771" s="59">
        <v>444204323</v>
      </c>
      <c r="I3771" s="35">
        <v>0</v>
      </c>
      <c r="J3771" s="35">
        <v>0</v>
      </c>
      <c r="K3771" s="35">
        <v>0</v>
      </c>
      <c r="L3771" s="35">
        <v>0</v>
      </c>
      <c r="M3771" s="35">
        <v>9863.74</v>
      </c>
      <c r="N3771" s="38" t="s">
        <v>77</v>
      </c>
      <c r="O3771" s="14">
        <f t="shared" si="335"/>
        <v>45922.369421296295</v>
      </c>
      <c r="P3771" s="19">
        <f t="shared" si="336"/>
        <v>45922.57775462963</v>
      </c>
      <c r="Q3771" s="20" t="str">
        <f t="shared" si="337"/>
        <v>22/09/2025</v>
      </c>
      <c r="R3771" s="13" t="str">
        <f t="shared" si="338"/>
        <v>13</v>
      </c>
      <c r="S3771" s="13" t="str">
        <f t="shared" si="339"/>
        <v>Mon</v>
      </c>
    </row>
    <row r="3772" spans="1:19" x14ac:dyDescent="0.25">
      <c r="A3772" s="60">
        <v>45922.369421296295</v>
      </c>
      <c r="B3772" s="61">
        <v>444994770</v>
      </c>
      <c r="C3772" s="37" t="s">
        <v>36</v>
      </c>
      <c r="D3772" s="37" t="s">
        <v>37</v>
      </c>
      <c r="E3772" s="37" t="s">
        <v>45</v>
      </c>
      <c r="F3772" s="37" t="s">
        <v>120</v>
      </c>
      <c r="G3772" s="36">
        <v>3698.84</v>
      </c>
      <c r="H3772" s="61">
        <v>444204325</v>
      </c>
      <c r="I3772" s="36">
        <v>0</v>
      </c>
      <c r="J3772" s="36">
        <v>0</v>
      </c>
      <c r="K3772" s="36">
        <v>0</v>
      </c>
      <c r="L3772" s="36">
        <v>0</v>
      </c>
      <c r="M3772" s="36">
        <v>9863.74</v>
      </c>
      <c r="N3772" s="37" t="s">
        <v>1972</v>
      </c>
      <c r="O3772" s="14">
        <f t="shared" si="335"/>
        <v>45922.369421296295</v>
      </c>
      <c r="P3772" s="19">
        <f t="shared" si="336"/>
        <v>45922.57775462963</v>
      </c>
      <c r="Q3772" s="20" t="str">
        <f t="shared" si="337"/>
        <v>22/09/2025</v>
      </c>
      <c r="R3772" s="13" t="str">
        <f t="shared" si="338"/>
        <v>13</v>
      </c>
      <c r="S3772" s="13" t="str">
        <f t="shared" si="339"/>
        <v>Mon</v>
      </c>
    </row>
    <row r="3773" spans="1:19" x14ac:dyDescent="0.25">
      <c r="A3773" s="58">
        <v>45922.369432870371</v>
      </c>
      <c r="B3773" s="59">
        <v>444994772</v>
      </c>
      <c r="C3773" s="38" t="s">
        <v>36</v>
      </c>
      <c r="D3773" s="38" t="s">
        <v>37</v>
      </c>
      <c r="E3773" s="38" t="s">
        <v>45</v>
      </c>
      <c r="F3773" s="38" t="s">
        <v>120</v>
      </c>
      <c r="G3773" s="35">
        <v>3698.81</v>
      </c>
      <c r="H3773" s="59">
        <v>444204327</v>
      </c>
      <c r="I3773" s="35">
        <v>0</v>
      </c>
      <c r="J3773" s="35">
        <v>0</v>
      </c>
      <c r="K3773" s="35">
        <v>0</v>
      </c>
      <c r="L3773" s="35">
        <v>0</v>
      </c>
      <c r="M3773" s="35">
        <v>9863.74</v>
      </c>
      <c r="N3773" s="38" t="s">
        <v>2063</v>
      </c>
      <c r="O3773" s="14">
        <f t="shared" si="335"/>
        <v>45922.369432870371</v>
      </c>
      <c r="P3773" s="19">
        <f t="shared" si="336"/>
        <v>45922.577766203707</v>
      </c>
      <c r="Q3773" s="20" t="str">
        <f t="shared" si="337"/>
        <v>22/09/2025</v>
      </c>
      <c r="R3773" s="13" t="str">
        <f t="shared" si="338"/>
        <v>13</v>
      </c>
      <c r="S3773" s="13" t="str">
        <f t="shared" si="339"/>
        <v>Mon</v>
      </c>
    </row>
    <row r="3774" spans="1:19" x14ac:dyDescent="0.25">
      <c r="A3774" s="60">
        <v>45922.369444444441</v>
      </c>
      <c r="B3774" s="61">
        <v>444994785</v>
      </c>
      <c r="C3774" s="37" t="s">
        <v>36</v>
      </c>
      <c r="D3774" s="37" t="s">
        <v>38</v>
      </c>
      <c r="E3774" s="37" t="s">
        <v>46</v>
      </c>
      <c r="F3774" s="37" t="s">
        <v>120</v>
      </c>
      <c r="G3774" s="36">
        <v>3698.48</v>
      </c>
      <c r="H3774" s="61">
        <v>444204340</v>
      </c>
      <c r="I3774" s="36">
        <v>0</v>
      </c>
      <c r="J3774" s="36">
        <v>0</v>
      </c>
      <c r="K3774" s="36">
        <v>0</v>
      </c>
      <c r="L3774" s="36">
        <v>1.39</v>
      </c>
      <c r="M3774" s="36">
        <v>9865.1299999999992</v>
      </c>
      <c r="N3774" s="37" t="s">
        <v>2473</v>
      </c>
      <c r="O3774" s="14">
        <f t="shared" si="335"/>
        <v>45922.369444444441</v>
      </c>
      <c r="P3774" s="19">
        <f t="shared" si="336"/>
        <v>45922.577777777777</v>
      </c>
      <c r="Q3774" s="20" t="str">
        <f t="shared" si="337"/>
        <v>22/09/2025</v>
      </c>
      <c r="R3774" s="13" t="str">
        <f t="shared" si="338"/>
        <v>13</v>
      </c>
      <c r="S3774" s="13" t="str">
        <f t="shared" si="339"/>
        <v>Mon</v>
      </c>
    </row>
    <row r="3775" spans="1:19" x14ac:dyDescent="0.25">
      <c r="A3775" s="58">
        <v>45922.369444444441</v>
      </c>
      <c r="B3775" s="59">
        <v>444994786</v>
      </c>
      <c r="C3775" s="38" t="s">
        <v>36</v>
      </c>
      <c r="D3775" s="38" t="s">
        <v>38</v>
      </c>
      <c r="E3775" s="38" t="s">
        <v>46</v>
      </c>
      <c r="F3775" s="38" t="s">
        <v>120</v>
      </c>
      <c r="G3775" s="35">
        <v>3698.48</v>
      </c>
      <c r="H3775" s="59">
        <v>444204341</v>
      </c>
      <c r="I3775" s="35">
        <v>0</v>
      </c>
      <c r="J3775" s="35">
        <v>0</v>
      </c>
      <c r="K3775" s="35">
        <v>0</v>
      </c>
      <c r="L3775" s="35">
        <v>1.65</v>
      </c>
      <c r="M3775" s="35">
        <v>9866.7800000000007</v>
      </c>
      <c r="N3775" s="38" t="s">
        <v>2473</v>
      </c>
      <c r="O3775" s="14">
        <f t="shared" si="335"/>
        <v>45922.369444444441</v>
      </c>
      <c r="P3775" s="19">
        <f t="shared" si="336"/>
        <v>45922.577777777777</v>
      </c>
      <c r="Q3775" s="20" t="str">
        <f t="shared" si="337"/>
        <v>22/09/2025</v>
      </c>
      <c r="R3775" s="13" t="str">
        <f t="shared" si="338"/>
        <v>13</v>
      </c>
      <c r="S3775" s="13" t="str">
        <f t="shared" si="339"/>
        <v>Mon</v>
      </c>
    </row>
    <row r="3776" spans="1:19" x14ac:dyDescent="0.25">
      <c r="A3776" s="60">
        <v>45922.369479166664</v>
      </c>
      <c r="B3776" s="61">
        <v>444994809</v>
      </c>
      <c r="C3776" s="37" t="s">
        <v>36</v>
      </c>
      <c r="D3776" s="37" t="s">
        <v>38</v>
      </c>
      <c r="E3776" s="37" t="s">
        <v>46</v>
      </c>
      <c r="F3776" s="37" t="s">
        <v>120</v>
      </c>
      <c r="G3776" s="36">
        <v>3698.13</v>
      </c>
      <c r="H3776" s="61">
        <v>444204364</v>
      </c>
      <c r="I3776" s="36">
        <v>0</v>
      </c>
      <c r="J3776" s="36">
        <v>0</v>
      </c>
      <c r="K3776" s="36">
        <v>0</v>
      </c>
      <c r="L3776" s="36">
        <v>1.28</v>
      </c>
      <c r="M3776" s="36">
        <v>9868.06</v>
      </c>
      <c r="N3776" s="37" t="s">
        <v>2474</v>
      </c>
      <c r="O3776" s="14">
        <f t="shared" si="335"/>
        <v>45922.369479166664</v>
      </c>
      <c r="P3776" s="19">
        <f t="shared" si="336"/>
        <v>45922.5778125</v>
      </c>
      <c r="Q3776" s="20" t="str">
        <f t="shared" si="337"/>
        <v>22/09/2025</v>
      </c>
      <c r="R3776" s="13" t="str">
        <f t="shared" si="338"/>
        <v>13</v>
      </c>
      <c r="S3776" s="13" t="str">
        <f t="shared" si="339"/>
        <v>Mon</v>
      </c>
    </row>
    <row r="3777" spans="1:19" x14ac:dyDescent="0.25">
      <c r="A3777" s="58">
        <v>45922.369768518518</v>
      </c>
      <c r="B3777" s="59">
        <v>444994971</v>
      </c>
      <c r="C3777" s="38" t="s">
        <v>36</v>
      </c>
      <c r="D3777" s="38" t="s">
        <v>37</v>
      </c>
      <c r="E3777" s="38" t="s">
        <v>45</v>
      </c>
      <c r="F3777" s="38" t="s">
        <v>120</v>
      </c>
      <c r="G3777" s="35">
        <v>3698.39</v>
      </c>
      <c r="H3777" s="59">
        <v>444204523</v>
      </c>
      <c r="I3777" s="35">
        <v>0</v>
      </c>
      <c r="J3777" s="35">
        <v>0</v>
      </c>
      <c r="K3777" s="35">
        <v>0</v>
      </c>
      <c r="L3777" s="35">
        <v>0</v>
      </c>
      <c r="M3777" s="35">
        <v>9868.06</v>
      </c>
      <c r="N3777" s="38" t="s">
        <v>107</v>
      </c>
      <c r="O3777" s="14">
        <f t="shared" si="335"/>
        <v>45922.369768518518</v>
      </c>
      <c r="P3777" s="19">
        <f t="shared" si="336"/>
        <v>45922.578101851854</v>
      </c>
      <c r="Q3777" s="20" t="str">
        <f t="shared" si="337"/>
        <v>22/09/2025</v>
      </c>
      <c r="R3777" s="13" t="str">
        <f t="shared" si="338"/>
        <v>13</v>
      </c>
      <c r="S3777" s="13" t="str">
        <f t="shared" si="339"/>
        <v>Mon</v>
      </c>
    </row>
    <row r="3778" spans="1:19" x14ac:dyDescent="0.25">
      <c r="A3778" s="60">
        <v>45922.369768518518</v>
      </c>
      <c r="B3778" s="61">
        <v>444994972</v>
      </c>
      <c r="C3778" s="37" t="s">
        <v>36</v>
      </c>
      <c r="D3778" s="37" t="s">
        <v>37</v>
      </c>
      <c r="E3778" s="37" t="s">
        <v>45</v>
      </c>
      <c r="F3778" s="37" t="s">
        <v>120</v>
      </c>
      <c r="G3778" s="36">
        <v>3698.39</v>
      </c>
      <c r="H3778" s="61">
        <v>444204524</v>
      </c>
      <c r="I3778" s="36">
        <v>0</v>
      </c>
      <c r="J3778" s="36">
        <v>0</v>
      </c>
      <c r="K3778" s="36">
        <v>0</v>
      </c>
      <c r="L3778" s="36">
        <v>0</v>
      </c>
      <c r="M3778" s="36">
        <v>9868.06</v>
      </c>
      <c r="N3778" s="37" t="s">
        <v>93</v>
      </c>
      <c r="O3778" s="14">
        <f t="shared" si="335"/>
        <v>45922.369768518518</v>
      </c>
      <c r="P3778" s="19">
        <f t="shared" si="336"/>
        <v>45922.578101851854</v>
      </c>
      <c r="Q3778" s="20" t="str">
        <f t="shared" si="337"/>
        <v>22/09/2025</v>
      </c>
      <c r="R3778" s="13" t="str">
        <f t="shared" si="338"/>
        <v>13</v>
      </c>
      <c r="S3778" s="13" t="str">
        <f t="shared" si="339"/>
        <v>Mon</v>
      </c>
    </row>
    <row r="3779" spans="1:19" x14ac:dyDescent="0.25">
      <c r="A3779" s="58">
        <v>45922.37023148148</v>
      </c>
      <c r="B3779" s="59">
        <v>444995285</v>
      </c>
      <c r="C3779" s="38" t="s">
        <v>36</v>
      </c>
      <c r="D3779" s="38" t="s">
        <v>38</v>
      </c>
      <c r="E3779" s="38" t="s">
        <v>46</v>
      </c>
      <c r="F3779" s="38" t="s">
        <v>120</v>
      </c>
      <c r="G3779" s="35">
        <v>3696.62</v>
      </c>
      <c r="H3779" s="59">
        <v>444204835</v>
      </c>
      <c r="I3779" s="35">
        <v>0</v>
      </c>
      <c r="J3779" s="35">
        <v>0</v>
      </c>
      <c r="K3779" s="35">
        <v>0</v>
      </c>
      <c r="L3779" s="35">
        <v>-2.2200000000000002</v>
      </c>
      <c r="M3779" s="35">
        <v>9865.84</v>
      </c>
      <c r="N3779" s="38" t="s">
        <v>2475</v>
      </c>
      <c r="O3779" s="14">
        <f t="shared" si="335"/>
        <v>45922.37023148148</v>
      </c>
      <c r="P3779" s="19">
        <f t="shared" si="336"/>
        <v>45922.578564814816</v>
      </c>
      <c r="Q3779" s="20" t="str">
        <f t="shared" si="337"/>
        <v>22/09/2025</v>
      </c>
      <c r="R3779" s="13" t="str">
        <f t="shared" si="338"/>
        <v>13</v>
      </c>
      <c r="S3779" s="13" t="str">
        <f t="shared" si="339"/>
        <v>Mon</v>
      </c>
    </row>
    <row r="3780" spans="1:19" x14ac:dyDescent="0.25">
      <c r="A3780" s="60">
        <v>45922.37023148148</v>
      </c>
      <c r="B3780" s="61">
        <v>444995286</v>
      </c>
      <c r="C3780" s="37" t="s">
        <v>36</v>
      </c>
      <c r="D3780" s="37" t="s">
        <v>38</v>
      </c>
      <c r="E3780" s="37" t="s">
        <v>46</v>
      </c>
      <c r="F3780" s="37" t="s">
        <v>120</v>
      </c>
      <c r="G3780" s="36">
        <v>3696.62</v>
      </c>
      <c r="H3780" s="61">
        <v>444204836</v>
      </c>
      <c r="I3780" s="36">
        <v>0</v>
      </c>
      <c r="J3780" s="36">
        <v>0</v>
      </c>
      <c r="K3780" s="36">
        <v>0</v>
      </c>
      <c r="L3780" s="36">
        <v>-2.19</v>
      </c>
      <c r="M3780" s="36">
        <v>9863.65</v>
      </c>
      <c r="N3780" s="37" t="s">
        <v>2475</v>
      </c>
      <c r="O3780" s="14">
        <f t="shared" si="335"/>
        <v>45922.37023148148</v>
      </c>
      <c r="P3780" s="19">
        <f t="shared" si="336"/>
        <v>45922.578564814816</v>
      </c>
      <c r="Q3780" s="20" t="str">
        <f t="shared" si="337"/>
        <v>22/09/2025</v>
      </c>
      <c r="R3780" s="13" t="str">
        <f t="shared" si="338"/>
        <v>13</v>
      </c>
      <c r="S3780" s="13" t="str">
        <f t="shared" si="339"/>
        <v>Mon</v>
      </c>
    </row>
    <row r="3781" spans="1:19" x14ac:dyDescent="0.25">
      <c r="A3781" s="58">
        <v>45922.373703703706</v>
      </c>
      <c r="B3781" s="59">
        <v>444996917</v>
      </c>
      <c r="C3781" s="38" t="s">
        <v>36</v>
      </c>
      <c r="D3781" s="38" t="s">
        <v>38</v>
      </c>
      <c r="E3781" s="38" t="s">
        <v>46</v>
      </c>
      <c r="F3781" s="38" t="s">
        <v>120</v>
      </c>
      <c r="G3781" s="35">
        <v>3696.3</v>
      </c>
      <c r="H3781" s="59">
        <v>444206302</v>
      </c>
      <c r="I3781" s="35">
        <v>0</v>
      </c>
      <c r="J3781" s="35">
        <v>0</v>
      </c>
      <c r="K3781" s="35">
        <v>0</v>
      </c>
      <c r="L3781" s="35">
        <v>-2.4500000000000002</v>
      </c>
      <c r="M3781" s="35">
        <v>9861.2000000000007</v>
      </c>
      <c r="N3781" s="38" t="s">
        <v>2476</v>
      </c>
      <c r="O3781" s="14">
        <f t="shared" si="335"/>
        <v>45922.373703703706</v>
      </c>
      <c r="P3781" s="19">
        <f t="shared" si="336"/>
        <v>45922.582037037042</v>
      </c>
      <c r="Q3781" s="20" t="str">
        <f t="shared" si="337"/>
        <v>22/09/2025</v>
      </c>
      <c r="R3781" s="13" t="str">
        <f t="shared" si="338"/>
        <v>13</v>
      </c>
      <c r="S3781" s="13" t="str">
        <f t="shared" si="339"/>
        <v>Mon</v>
      </c>
    </row>
    <row r="3782" spans="1:19" x14ac:dyDescent="0.25">
      <c r="A3782" s="60">
        <v>45922.374166666668</v>
      </c>
      <c r="B3782" s="61">
        <v>444997054</v>
      </c>
      <c r="C3782" s="37" t="s">
        <v>36</v>
      </c>
      <c r="D3782" s="37" t="s">
        <v>38</v>
      </c>
      <c r="E3782" s="37" t="s">
        <v>45</v>
      </c>
      <c r="F3782" s="37" t="s">
        <v>120</v>
      </c>
      <c r="G3782" s="36">
        <v>3697.18</v>
      </c>
      <c r="H3782" s="61">
        <v>444206436</v>
      </c>
      <c r="I3782" s="36">
        <v>0</v>
      </c>
      <c r="J3782" s="36">
        <v>0</v>
      </c>
      <c r="K3782" s="36">
        <v>0</v>
      </c>
      <c r="L3782" s="36">
        <v>0</v>
      </c>
      <c r="M3782" s="36">
        <v>9861.2000000000007</v>
      </c>
      <c r="N3782" s="37" t="s">
        <v>116</v>
      </c>
      <c r="O3782" s="14">
        <f t="shared" si="335"/>
        <v>45922.374166666668</v>
      </c>
      <c r="P3782" s="19">
        <f t="shared" si="336"/>
        <v>45922.582500000004</v>
      </c>
      <c r="Q3782" s="20" t="str">
        <f t="shared" si="337"/>
        <v>22/09/2025</v>
      </c>
      <c r="R3782" s="13" t="str">
        <f t="shared" si="338"/>
        <v>13</v>
      </c>
      <c r="S3782" s="13" t="str">
        <f t="shared" si="339"/>
        <v>Mon</v>
      </c>
    </row>
    <row r="3783" spans="1:19" x14ac:dyDescent="0.25">
      <c r="A3783" s="58">
        <v>45922.378668981481</v>
      </c>
      <c r="B3783" s="59">
        <v>445001972</v>
      </c>
      <c r="C3783" s="38" t="s">
        <v>36</v>
      </c>
      <c r="D3783" s="38" t="s">
        <v>38</v>
      </c>
      <c r="E3783" s="38" t="s">
        <v>46</v>
      </c>
      <c r="F3783" s="38" t="s">
        <v>120</v>
      </c>
      <c r="G3783" s="35">
        <v>3695.76</v>
      </c>
      <c r="H3783" s="59">
        <v>444211246</v>
      </c>
      <c r="I3783" s="35">
        <v>0</v>
      </c>
      <c r="J3783" s="35">
        <v>0</v>
      </c>
      <c r="K3783" s="35">
        <v>0</v>
      </c>
      <c r="L3783" s="35">
        <v>-2.92</v>
      </c>
      <c r="M3783" s="35">
        <v>9858.2800000000007</v>
      </c>
      <c r="N3783" s="38" t="s">
        <v>2477</v>
      </c>
      <c r="O3783" s="14">
        <f t="shared" si="335"/>
        <v>45922.378668981481</v>
      </c>
      <c r="P3783" s="19">
        <f t="shared" si="336"/>
        <v>45922.587002314816</v>
      </c>
      <c r="Q3783" s="20" t="str">
        <f t="shared" si="337"/>
        <v>22/09/2025</v>
      </c>
      <c r="R3783" s="13" t="str">
        <f t="shared" si="338"/>
        <v>14</v>
      </c>
      <c r="S3783" s="13" t="str">
        <f t="shared" si="339"/>
        <v>Mon</v>
      </c>
    </row>
    <row r="3784" spans="1:19" x14ac:dyDescent="0.25">
      <c r="A3784" s="60">
        <v>45922.378668981481</v>
      </c>
      <c r="B3784" s="61">
        <v>445001973</v>
      </c>
      <c r="C3784" s="37" t="s">
        <v>36</v>
      </c>
      <c r="D3784" s="37" t="s">
        <v>38</v>
      </c>
      <c r="E3784" s="37" t="s">
        <v>46</v>
      </c>
      <c r="F3784" s="37" t="s">
        <v>120</v>
      </c>
      <c r="G3784" s="36">
        <v>3695.76</v>
      </c>
      <c r="H3784" s="61">
        <v>444211248</v>
      </c>
      <c r="I3784" s="36">
        <v>0</v>
      </c>
      <c r="J3784" s="36">
        <v>0</v>
      </c>
      <c r="K3784" s="36">
        <v>0</v>
      </c>
      <c r="L3784" s="36">
        <v>-3.04</v>
      </c>
      <c r="M3784" s="36">
        <v>9855.24</v>
      </c>
      <c r="N3784" s="37" t="s">
        <v>2477</v>
      </c>
      <c r="O3784" s="14">
        <f t="shared" si="335"/>
        <v>45922.378668981481</v>
      </c>
      <c r="P3784" s="19">
        <f t="shared" si="336"/>
        <v>45922.587002314816</v>
      </c>
      <c r="Q3784" s="20" t="str">
        <f t="shared" si="337"/>
        <v>22/09/2025</v>
      </c>
      <c r="R3784" s="13" t="str">
        <f t="shared" si="338"/>
        <v>14</v>
      </c>
      <c r="S3784" s="13" t="str">
        <f t="shared" si="339"/>
        <v>Mon</v>
      </c>
    </row>
    <row r="3785" spans="1:19" x14ac:dyDescent="0.25">
      <c r="A3785" s="58">
        <v>45922.378668981481</v>
      </c>
      <c r="B3785" s="59">
        <v>445001974</v>
      </c>
      <c r="C3785" s="38" t="s">
        <v>36</v>
      </c>
      <c r="D3785" s="38" t="s">
        <v>38</v>
      </c>
      <c r="E3785" s="38" t="s">
        <v>46</v>
      </c>
      <c r="F3785" s="38" t="s">
        <v>120</v>
      </c>
      <c r="G3785" s="35">
        <v>3695.76</v>
      </c>
      <c r="H3785" s="59">
        <v>444211249</v>
      </c>
      <c r="I3785" s="35">
        <v>0</v>
      </c>
      <c r="J3785" s="35">
        <v>0</v>
      </c>
      <c r="K3785" s="35">
        <v>0</v>
      </c>
      <c r="L3785" s="35">
        <v>-2.99</v>
      </c>
      <c r="M3785" s="35">
        <v>9852.25</v>
      </c>
      <c r="N3785" s="38" t="s">
        <v>2478</v>
      </c>
      <c r="O3785" s="14">
        <f t="shared" si="335"/>
        <v>45922.378668981481</v>
      </c>
      <c r="P3785" s="19">
        <f t="shared" si="336"/>
        <v>45922.587002314816</v>
      </c>
      <c r="Q3785" s="20" t="str">
        <f t="shared" si="337"/>
        <v>22/09/2025</v>
      </c>
      <c r="R3785" s="13" t="str">
        <f t="shared" si="338"/>
        <v>14</v>
      </c>
      <c r="S3785" s="13" t="str">
        <f t="shared" si="339"/>
        <v>Mon</v>
      </c>
    </row>
    <row r="3786" spans="1:19" x14ac:dyDescent="0.25">
      <c r="A3786" s="60">
        <v>45922.378668981481</v>
      </c>
      <c r="B3786" s="61">
        <v>445001976</v>
      </c>
      <c r="C3786" s="37" t="s">
        <v>36</v>
      </c>
      <c r="D3786" s="37" t="s">
        <v>38</v>
      </c>
      <c r="E3786" s="37" t="s">
        <v>46</v>
      </c>
      <c r="F3786" s="37" t="s">
        <v>120</v>
      </c>
      <c r="G3786" s="36">
        <v>3695.76</v>
      </c>
      <c r="H3786" s="61">
        <v>444211250</v>
      </c>
      <c r="I3786" s="36">
        <v>0</v>
      </c>
      <c r="J3786" s="36">
        <v>0</v>
      </c>
      <c r="K3786" s="36">
        <v>0</v>
      </c>
      <c r="L3786" s="36">
        <v>-3.08</v>
      </c>
      <c r="M3786" s="36">
        <v>9849.17</v>
      </c>
      <c r="N3786" s="37" t="s">
        <v>2479</v>
      </c>
      <c r="O3786" s="14">
        <f t="shared" si="335"/>
        <v>45922.378668981481</v>
      </c>
      <c r="P3786" s="19">
        <f t="shared" si="336"/>
        <v>45922.587002314816</v>
      </c>
      <c r="Q3786" s="20" t="str">
        <f t="shared" si="337"/>
        <v>22/09/2025</v>
      </c>
      <c r="R3786" s="13" t="str">
        <f t="shared" si="338"/>
        <v>14</v>
      </c>
      <c r="S3786" s="13" t="str">
        <f t="shared" si="339"/>
        <v>Mon</v>
      </c>
    </row>
    <row r="3787" spans="1:19" x14ac:dyDescent="0.25">
      <c r="A3787" s="58">
        <v>45922.378668981481</v>
      </c>
      <c r="B3787" s="59">
        <v>445001977</v>
      </c>
      <c r="C3787" s="38" t="s">
        <v>36</v>
      </c>
      <c r="D3787" s="38" t="s">
        <v>38</v>
      </c>
      <c r="E3787" s="38" t="s">
        <v>46</v>
      </c>
      <c r="F3787" s="38" t="s">
        <v>120</v>
      </c>
      <c r="G3787" s="35">
        <v>3695.76</v>
      </c>
      <c r="H3787" s="59">
        <v>444211251</v>
      </c>
      <c r="I3787" s="35">
        <v>0</v>
      </c>
      <c r="J3787" s="35">
        <v>0</v>
      </c>
      <c r="K3787" s="35">
        <v>0</v>
      </c>
      <c r="L3787" s="35">
        <v>-3.08</v>
      </c>
      <c r="M3787" s="35">
        <v>9846.09</v>
      </c>
      <c r="N3787" s="38" t="s">
        <v>2479</v>
      </c>
      <c r="O3787" s="14">
        <f t="shared" si="335"/>
        <v>45922.378668981481</v>
      </c>
      <c r="P3787" s="19">
        <f t="shared" si="336"/>
        <v>45922.587002314816</v>
      </c>
      <c r="Q3787" s="20" t="str">
        <f t="shared" si="337"/>
        <v>22/09/2025</v>
      </c>
      <c r="R3787" s="13" t="str">
        <f t="shared" si="338"/>
        <v>14</v>
      </c>
      <c r="S3787" s="13" t="str">
        <f t="shared" si="339"/>
        <v>Mon</v>
      </c>
    </row>
    <row r="3788" spans="1:19" x14ac:dyDescent="0.25">
      <c r="A3788" s="60">
        <v>45922.380428240744</v>
      </c>
      <c r="B3788" s="61">
        <v>445003426</v>
      </c>
      <c r="C3788" s="37" t="s">
        <v>36</v>
      </c>
      <c r="D3788" s="37" t="s">
        <v>37</v>
      </c>
      <c r="E3788" s="37" t="s">
        <v>46</v>
      </c>
      <c r="F3788" s="37" t="s">
        <v>120</v>
      </c>
      <c r="G3788" s="36">
        <v>3700.18</v>
      </c>
      <c r="H3788" s="61">
        <v>444212682</v>
      </c>
      <c r="I3788" s="36">
        <v>0</v>
      </c>
      <c r="J3788" s="36">
        <v>0</v>
      </c>
      <c r="K3788" s="36">
        <v>0</v>
      </c>
      <c r="L3788" s="36">
        <v>-3</v>
      </c>
      <c r="M3788" s="36">
        <v>9843.09</v>
      </c>
      <c r="N3788" s="37" t="s">
        <v>2480</v>
      </c>
      <c r="O3788" s="14">
        <f t="shared" si="335"/>
        <v>45922.380428240744</v>
      </c>
      <c r="P3788" s="19">
        <f t="shared" si="336"/>
        <v>45922.588761574079</v>
      </c>
      <c r="Q3788" s="20" t="str">
        <f t="shared" si="337"/>
        <v>22/09/2025</v>
      </c>
      <c r="R3788" s="13" t="str">
        <f t="shared" si="338"/>
        <v>14</v>
      </c>
      <c r="S3788" s="13" t="str">
        <f t="shared" si="339"/>
        <v>Mon</v>
      </c>
    </row>
    <row r="3789" spans="1:19" x14ac:dyDescent="0.25">
      <c r="A3789" s="58">
        <v>45922.381805555553</v>
      </c>
      <c r="B3789" s="59">
        <v>445004179</v>
      </c>
      <c r="C3789" s="38" t="s">
        <v>36</v>
      </c>
      <c r="D3789" s="38" t="s">
        <v>37</v>
      </c>
      <c r="E3789" s="38" t="s">
        <v>45</v>
      </c>
      <c r="F3789" s="38" t="s">
        <v>120</v>
      </c>
      <c r="G3789" s="35">
        <v>3699.93</v>
      </c>
      <c r="H3789" s="59">
        <v>444213422</v>
      </c>
      <c r="I3789" s="35">
        <v>0</v>
      </c>
      <c r="J3789" s="35">
        <v>0</v>
      </c>
      <c r="K3789" s="35">
        <v>0</v>
      </c>
      <c r="L3789" s="35">
        <v>0</v>
      </c>
      <c r="M3789" s="35">
        <v>9843.09</v>
      </c>
      <c r="N3789" s="38" t="s">
        <v>1385</v>
      </c>
      <c r="O3789" s="14">
        <f t="shared" si="335"/>
        <v>45922.381805555553</v>
      </c>
      <c r="P3789" s="19">
        <f t="shared" si="336"/>
        <v>45922.590138888889</v>
      </c>
      <c r="Q3789" s="20" t="str">
        <f t="shared" si="337"/>
        <v>22/09/2025</v>
      </c>
      <c r="R3789" s="13" t="str">
        <f t="shared" si="338"/>
        <v>14</v>
      </c>
      <c r="S3789" s="13" t="str">
        <f t="shared" si="339"/>
        <v>Mon</v>
      </c>
    </row>
    <row r="3790" spans="1:19" x14ac:dyDescent="0.25">
      <c r="A3790" s="60">
        <v>45922.381805555553</v>
      </c>
      <c r="B3790" s="61">
        <v>445004183</v>
      </c>
      <c r="C3790" s="37" t="s">
        <v>36</v>
      </c>
      <c r="D3790" s="37" t="s">
        <v>37</v>
      </c>
      <c r="E3790" s="37" t="s">
        <v>45</v>
      </c>
      <c r="F3790" s="37" t="s">
        <v>120</v>
      </c>
      <c r="G3790" s="36">
        <v>3699.86</v>
      </c>
      <c r="H3790" s="61">
        <v>444213426</v>
      </c>
      <c r="I3790" s="36">
        <v>0</v>
      </c>
      <c r="J3790" s="36">
        <v>0</v>
      </c>
      <c r="K3790" s="36">
        <v>0</v>
      </c>
      <c r="L3790" s="36">
        <v>0</v>
      </c>
      <c r="M3790" s="36">
        <v>9843.09</v>
      </c>
      <c r="N3790" s="37" t="s">
        <v>116</v>
      </c>
      <c r="O3790" s="14">
        <f t="shared" si="335"/>
        <v>45922.381805555553</v>
      </c>
      <c r="P3790" s="19">
        <f t="shared" si="336"/>
        <v>45922.590138888889</v>
      </c>
      <c r="Q3790" s="20" t="str">
        <f t="shared" si="337"/>
        <v>22/09/2025</v>
      </c>
      <c r="R3790" s="13" t="str">
        <f t="shared" si="338"/>
        <v>14</v>
      </c>
      <c r="S3790" s="13" t="str">
        <f t="shared" si="339"/>
        <v>Mon</v>
      </c>
    </row>
    <row r="3791" spans="1:19" x14ac:dyDescent="0.25">
      <c r="A3791" s="58">
        <v>45922.383090277777</v>
      </c>
      <c r="B3791" s="59">
        <v>445004784</v>
      </c>
      <c r="C3791" s="38" t="s">
        <v>36</v>
      </c>
      <c r="D3791" s="38" t="s">
        <v>38</v>
      </c>
      <c r="E3791" s="38" t="s">
        <v>46</v>
      </c>
      <c r="F3791" s="38" t="s">
        <v>120</v>
      </c>
      <c r="G3791" s="35">
        <v>3699.8</v>
      </c>
      <c r="H3791" s="59">
        <v>444214014</v>
      </c>
      <c r="I3791" s="35">
        <v>0</v>
      </c>
      <c r="J3791" s="35">
        <v>0</v>
      </c>
      <c r="K3791" s="35">
        <v>0</v>
      </c>
      <c r="L3791" s="35">
        <v>2.37</v>
      </c>
      <c r="M3791" s="35">
        <v>9845.4599999999991</v>
      </c>
      <c r="N3791" s="38" t="s">
        <v>2481</v>
      </c>
      <c r="O3791" s="14">
        <f t="shared" si="335"/>
        <v>45922.383090277777</v>
      </c>
      <c r="P3791" s="19">
        <f t="shared" si="336"/>
        <v>45922.591423611113</v>
      </c>
      <c r="Q3791" s="20" t="str">
        <f t="shared" si="337"/>
        <v>22/09/2025</v>
      </c>
      <c r="R3791" s="13" t="str">
        <f t="shared" si="338"/>
        <v>14</v>
      </c>
      <c r="S3791" s="13" t="str">
        <f t="shared" si="339"/>
        <v>Mon</v>
      </c>
    </row>
    <row r="3792" spans="1:19" x14ac:dyDescent="0.25">
      <c r="A3792" s="60">
        <v>45922.383194444446</v>
      </c>
      <c r="B3792" s="61">
        <v>445004925</v>
      </c>
      <c r="C3792" s="37" t="s">
        <v>36</v>
      </c>
      <c r="D3792" s="37" t="s">
        <v>37</v>
      </c>
      <c r="E3792" s="37" t="s">
        <v>45</v>
      </c>
      <c r="F3792" s="37" t="s">
        <v>120</v>
      </c>
      <c r="G3792" s="36">
        <v>3699.72</v>
      </c>
      <c r="H3792" s="61">
        <v>444214154</v>
      </c>
      <c r="I3792" s="36">
        <v>0</v>
      </c>
      <c r="J3792" s="36">
        <v>0</v>
      </c>
      <c r="K3792" s="36">
        <v>0</v>
      </c>
      <c r="L3792" s="36">
        <v>0</v>
      </c>
      <c r="M3792" s="36">
        <v>9845.4599999999991</v>
      </c>
      <c r="N3792" s="37" t="s">
        <v>1945</v>
      </c>
      <c r="O3792" s="14">
        <f t="shared" si="335"/>
        <v>45922.383194444446</v>
      </c>
      <c r="P3792" s="19">
        <f t="shared" si="336"/>
        <v>45922.591527777782</v>
      </c>
      <c r="Q3792" s="20" t="str">
        <f t="shared" si="337"/>
        <v>22/09/2025</v>
      </c>
      <c r="R3792" s="13" t="str">
        <f t="shared" si="338"/>
        <v>14</v>
      </c>
      <c r="S3792" s="13" t="str">
        <f t="shared" si="339"/>
        <v>Mon</v>
      </c>
    </row>
    <row r="3793" spans="1:19" x14ac:dyDescent="0.25">
      <c r="A3793" s="58">
        <v>45922.383194444446</v>
      </c>
      <c r="B3793" s="59">
        <v>445004928</v>
      </c>
      <c r="C3793" s="38" t="s">
        <v>36</v>
      </c>
      <c r="D3793" s="38" t="s">
        <v>37</v>
      </c>
      <c r="E3793" s="38" t="s">
        <v>45</v>
      </c>
      <c r="F3793" s="38" t="s">
        <v>120</v>
      </c>
      <c r="G3793" s="35">
        <v>3699.63</v>
      </c>
      <c r="H3793" s="59">
        <v>444214156</v>
      </c>
      <c r="I3793" s="35">
        <v>0</v>
      </c>
      <c r="J3793" s="35">
        <v>0</v>
      </c>
      <c r="K3793" s="35">
        <v>0</v>
      </c>
      <c r="L3793" s="35">
        <v>0</v>
      </c>
      <c r="M3793" s="35">
        <v>9845.4599999999991</v>
      </c>
      <c r="N3793" s="38" t="s">
        <v>52</v>
      </c>
      <c r="O3793" s="14">
        <f t="shared" si="335"/>
        <v>45922.383194444446</v>
      </c>
      <c r="P3793" s="19">
        <f t="shared" si="336"/>
        <v>45922.591527777782</v>
      </c>
      <c r="Q3793" s="20" t="str">
        <f t="shared" si="337"/>
        <v>22/09/2025</v>
      </c>
      <c r="R3793" s="13" t="str">
        <f t="shared" si="338"/>
        <v>14</v>
      </c>
      <c r="S3793" s="13" t="str">
        <f t="shared" si="339"/>
        <v>Mon</v>
      </c>
    </row>
    <row r="3794" spans="1:19" x14ac:dyDescent="0.25">
      <c r="A3794" s="60">
        <v>45922.383194444446</v>
      </c>
      <c r="B3794" s="61">
        <v>445004931</v>
      </c>
      <c r="C3794" s="37" t="s">
        <v>36</v>
      </c>
      <c r="D3794" s="37" t="s">
        <v>37</v>
      </c>
      <c r="E3794" s="37" t="s">
        <v>45</v>
      </c>
      <c r="F3794" s="37" t="s">
        <v>120</v>
      </c>
      <c r="G3794" s="36">
        <v>3699.6</v>
      </c>
      <c r="H3794" s="61">
        <v>444214159</v>
      </c>
      <c r="I3794" s="36">
        <v>0</v>
      </c>
      <c r="J3794" s="36">
        <v>0</v>
      </c>
      <c r="K3794" s="36">
        <v>0</v>
      </c>
      <c r="L3794" s="36">
        <v>0</v>
      </c>
      <c r="M3794" s="36">
        <v>9845.4599999999991</v>
      </c>
      <c r="N3794" s="37" t="s">
        <v>48</v>
      </c>
      <c r="O3794" s="14">
        <f t="shared" si="335"/>
        <v>45922.383194444446</v>
      </c>
      <c r="P3794" s="19">
        <f t="shared" si="336"/>
        <v>45922.591527777782</v>
      </c>
      <c r="Q3794" s="20" t="str">
        <f t="shared" si="337"/>
        <v>22/09/2025</v>
      </c>
      <c r="R3794" s="13" t="str">
        <f t="shared" si="338"/>
        <v>14</v>
      </c>
      <c r="S3794" s="13" t="str">
        <f t="shared" si="339"/>
        <v>Mon</v>
      </c>
    </row>
    <row r="3795" spans="1:19" x14ac:dyDescent="0.25">
      <c r="A3795" s="58">
        <v>45922.383206018516</v>
      </c>
      <c r="B3795" s="59">
        <v>445004933</v>
      </c>
      <c r="C3795" s="38" t="s">
        <v>36</v>
      </c>
      <c r="D3795" s="38" t="s">
        <v>37</v>
      </c>
      <c r="E3795" s="38" t="s">
        <v>45</v>
      </c>
      <c r="F3795" s="38" t="s">
        <v>120</v>
      </c>
      <c r="G3795" s="35">
        <v>3699.64</v>
      </c>
      <c r="H3795" s="59">
        <v>444214161</v>
      </c>
      <c r="I3795" s="35">
        <v>0</v>
      </c>
      <c r="J3795" s="35">
        <v>0</v>
      </c>
      <c r="K3795" s="35">
        <v>0</v>
      </c>
      <c r="L3795" s="35">
        <v>0</v>
      </c>
      <c r="M3795" s="35">
        <v>9845.4599999999991</v>
      </c>
      <c r="N3795" s="38" t="s">
        <v>114</v>
      </c>
      <c r="O3795" s="14">
        <f t="shared" si="335"/>
        <v>45922.383206018516</v>
      </c>
      <c r="P3795" s="19">
        <f t="shared" si="336"/>
        <v>45922.591539351852</v>
      </c>
      <c r="Q3795" s="20" t="str">
        <f t="shared" si="337"/>
        <v>22/09/2025</v>
      </c>
      <c r="R3795" s="13" t="str">
        <f t="shared" si="338"/>
        <v>14</v>
      </c>
      <c r="S3795" s="13" t="str">
        <f t="shared" si="339"/>
        <v>Mon</v>
      </c>
    </row>
    <row r="3796" spans="1:19" x14ac:dyDescent="0.25">
      <c r="A3796" s="60">
        <v>45922.383206018516</v>
      </c>
      <c r="B3796" s="61">
        <v>445004936</v>
      </c>
      <c r="C3796" s="37" t="s">
        <v>36</v>
      </c>
      <c r="D3796" s="37" t="s">
        <v>37</v>
      </c>
      <c r="E3796" s="37" t="s">
        <v>45</v>
      </c>
      <c r="F3796" s="37" t="s">
        <v>120</v>
      </c>
      <c r="G3796" s="36">
        <v>3699.66</v>
      </c>
      <c r="H3796" s="61">
        <v>444214164</v>
      </c>
      <c r="I3796" s="36">
        <v>0</v>
      </c>
      <c r="J3796" s="36">
        <v>0</v>
      </c>
      <c r="K3796" s="36">
        <v>0</v>
      </c>
      <c r="L3796" s="36">
        <v>0</v>
      </c>
      <c r="M3796" s="36">
        <v>9845.4599999999991</v>
      </c>
      <c r="N3796" s="37" t="s">
        <v>1972</v>
      </c>
      <c r="O3796" s="14">
        <f t="shared" si="335"/>
        <v>45922.383206018516</v>
      </c>
      <c r="P3796" s="19">
        <f t="shared" si="336"/>
        <v>45922.591539351852</v>
      </c>
      <c r="Q3796" s="20" t="str">
        <f t="shared" si="337"/>
        <v>22/09/2025</v>
      </c>
      <c r="R3796" s="13" t="str">
        <f t="shared" si="338"/>
        <v>14</v>
      </c>
      <c r="S3796" s="13" t="str">
        <f t="shared" si="339"/>
        <v>Mon</v>
      </c>
    </row>
    <row r="3797" spans="1:19" x14ac:dyDescent="0.25">
      <c r="A3797" s="58">
        <v>45922.383206018516</v>
      </c>
      <c r="B3797" s="59">
        <v>445004938</v>
      </c>
      <c r="C3797" s="38" t="s">
        <v>36</v>
      </c>
      <c r="D3797" s="38" t="s">
        <v>37</v>
      </c>
      <c r="E3797" s="38" t="s">
        <v>45</v>
      </c>
      <c r="F3797" s="38" t="s">
        <v>120</v>
      </c>
      <c r="G3797" s="35">
        <v>3699.65</v>
      </c>
      <c r="H3797" s="59">
        <v>444214166</v>
      </c>
      <c r="I3797" s="35">
        <v>0</v>
      </c>
      <c r="J3797" s="35">
        <v>0</v>
      </c>
      <c r="K3797" s="35">
        <v>0</v>
      </c>
      <c r="L3797" s="35">
        <v>0</v>
      </c>
      <c r="M3797" s="35">
        <v>9845.4599999999991</v>
      </c>
      <c r="N3797" s="38" t="s">
        <v>2064</v>
      </c>
      <c r="O3797" s="14">
        <f t="shared" si="335"/>
        <v>45922.383206018516</v>
      </c>
      <c r="P3797" s="19">
        <f t="shared" si="336"/>
        <v>45922.591539351852</v>
      </c>
      <c r="Q3797" s="20" t="str">
        <f t="shared" si="337"/>
        <v>22/09/2025</v>
      </c>
      <c r="R3797" s="13" t="str">
        <f t="shared" si="338"/>
        <v>14</v>
      </c>
      <c r="S3797" s="13" t="str">
        <f t="shared" si="339"/>
        <v>Mon</v>
      </c>
    </row>
    <row r="3798" spans="1:19" x14ac:dyDescent="0.25">
      <c r="A3798" s="60">
        <v>45922.383206018516</v>
      </c>
      <c r="B3798" s="61">
        <v>445004940</v>
      </c>
      <c r="C3798" s="37" t="s">
        <v>36</v>
      </c>
      <c r="D3798" s="37" t="s">
        <v>37</v>
      </c>
      <c r="E3798" s="37" t="s">
        <v>45</v>
      </c>
      <c r="F3798" s="37" t="s">
        <v>120</v>
      </c>
      <c r="G3798" s="36">
        <v>3699.65</v>
      </c>
      <c r="H3798" s="61">
        <v>444214169</v>
      </c>
      <c r="I3798" s="36">
        <v>0</v>
      </c>
      <c r="J3798" s="36">
        <v>0</v>
      </c>
      <c r="K3798" s="36">
        <v>0</v>
      </c>
      <c r="L3798" s="36">
        <v>0</v>
      </c>
      <c r="M3798" s="36">
        <v>9845.4599999999991</v>
      </c>
      <c r="N3798" s="37" t="s">
        <v>77</v>
      </c>
      <c r="O3798" s="14">
        <f t="shared" si="335"/>
        <v>45922.383206018516</v>
      </c>
      <c r="P3798" s="19">
        <f t="shared" si="336"/>
        <v>45922.591539351852</v>
      </c>
      <c r="Q3798" s="20" t="str">
        <f t="shared" si="337"/>
        <v>22/09/2025</v>
      </c>
      <c r="R3798" s="13" t="str">
        <f t="shared" si="338"/>
        <v>14</v>
      </c>
      <c r="S3798" s="13" t="str">
        <f t="shared" si="339"/>
        <v>Mon</v>
      </c>
    </row>
    <row r="3799" spans="1:19" x14ac:dyDescent="0.25">
      <c r="A3799" s="58">
        <v>45922.383217592593</v>
      </c>
      <c r="B3799" s="59">
        <v>445004942</v>
      </c>
      <c r="C3799" s="38" t="s">
        <v>36</v>
      </c>
      <c r="D3799" s="38" t="s">
        <v>37</v>
      </c>
      <c r="E3799" s="38" t="s">
        <v>45</v>
      </c>
      <c r="F3799" s="38" t="s">
        <v>120</v>
      </c>
      <c r="G3799" s="35">
        <v>3699.65</v>
      </c>
      <c r="H3799" s="59">
        <v>444214172</v>
      </c>
      <c r="I3799" s="35">
        <v>0</v>
      </c>
      <c r="J3799" s="35">
        <v>0</v>
      </c>
      <c r="K3799" s="35">
        <v>0</v>
      </c>
      <c r="L3799" s="35">
        <v>0</v>
      </c>
      <c r="M3799" s="35">
        <v>9845.4599999999991</v>
      </c>
      <c r="N3799" s="38" t="s">
        <v>2063</v>
      </c>
      <c r="O3799" s="14">
        <f t="shared" si="335"/>
        <v>45922.383217592593</v>
      </c>
      <c r="P3799" s="19">
        <f t="shared" si="336"/>
        <v>45922.591550925928</v>
      </c>
      <c r="Q3799" s="20" t="str">
        <f t="shared" si="337"/>
        <v>22/09/2025</v>
      </c>
      <c r="R3799" s="13" t="str">
        <f t="shared" si="338"/>
        <v>14</v>
      </c>
      <c r="S3799" s="13" t="str">
        <f t="shared" si="339"/>
        <v>Mon</v>
      </c>
    </row>
    <row r="3800" spans="1:19" x14ac:dyDescent="0.25">
      <c r="A3800" s="60">
        <v>45922.383217592593</v>
      </c>
      <c r="B3800" s="61">
        <v>445004945</v>
      </c>
      <c r="C3800" s="37" t="s">
        <v>36</v>
      </c>
      <c r="D3800" s="37" t="s">
        <v>37</v>
      </c>
      <c r="E3800" s="37" t="s">
        <v>45</v>
      </c>
      <c r="F3800" s="37" t="s">
        <v>120</v>
      </c>
      <c r="G3800" s="36">
        <v>3699.66</v>
      </c>
      <c r="H3800" s="61">
        <v>444214175</v>
      </c>
      <c r="I3800" s="36">
        <v>0</v>
      </c>
      <c r="J3800" s="36">
        <v>0</v>
      </c>
      <c r="K3800" s="36">
        <v>0</v>
      </c>
      <c r="L3800" s="36">
        <v>0</v>
      </c>
      <c r="M3800" s="36">
        <v>9845.4599999999991</v>
      </c>
      <c r="N3800" s="37" t="s">
        <v>108</v>
      </c>
      <c r="O3800" s="14">
        <f t="shared" si="335"/>
        <v>45922.383217592593</v>
      </c>
      <c r="P3800" s="19">
        <f t="shared" si="336"/>
        <v>45922.591550925928</v>
      </c>
      <c r="Q3800" s="20" t="str">
        <f t="shared" si="337"/>
        <v>22/09/2025</v>
      </c>
      <c r="R3800" s="13" t="str">
        <f t="shared" si="338"/>
        <v>14</v>
      </c>
      <c r="S3800" s="13" t="str">
        <f t="shared" si="339"/>
        <v>Mon</v>
      </c>
    </row>
    <row r="3801" spans="1:19" x14ac:dyDescent="0.25">
      <c r="A3801" s="58">
        <v>45922.383217592593</v>
      </c>
      <c r="B3801" s="59">
        <v>445004947</v>
      </c>
      <c r="C3801" s="38" t="s">
        <v>36</v>
      </c>
      <c r="D3801" s="38" t="s">
        <v>37</v>
      </c>
      <c r="E3801" s="38" t="s">
        <v>45</v>
      </c>
      <c r="F3801" s="38" t="s">
        <v>120</v>
      </c>
      <c r="G3801" s="35">
        <v>3699.65</v>
      </c>
      <c r="H3801" s="59">
        <v>444214177</v>
      </c>
      <c r="I3801" s="35">
        <v>0</v>
      </c>
      <c r="J3801" s="35">
        <v>0</v>
      </c>
      <c r="K3801" s="35">
        <v>0</v>
      </c>
      <c r="L3801" s="35">
        <v>0</v>
      </c>
      <c r="M3801" s="35">
        <v>9845.4599999999991</v>
      </c>
      <c r="N3801" s="38" t="s">
        <v>109</v>
      </c>
      <c r="O3801" s="14">
        <f t="shared" si="335"/>
        <v>45922.383217592593</v>
      </c>
      <c r="P3801" s="19">
        <f t="shared" si="336"/>
        <v>45922.591550925928</v>
      </c>
      <c r="Q3801" s="20" t="str">
        <f t="shared" si="337"/>
        <v>22/09/2025</v>
      </c>
      <c r="R3801" s="13" t="str">
        <f t="shared" si="338"/>
        <v>14</v>
      </c>
      <c r="S3801" s="13" t="str">
        <f t="shared" si="339"/>
        <v>Mon</v>
      </c>
    </row>
    <row r="3802" spans="1:19" x14ac:dyDescent="0.25">
      <c r="A3802" s="60">
        <v>45922.383217592593</v>
      </c>
      <c r="B3802" s="61">
        <v>445004949</v>
      </c>
      <c r="C3802" s="37" t="s">
        <v>36</v>
      </c>
      <c r="D3802" s="37" t="s">
        <v>37</v>
      </c>
      <c r="E3802" s="37" t="s">
        <v>45</v>
      </c>
      <c r="F3802" s="37" t="s">
        <v>120</v>
      </c>
      <c r="G3802" s="36">
        <v>3699.63</v>
      </c>
      <c r="H3802" s="61">
        <v>444214179</v>
      </c>
      <c r="I3802" s="36">
        <v>0</v>
      </c>
      <c r="J3802" s="36">
        <v>0</v>
      </c>
      <c r="K3802" s="36">
        <v>0</v>
      </c>
      <c r="L3802" s="36">
        <v>0</v>
      </c>
      <c r="M3802" s="36">
        <v>9845.4599999999991</v>
      </c>
      <c r="N3802" s="37" t="s">
        <v>47</v>
      </c>
      <c r="O3802" s="14">
        <f t="shared" si="335"/>
        <v>45922.383217592593</v>
      </c>
      <c r="P3802" s="19">
        <f t="shared" si="336"/>
        <v>45922.591550925928</v>
      </c>
      <c r="Q3802" s="20" t="str">
        <f t="shared" si="337"/>
        <v>22/09/2025</v>
      </c>
      <c r="R3802" s="13" t="str">
        <f t="shared" si="338"/>
        <v>14</v>
      </c>
      <c r="S3802" s="13" t="str">
        <f t="shared" si="339"/>
        <v>Mon</v>
      </c>
    </row>
    <row r="3803" spans="1:19" x14ac:dyDescent="0.25">
      <c r="A3803" s="58">
        <v>45922.383310185185</v>
      </c>
      <c r="B3803" s="59">
        <v>445004967</v>
      </c>
      <c r="C3803" s="38" t="s">
        <v>36</v>
      </c>
      <c r="D3803" s="38" t="s">
        <v>37</v>
      </c>
      <c r="E3803" s="38" t="s">
        <v>45</v>
      </c>
      <c r="F3803" s="38" t="s">
        <v>120</v>
      </c>
      <c r="G3803" s="35">
        <v>3699.87</v>
      </c>
      <c r="H3803" s="59">
        <v>444214197</v>
      </c>
      <c r="I3803" s="35">
        <v>0</v>
      </c>
      <c r="J3803" s="35">
        <v>0</v>
      </c>
      <c r="K3803" s="35">
        <v>0</v>
      </c>
      <c r="L3803" s="35">
        <v>0</v>
      </c>
      <c r="M3803" s="35">
        <v>9845.4599999999991</v>
      </c>
      <c r="N3803" s="38" t="s">
        <v>119</v>
      </c>
      <c r="O3803" s="14">
        <f t="shared" si="335"/>
        <v>45922.383310185185</v>
      </c>
      <c r="P3803" s="19">
        <f t="shared" si="336"/>
        <v>45922.591643518521</v>
      </c>
      <c r="Q3803" s="20" t="str">
        <f t="shared" si="337"/>
        <v>22/09/2025</v>
      </c>
      <c r="R3803" s="13" t="str">
        <f t="shared" si="338"/>
        <v>14</v>
      </c>
      <c r="S3803" s="13" t="str">
        <f t="shared" si="339"/>
        <v>Mon</v>
      </c>
    </row>
    <row r="3804" spans="1:19" x14ac:dyDescent="0.25">
      <c r="A3804" s="60">
        <v>45922.389155092591</v>
      </c>
      <c r="B3804" s="61">
        <v>445008174</v>
      </c>
      <c r="C3804" s="37" t="s">
        <v>36</v>
      </c>
      <c r="D3804" s="37" t="s">
        <v>38</v>
      </c>
      <c r="E3804" s="37" t="s">
        <v>46</v>
      </c>
      <c r="F3804" s="37" t="s">
        <v>120</v>
      </c>
      <c r="G3804" s="36">
        <v>3701.23</v>
      </c>
      <c r="H3804" s="61">
        <v>444217597</v>
      </c>
      <c r="I3804" s="36">
        <v>0</v>
      </c>
      <c r="J3804" s="36">
        <v>0</v>
      </c>
      <c r="K3804" s="36">
        <v>0</v>
      </c>
      <c r="L3804" s="36">
        <v>1.57</v>
      </c>
      <c r="M3804" s="36">
        <v>9847.0300000000007</v>
      </c>
      <c r="N3804" s="37" t="s">
        <v>2482</v>
      </c>
      <c r="O3804" s="14">
        <f t="shared" si="335"/>
        <v>45922.389155092591</v>
      </c>
      <c r="P3804" s="19">
        <f t="shared" si="336"/>
        <v>45922.597488425927</v>
      </c>
      <c r="Q3804" s="20" t="str">
        <f t="shared" si="337"/>
        <v>22/09/2025</v>
      </c>
      <c r="R3804" s="13" t="str">
        <f t="shared" si="338"/>
        <v>14</v>
      </c>
      <c r="S3804" s="13" t="str">
        <f t="shared" si="339"/>
        <v>Mon</v>
      </c>
    </row>
    <row r="3805" spans="1:19" x14ac:dyDescent="0.25">
      <c r="A3805" s="58">
        <v>45922.389155092591</v>
      </c>
      <c r="B3805" s="59">
        <v>445008175</v>
      </c>
      <c r="C3805" s="38" t="s">
        <v>36</v>
      </c>
      <c r="D3805" s="38" t="s">
        <v>38</v>
      </c>
      <c r="E3805" s="38" t="s">
        <v>46</v>
      </c>
      <c r="F3805" s="38" t="s">
        <v>120</v>
      </c>
      <c r="G3805" s="35">
        <v>3701.23</v>
      </c>
      <c r="H3805" s="59">
        <v>444217598</v>
      </c>
      <c r="I3805" s="35">
        <v>0</v>
      </c>
      <c r="J3805" s="35">
        <v>0</v>
      </c>
      <c r="K3805" s="35">
        <v>0</v>
      </c>
      <c r="L3805" s="35">
        <v>1.58</v>
      </c>
      <c r="M3805" s="35">
        <v>9848.61</v>
      </c>
      <c r="N3805" s="38" t="s">
        <v>2482</v>
      </c>
      <c r="O3805" s="14">
        <f t="shared" si="335"/>
        <v>45922.389155092591</v>
      </c>
      <c r="P3805" s="19">
        <f t="shared" si="336"/>
        <v>45922.597488425927</v>
      </c>
      <c r="Q3805" s="20" t="str">
        <f t="shared" si="337"/>
        <v>22/09/2025</v>
      </c>
      <c r="R3805" s="13" t="str">
        <f t="shared" si="338"/>
        <v>14</v>
      </c>
      <c r="S3805" s="13" t="str">
        <f t="shared" si="339"/>
        <v>Mon</v>
      </c>
    </row>
    <row r="3806" spans="1:19" x14ac:dyDescent="0.25">
      <c r="A3806" s="60">
        <v>45922.389155092591</v>
      </c>
      <c r="B3806" s="61">
        <v>445008176</v>
      </c>
      <c r="C3806" s="37" t="s">
        <v>36</v>
      </c>
      <c r="D3806" s="37" t="s">
        <v>38</v>
      </c>
      <c r="E3806" s="37" t="s">
        <v>46</v>
      </c>
      <c r="F3806" s="37" t="s">
        <v>120</v>
      </c>
      <c r="G3806" s="36">
        <v>3701.23</v>
      </c>
      <c r="H3806" s="61">
        <v>444217599</v>
      </c>
      <c r="I3806" s="36">
        <v>0</v>
      </c>
      <c r="J3806" s="36">
        <v>0</v>
      </c>
      <c r="K3806" s="36">
        <v>0</v>
      </c>
      <c r="L3806" s="36">
        <v>1.58</v>
      </c>
      <c r="M3806" s="36">
        <v>9850.19</v>
      </c>
      <c r="N3806" s="37" t="s">
        <v>2482</v>
      </c>
      <c r="O3806" s="14">
        <f t="shared" si="335"/>
        <v>45922.389155092591</v>
      </c>
      <c r="P3806" s="19">
        <f t="shared" si="336"/>
        <v>45922.597488425927</v>
      </c>
      <c r="Q3806" s="20" t="str">
        <f t="shared" si="337"/>
        <v>22/09/2025</v>
      </c>
      <c r="R3806" s="13" t="str">
        <f t="shared" si="338"/>
        <v>14</v>
      </c>
      <c r="S3806" s="13" t="str">
        <f t="shared" si="339"/>
        <v>Mon</v>
      </c>
    </row>
    <row r="3807" spans="1:19" x14ac:dyDescent="0.25">
      <c r="A3807" s="58">
        <v>45922.389155092591</v>
      </c>
      <c r="B3807" s="59">
        <v>445008177</v>
      </c>
      <c r="C3807" s="38" t="s">
        <v>36</v>
      </c>
      <c r="D3807" s="38" t="s">
        <v>38</v>
      </c>
      <c r="E3807" s="38" t="s">
        <v>46</v>
      </c>
      <c r="F3807" s="38" t="s">
        <v>120</v>
      </c>
      <c r="G3807" s="35">
        <v>3701.23</v>
      </c>
      <c r="H3807" s="59">
        <v>444217600</v>
      </c>
      <c r="I3807" s="35">
        <v>0</v>
      </c>
      <c r="J3807" s="35">
        <v>0</v>
      </c>
      <c r="K3807" s="35">
        <v>0</v>
      </c>
      <c r="L3807" s="35">
        <v>1.57</v>
      </c>
      <c r="M3807" s="35">
        <v>9851.76</v>
      </c>
      <c r="N3807" s="38" t="s">
        <v>2482</v>
      </c>
      <c r="O3807" s="14">
        <f t="shared" si="335"/>
        <v>45922.389155092591</v>
      </c>
      <c r="P3807" s="19">
        <f t="shared" si="336"/>
        <v>45922.597488425927</v>
      </c>
      <c r="Q3807" s="20" t="str">
        <f t="shared" si="337"/>
        <v>22/09/2025</v>
      </c>
      <c r="R3807" s="13" t="str">
        <f t="shared" si="338"/>
        <v>14</v>
      </c>
      <c r="S3807" s="13" t="str">
        <f t="shared" si="339"/>
        <v>Mon</v>
      </c>
    </row>
    <row r="3808" spans="1:19" x14ac:dyDescent="0.25">
      <c r="A3808" s="60">
        <v>45922.389155092591</v>
      </c>
      <c r="B3808" s="61">
        <v>445008178</v>
      </c>
      <c r="C3808" s="37" t="s">
        <v>36</v>
      </c>
      <c r="D3808" s="37" t="s">
        <v>38</v>
      </c>
      <c r="E3808" s="37" t="s">
        <v>46</v>
      </c>
      <c r="F3808" s="37" t="s">
        <v>120</v>
      </c>
      <c r="G3808" s="36">
        <v>3701.23</v>
      </c>
      <c r="H3808" s="61">
        <v>444217601</v>
      </c>
      <c r="I3808" s="36">
        <v>0</v>
      </c>
      <c r="J3808" s="36">
        <v>0</v>
      </c>
      <c r="K3808" s="36">
        <v>0</v>
      </c>
      <c r="L3808" s="36">
        <v>1.58</v>
      </c>
      <c r="M3808" s="36">
        <v>9853.34</v>
      </c>
      <c r="N3808" s="37" t="s">
        <v>2482</v>
      </c>
      <c r="O3808" s="14">
        <f t="shared" si="335"/>
        <v>45922.389155092591</v>
      </c>
      <c r="P3808" s="19">
        <f t="shared" si="336"/>
        <v>45922.597488425927</v>
      </c>
      <c r="Q3808" s="20" t="str">
        <f t="shared" si="337"/>
        <v>22/09/2025</v>
      </c>
      <c r="R3808" s="13" t="str">
        <f t="shared" si="338"/>
        <v>14</v>
      </c>
      <c r="S3808" s="13" t="str">
        <f t="shared" si="339"/>
        <v>Mon</v>
      </c>
    </row>
    <row r="3809" spans="1:19" x14ac:dyDescent="0.25">
      <c r="A3809" s="58">
        <v>45922.389606481483</v>
      </c>
      <c r="B3809" s="59">
        <v>445008811</v>
      </c>
      <c r="C3809" s="38" t="s">
        <v>36</v>
      </c>
      <c r="D3809" s="38" t="s">
        <v>38</v>
      </c>
      <c r="E3809" s="38" t="s">
        <v>46</v>
      </c>
      <c r="F3809" s="38" t="s">
        <v>120</v>
      </c>
      <c r="G3809" s="35">
        <v>3701.93</v>
      </c>
      <c r="H3809" s="59">
        <v>444218235</v>
      </c>
      <c r="I3809" s="35">
        <v>0</v>
      </c>
      <c r="J3809" s="35">
        <v>0</v>
      </c>
      <c r="K3809" s="35">
        <v>0</v>
      </c>
      <c r="L3809" s="35">
        <v>3.54</v>
      </c>
      <c r="M3809" s="35">
        <v>9856.8799999999992</v>
      </c>
      <c r="N3809" s="38" t="s">
        <v>2483</v>
      </c>
      <c r="O3809" s="14">
        <f t="shared" si="335"/>
        <v>45922.389606481483</v>
      </c>
      <c r="P3809" s="19">
        <f t="shared" si="336"/>
        <v>45922.597939814819</v>
      </c>
      <c r="Q3809" s="20" t="str">
        <f t="shared" si="337"/>
        <v>22/09/2025</v>
      </c>
      <c r="R3809" s="13" t="str">
        <f t="shared" si="338"/>
        <v>14</v>
      </c>
      <c r="S3809" s="13" t="str">
        <f t="shared" si="339"/>
        <v>Mon</v>
      </c>
    </row>
    <row r="3810" spans="1:19" x14ac:dyDescent="0.25">
      <c r="A3810" s="60">
        <v>45922.389606481483</v>
      </c>
      <c r="B3810" s="61">
        <v>445008813</v>
      </c>
      <c r="C3810" s="37" t="s">
        <v>36</v>
      </c>
      <c r="D3810" s="37" t="s">
        <v>38</v>
      </c>
      <c r="E3810" s="37" t="s">
        <v>46</v>
      </c>
      <c r="F3810" s="37" t="s">
        <v>120</v>
      </c>
      <c r="G3810" s="36">
        <v>3701.93</v>
      </c>
      <c r="H3810" s="61">
        <v>444218236</v>
      </c>
      <c r="I3810" s="36">
        <v>0</v>
      </c>
      <c r="J3810" s="36">
        <v>0</v>
      </c>
      <c r="K3810" s="36">
        <v>0</v>
      </c>
      <c r="L3810" s="36">
        <v>3.54</v>
      </c>
      <c r="M3810" s="36">
        <v>9860.42</v>
      </c>
      <c r="N3810" s="37" t="s">
        <v>2483</v>
      </c>
      <c r="O3810" s="14">
        <f t="shared" si="335"/>
        <v>45922.389606481483</v>
      </c>
      <c r="P3810" s="19">
        <f t="shared" si="336"/>
        <v>45922.597939814819</v>
      </c>
      <c r="Q3810" s="20" t="str">
        <f t="shared" si="337"/>
        <v>22/09/2025</v>
      </c>
      <c r="R3810" s="13" t="str">
        <f t="shared" si="338"/>
        <v>14</v>
      </c>
      <c r="S3810" s="13" t="str">
        <f t="shared" si="339"/>
        <v>Mon</v>
      </c>
    </row>
    <row r="3811" spans="1:19" x14ac:dyDescent="0.25">
      <c r="A3811" s="58">
        <v>45922.389606481483</v>
      </c>
      <c r="B3811" s="59">
        <v>445008815</v>
      </c>
      <c r="C3811" s="38" t="s">
        <v>36</v>
      </c>
      <c r="D3811" s="38" t="s">
        <v>38</v>
      </c>
      <c r="E3811" s="38" t="s">
        <v>46</v>
      </c>
      <c r="F3811" s="38" t="s">
        <v>120</v>
      </c>
      <c r="G3811" s="35">
        <v>3701.93</v>
      </c>
      <c r="H3811" s="59">
        <v>444218237</v>
      </c>
      <c r="I3811" s="35">
        <v>0</v>
      </c>
      <c r="J3811" s="35">
        <v>0</v>
      </c>
      <c r="K3811" s="35">
        <v>0</v>
      </c>
      <c r="L3811" s="35">
        <v>2.21</v>
      </c>
      <c r="M3811" s="35">
        <v>9862.6299999999992</v>
      </c>
      <c r="N3811" s="38" t="s">
        <v>2484</v>
      </c>
      <c r="O3811" s="14">
        <f t="shared" si="335"/>
        <v>45922.389606481483</v>
      </c>
      <c r="P3811" s="19">
        <f t="shared" si="336"/>
        <v>45922.597939814819</v>
      </c>
      <c r="Q3811" s="20" t="str">
        <f t="shared" si="337"/>
        <v>22/09/2025</v>
      </c>
      <c r="R3811" s="13" t="str">
        <f t="shared" si="338"/>
        <v>14</v>
      </c>
      <c r="S3811" s="13" t="str">
        <f t="shared" si="339"/>
        <v>Mon</v>
      </c>
    </row>
    <row r="3812" spans="1:19" x14ac:dyDescent="0.25">
      <c r="A3812" s="60">
        <v>45922.391689814816</v>
      </c>
      <c r="B3812" s="61">
        <v>445010387</v>
      </c>
      <c r="C3812" s="37" t="s">
        <v>36</v>
      </c>
      <c r="D3812" s="37" t="s">
        <v>38</v>
      </c>
      <c r="E3812" s="37" t="s">
        <v>46</v>
      </c>
      <c r="F3812" s="37" t="s">
        <v>120</v>
      </c>
      <c r="G3812" s="36">
        <v>3701.72</v>
      </c>
      <c r="H3812" s="61">
        <v>444219782</v>
      </c>
      <c r="I3812" s="36">
        <v>0</v>
      </c>
      <c r="J3812" s="36">
        <v>0</v>
      </c>
      <c r="K3812" s="36">
        <v>0</v>
      </c>
      <c r="L3812" s="36">
        <v>1.79</v>
      </c>
      <c r="M3812" s="36">
        <v>9864.42</v>
      </c>
      <c r="N3812" s="37" t="s">
        <v>2485</v>
      </c>
      <c r="O3812" s="14">
        <f t="shared" si="335"/>
        <v>45922.391689814816</v>
      </c>
      <c r="P3812" s="19">
        <f t="shared" si="336"/>
        <v>45922.600023148152</v>
      </c>
      <c r="Q3812" s="20" t="str">
        <f t="shared" si="337"/>
        <v>22/09/2025</v>
      </c>
      <c r="R3812" s="13" t="str">
        <f t="shared" si="338"/>
        <v>14</v>
      </c>
      <c r="S3812" s="13" t="str">
        <f t="shared" si="339"/>
        <v>Mon</v>
      </c>
    </row>
    <row r="3813" spans="1:19" x14ac:dyDescent="0.25">
      <c r="A3813" s="58">
        <v>45922.391689814816</v>
      </c>
      <c r="B3813" s="59">
        <v>445010388</v>
      </c>
      <c r="C3813" s="38" t="s">
        <v>36</v>
      </c>
      <c r="D3813" s="38" t="s">
        <v>38</v>
      </c>
      <c r="E3813" s="38" t="s">
        <v>46</v>
      </c>
      <c r="F3813" s="38" t="s">
        <v>120</v>
      </c>
      <c r="G3813" s="35">
        <v>3701.72</v>
      </c>
      <c r="H3813" s="59">
        <v>444219783</v>
      </c>
      <c r="I3813" s="35">
        <v>0</v>
      </c>
      <c r="J3813" s="35">
        <v>0</v>
      </c>
      <c r="K3813" s="35">
        <v>0</v>
      </c>
      <c r="L3813" s="35">
        <v>1.86</v>
      </c>
      <c r="M3813" s="35">
        <v>9866.2800000000007</v>
      </c>
      <c r="N3813" s="38" t="s">
        <v>2485</v>
      </c>
      <c r="O3813" s="14">
        <f t="shared" si="335"/>
        <v>45922.391689814816</v>
      </c>
      <c r="P3813" s="19">
        <f t="shared" si="336"/>
        <v>45922.600023148152</v>
      </c>
      <c r="Q3813" s="20" t="str">
        <f t="shared" si="337"/>
        <v>22/09/2025</v>
      </c>
      <c r="R3813" s="13" t="str">
        <f t="shared" si="338"/>
        <v>14</v>
      </c>
      <c r="S3813" s="13" t="str">
        <f t="shared" si="339"/>
        <v>Mon</v>
      </c>
    </row>
    <row r="3814" spans="1:19" x14ac:dyDescent="0.25">
      <c r="A3814" s="60">
        <v>45922.391759259262</v>
      </c>
      <c r="B3814" s="61">
        <v>445010412</v>
      </c>
      <c r="C3814" s="37" t="s">
        <v>36</v>
      </c>
      <c r="D3814" s="37" t="s">
        <v>37</v>
      </c>
      <c r="E3814" s="37" t="s">
        <v>45</v>
      </c>
      <c r="F3814" s="37" t="s">
        <v>120</v>
      </c>
      <c r="G3814" s="36">
        <v>3702.35</v>
      </c>
      <c r="H3814" s="61">
        <v>444219802</v>
      </c>
      <c r="I3814" s="36">
        <v>0</v>
      </c>
      <c r="J3814" s="36">
        <v>0</v>
      </c>
      <c r="K3814" s="36">
        <v>0</v>
      </c>
      <c r="L3814" s="36">
        <v>0</v>
      </c>
      <c r="M3814" s="36">
        <v>9866.2800000000007</v>
      </c>
      <c r="N3814" s="37" t="s">
        <v>116</v>
      </c>
      <c r="O3814" s="14">
        <f t="shared" si="335"/>
        <v>45922.391759259262</v>
      </c>
      <c r="P3814" s="19">
        <f t="shared" si="336"/>
        <v>45922.600092592598</v>
      </c>
      <c r="Q3814" s="20" t="str">
        <f t="shared" si="337"/>
        <v>22/09/2025</v>
      </c>
      <c r="R3814" s="13" t="str">
        <f t="shared" si="338"/>
        <v>14</v>
      </c>
      <c r="S3814" s="13" t="str">
        <f t="shared" si="339"/>
        <v>Mon</v>
      </c>
    </row>
    <row r="3815" spans="1:19" x14ac:dyDescent="0.25">
      <c r="A3815" s="58">
        <v>45922.391759259262</v>
      </c>
      <c r="B3815" s="59">
        <v>445010414</v>
      </c>
      <c r="C3815" s="38" t="s">
        <v>36</v>
      </c>
      <c r="D3815" s="38" t="s">
        <v>37</v>
      </c>
      <c r="E3815" s="38" t="s">
        <v>45</v>
      </c>
      <c r="F3815" s="38" t="s">
        <v>120</v>
      </c>
      <c r="G3815" s="35">
        <v>3702.34</v>
      </c>
      <c r="H3815" s="59">
        <v>444219804</v>
      </c>
      <c r="I3815" s="35">
        <v>0</v>
      </c>
      <c r="J3815" s="35">
        <v>0</v>
      </c>
      <c r="K3815" s="35">
        <v>0</v>
      </c>
      <c r="L3815" s="35">
        <v>0</v>
      </c>
      <c r="M3815" s="35">
        <v>9866.2800000000007</v>
      </c>
      <c r="N3815" s="38" t="s">
        <v>1385</v>
      </c>
      <c r="O3815" s="14">
        <f t="shared" si="335"/>
        <v>45922.391759259262</v>
      </c>
      <c r="P3815" s="19">
        <f t="shared" si="336"/>
        <v>45922.600092592598</v>
      </c>
      <c r="Q3815" s="20" t="str">
        <f t="shared" si="337"/>
        <v>22/09/2025</v>
      </c>
      <c r="R3815" s="13" t="str">
        <f t="shared" si="338"/>
        <v>14</v>
      </c>
      <c r="S3815" s="13" t="str">
        <f t="shared" si="339"/>
        <v>Mon</v>
      </c>
    </row>
    <row r="3816" spans="1:19" x14ac:dyDescent="0.25">
      <c r="A3816" s="60">
        <v>45922.392476851855</v>
      </c>
      <c r="B3816" s="61">
        <v>445010766</v>
      </c>
      <c r="C3816" s="37" t="s">
        <v>36</v>
      </c>
      <c r="D3816" s="37" t="s">
        <v>38</v>
      </c>
      <c r="E3816" s="37" t="s">
        <v>46</v>
      </c>
      <c r="F3816" s="37" t="s">
        <v>120</v>
      </c>
      <c r="G3816" s="36">
        <v>3702.74</v>
      </c>
      <c r="H3816" s="61">
        <v>444220202</v>
      </c>
      <c r="I3816" s="36">
        <v>0</v>
      </c>
      <c r="J3816" s="36">
        <v>0</v>
      </c>
      <c r="K3816" s="36">
        <v>0</v>
      </c>
      <c r="L3816" s="36">
        <v>3.14</v>
      </c>
      <c r="M3816" s="36">
        <v>9869.42</v>
      </c>
      <c r="N3816" s="37" t="s">
        <v>2486</v>
      </c>
      <c r="O3816" s="14">
        <f t="shared" si="335"/>
        <v>45922.392476851855</v>
      </c>
      <c r="P3816" s="19">
        <f t="shared" si="336"/>
        <v>45922.600810185191</v>
      </c>
      <c r="Q3816" s="20" t="str">
        <f t="shared" si="337"/>
        <v>22/09/2025</v>
      </c>
      <c r="R3816" s="13" t="str">
        <f t="shared" si="338"/>
        <v>14</v>
      </c>
      <c r="S3816" s="13" t="str">
        <f t="shared" si="339"/>
        <v>Mon</v>
      </c>
    </row>
    <row r="3817" spans="1:19" x14ac:dyDescent="0.25">
      <c r="A3817" s="58">
        <v>45922.392476851855</v>
      </c>
      <c r="B3817" s="59">
        <v>445010769</v>
      </c>
      <c r="C3817" s="38" t="s">
        <v>36</v>
      </c>
      <c r="D3817" s="38" t="s">
        <v>38</v>
      </c>
      <c r="E3817" s="38" t="s">
        <v>46</v>
      </c>
      <c r="F3817" s="38" t="s">
        <v>120</v>
      </c>
      <c r="G3817" s="35">
        <v>3702.74</v>
      </c>
      <c r="H3817" s="59">
        <v>444220203</v>
      </c>
      <c r="I3817" s="35">
        <v>0</v>
      </c>
      <c r="J3817" s="35">
        <v>0</v>
      </c>
      <c r="K3817" s="35">
        <v>0</v>
      </c>
      <c r="L3817" s="35">
        <v>3.09</v>
      </c>
      <c r="M3817" s="35">
        <v>9872.51</v>
      </c>
      <c r="N3817" s="38" t="s">
        <v>2486</v>
      </c>
      <c r="O3817" s="14">
        <f t="shared" si="335"/>
        <v>45922.392476851855</v>
      </c>
      <c r="P3817" s="19">
        <f t="shared" si="336"/>
        <v>45922.600810185191</v>
      </c>
      <c r="Q3817" s="20" t="str">
        <f t="shared" si="337"/>
        <v>22/09/2025</v>
      </c>
      <c r="R3817" s="13" t="str">
        <f t="shared" si="338"/>
        <v>14</v>
      </c>
      <c r="S3817" s="13" t="str">
        <f t="shared" si="339"/>
        <v>Mon</v>
      </c>
    </row>
    <row r="3818" spans="1:19" x14ac:dyDescent="0.25">
      <c r="A3818" s="60">
        <v>45922.392476851855</v>
      </c>
      <c r="B3818" s="61">
        <v>445010771</v>
      </c>
      <c r="C3818" s="37" t="s">
        <v>36</v>
      </c>
      <c r="D3818" s="37" t="s">
        <v>38</v>
      </c>
      <c r="E3818" s="37" t="s">
        <v>46</v>
      </c>
      <c r="F3818" s="37" t="s">
        <v>120</v>
      </c>
      <c r="G3818" s="36">
        <v>3702.74</v>
      </c>
      <c r="H3818" s="61">
        <v>444220204</v>
      </c>
      <c r="I3818" s="36">
        <v>0</v>
      </c>
      <c r="J3818" s="36">
        <v>0</v>
      </c>
      <c r="K3818" s="36">
        <v>0</v>
      </c>
      <c r="L3818" s="36">
        <v>3.11</v>
      </c>
      <c r="M3818" s="36">
        <v>9875.6200000000008</v>
      </c>
      <c r="N3818" s="37" t="s">
        <v>2486</v>
      </c>
      <c r="O3818" s="14">
        <f t="shared" si="335"/>
        <v>45922.392476851855</v>
      </c>
      <c r="P3818" s="19">
        <f t="shared" si="336"/>
        <v>45922.600810185191</v>
      </c>
      <c r="Q3818" s="20" t="str">
        <f t="shared" si="337"/>
        <v>22/09/2025</v>
      </c>
      <c r="R3818" s="13" t="str">
        <f t="shared" si="338"/>
        <v>14</v>
      </c>
      <c r="S3818" s="13" t="str">
        <f t="shared" si="339"/>
        <v>Mon</v>
      </c>
    </row>
    <row r="3819" spans="1:19" x14ac:dyDescent="0.25">
      <c r="A3819" s="58">
        <v>45922.392581018517</v>
      </c>
      <c r="B3819" s="59">
        <v>445011106</v>
      </c>
      <c r="C3819" s="38" t="s">
        <v>36</v>
      </c>
      <c r="D3819" s="38" t="s">
        <v>38</v>
      </c>
      <c r="E3819" s="38" t="s">
        <v>46</v>
      </c>
      <c r="F3819" s="38" t="s">
        <v>120</v>
      </c>
      <c r="G3819" s="35">
        <v>3703.29</v>
      </c>
      <c r="H3819" s="59">
        <v>444220491</v>
      </c>
      <c r="I3819" s="35">
        <v>0</v>
      </c>
      <c r="J3819" s="35">
        <v>0</v>
      </c>
      <c r="K3819" s="35">
        <v>0</v>
      </c>
      <c r="L3819" s="35">
        <v>3.66</v>
      </c>
      <c r="M3819" s="35">
        <v>9879.2800000000007</v>
      </c>
      <c r="N3819" s="38" t="s">
        <v>2487</v>
      </c>
      <c r="O3819" s="14">
        <f t="shared" si="335"/>
        <v>45922.392581018517</v>
      </c>
      <c r="P3819" s="19">
        <f t="shared" si="336"/>
        <v>45922.600914351853</v>
      </c>
      <c r="Q3819" s="20" t="str">
        <f t="shared" si="337"/>
        <v>22/09/2025</v>
      </c>
      <c r="R3819" s="13" t="str">
        <f t="shared" si="338"/>
        <v>14</v>
      </c>
      <c r="S3819" s="13" t="str">
        <f t="shared" si="339"/>
        <v>Mon</v>
      </c>
    </row>
    <row r="3820" spans="1:19" x14ac:dyDescent="0.25">
      <c r="A3820" s="60">
        <v>45922.392581018517</v>
      </c>
      <c r="B3820" s="61">
        <v>445011107</v>
      </c>
      <c r="C3820" s="37" t="s">
        <v>36</v>
      </c>
      <c r="D3820" s="37" t="s">
        <v>38</v>
      </c>
      <c r="E3820" s="37" t="s">
        <v>46</v>
      </c>
      <c r="F3820" s="37" t="s">
        <v>120</v>
      </c>
      <c r="G3820" s="36">
        <v>3703.29</v>
      </c>
      <c r="H3820" s="61">
        <v>444220492</v>
      </c>
      <c r="I3820" s="36">
        <v>0</v>
      </c>
      <c r="J3820" s="36">
        <v>0</v>
      </c>
      <c r="K3820" s="36">
        <v>0</v>
      </c>
      <c r="L3820" s="36">
        <v>3.65</v>
      </c>
      <c r="M3820" s="36">
        <v>9882.93</v>
      </c>
      <c r="N3820" s="37" t="s">
        <v>2487</v>
      </c>
      <c r="O3820" s="14">
        <f t="shared" ref="O3820:O3883" si="340">A3820</f>
        <v>45922.392581018517</v>
      </c>
      <c r="P3820" s="19">
        <f t="shared" ref="P3820:P3883" si="341">O3820+(5/24)</f>
        <v>45922.600914351853</v>
      </c>
      <c r="Q3820" s="20" t="str">
        <f t="shared" ref="Q3820:Q3883" si="342">TEXT(P3820,"dd/mm/yyyy")</f>
        <v>22/09/2025</v>
      </c>
      <c r="R3820" s="13" t="str">
        <f t="shared" ref="R3820:R3883" si="343">TEXT(P3820,"hh")</f>
        <v>14</v>
      </c>
      <c r="S3820" s="13" t="str">
        <f t="shared" ref="S3820:S3883" si="344">TEXT(P3820,"ddd")</f>
        <v>Mon</v>
      </c>
    </row>
    <row r="3821" spans="1:19" x14ac:dyDescent="0.25">
      <c r="A3821" s="58">
        <v>45922.396215277775</v>
      </c>
      <c r="B3821" s="59">
        <v>445014831</v>
      </c>
      <c r="C3821" s="38" t="s">
        <v>36</v>
      </c>
      <c r="D3821" s="38" t="s">
        <v>38</v>
      </c>
      <c r="E3821" s="38" t="s">
        <v>46</v>
      </c>
      <c r="F3821" s="38" t="s">
        <v>120</v>
      </c>
      <c r="G3821" s="35">
        <v>3705.59</v>
      </c>
      <c r="H3821" s="59">
        <v>444224179</v>
      </c>
      <c r="I3821" s="35">
        <v>0</v>
      </c>
      <c r="J3821" s="35">
        <v>0</v>
      </c>
      <c r="K3821" s="35">
        <v>0</v>
      </c>
      <c r="L3821" s="35">
        <v>5.72</v>
      </c>
      <c r="M3821" s="35">
        <v>9888.65</v>
      </c>
      <c r="N3821" s="38" t="s">
        <v>2488</v>
      </c>
      <c r="O3821" s="14">
        <f t="shared" si="340"/>
        <v>45922.396215277775</v>
      </c>
      <c r="P3821" s="19">
        <f t="shared" si="341"/>
        <v>45922.604548611111</v>
      </c>
      <c r="Q3821" s="20" t="str">
        <f t="shared" si="342"/>
        <v>22/09/2025</v>
      </c>
      <c r="R3821" s="13" t="str">
        <f t="shared" si="343"/>
        <v>14</v>
      </c>
      <c r="S3821" s="13" t="str">
        <f t="shared" si="344"/>
        <v>Mon</v>
      </c>
    </row>
    <row r="3822" spans="1:19" x14ac:dyDescent="0.25">
      <c r="A3822" s="60">
        <v>45922.396215277775</v>
      </c>
      <c r="B3822" s="61">
        <v>445014832</v>
      </c>
      <c r="C3822" s="37" t="s">
        <v>36</v>
      </c>
      <c r="D3822" s="37" t="s">
        <v>38</v>
      </c>
      <c r="E3822" s="37" t="s">
        <v>46</v>
      </c>
      <c r="F3822" s="37" t="s">
        <v>120</v>
      </c>
      <c r="G3822" s="36">
        <v>3705.59</v>
      </c>
      <c r="H3822" s="61">
        <v>444224180</v>
      </c>
      <c r="I3822" s="36">
        <v>0</v>
      </c>
      <c r="J3822" s="36">
        <v>0</v>
      </c>
      <c r="K3822" s="36">
        <v>0</v>
      </c>
      <c r="L3822" s="36">
        <v>3.24</v>
      </c>
      <c r="M3822" s="36">
        <v>9891.89</v>
      </c>
      <c r="N3822" s="37" t="s">
        <v>2489</v>
      </c>
      <c r="O3822" s="14">
        <f t="shared" si="340"/>
        <v>45922.396215277775</v>
      </c>
      <c r="P3822" s="19">
        <f t="shared" si="341"/>
        <v>45922.604548611111</v>
      </c>
      <c r="Q3822" s="20" t="str">
        <f t="shared" si="342"/>
        <v>22/09/2025</v>
      </c>
      <c r="R3822" s="13" t="str">
        <f t="shared" si="343"/>
        <v>14</v>
      </c>
      <c r="S3822" s="13" t="str">
        <f t="shared" si="344"/>
        <v>Mon</v>
      </c>
    </row>
    <row r="3823" spans="1:19" x14ac:dyDescent="0.25">
      <c r="A3823" s="58">
        <v>45922.396215277775</v>
      </c>
      <c r="B3823" s="59">
        <v>445014833</v>
      </c>
      <c r="C3823" s="38" t="s">
        <v>36</v>
      </c>
      <c r="D3823" s="38" t="s">
        <v>38</v>
      </c>
      <c r="E3823" s="38" t="s">
        <v>46</v>
      </c>
      <c r="F3823" s="38" t="s">
        <v>120</v>
      </c>
      <c r="G3823" s="35">
        <v>3705.59</v>
      </c>
      <c r="H3823" s="59">
        <v>444224181</v>
      </c>
      <c r="I3823" s="35">
        <v>0</v>
      </c>
      <c r="J3823" s="35">
        <v>0</v>
      </c>
      <c r="K3823" s="35">
        <v>0</v>
      </c>
      <c r="L3823" s="35">
        <v>3.25</v>
      </c>
      <c r="M3823" s="35">
        <v>9895.14</v>
      </c>
      <c r="N3823" s="38" t="s">
        <v>2490</v>
      </c>
      <c r="O3823" s="14">
        <f t="shared" si="340"/>
        <v>45922.396215277775</v>
      </c>
      <c r="P3823" s="19">
        <f t="shared" si="341"/>
        <v>45922.604548611111</v>
      </c>
      <c r="Q3823" s="20" t="str">
        <f t="shared" si="342"/>
        <v>22/09/2025</v>
      </c>
      <c r="R3823" s="13" t="str">
        <f t="shared" si="343"/>
        <v>14</v>
      </c>
      <c r="S3823" s="13" t="str">
        <f t="shared" si="344"/>
        <v>Mon</v>
      </c>
    </row>
    <row r="3824" spans="1:19" x14ac:dyDescent="0.25">
      <c r="A3824" s="60">
        <v>45922.39638888889</v>
      </c>
      <c r="B3824" s="61">
        <v>445015056</v>
      </c>
      <c r="C3824" s="37" t="s">
        <v>36</v>
      </c>
      <c r="D3824" s="37" t="s">
        <v>37</v>
      </c>
      <c r="E3824" s="37" t="s">
        <v>45</v>
      </c>
      <c r="F3824" s="37" t="s">
        <v>120</v>
      </c>
      <c r="G3824" s="36">
        <v>3705.79</v>
      </c>
      <c r="H3824" s="61">
        <v>444224403</v>
      </c>
      <c r="I3824" s="36">
        <v>0</v>
      </c>
      <c r="J3824" s="36">
        <v>0</v>
      </c>
      <c r="K3824" s="36">
        <v>0</v>
      </c>
      <c r="L3824" s="36">
        <v>0</v>
      </c>
      <c r="M3824" s="36">
        <v>9895.14</v>
      </c>
      <c r="N3824" s="37" t="s">
        <v>116</v>
      </c>
      <c r="O3824" s="14">
        <f t="shared" si="340"/>
        <v>45922.39638888889</v>
      </c>
      <c r="P3824" s="19">
        <f t="shared" si="341"/>
        <v>45922.604722222226</v>
      </c>
      <c r="Q3824" s="20" t="str">
        <f t="shared" si="342"/>
        <v>22/09/2025</v>
      </c>
      <c r="R3824" s="13" t="str">
        <f t="shared" si="343"/>
        <v>14</v>
      </c>
      <c r="S3824" s="13" t="str">
        <f t="shared" si="344"/>
        <v>Mon</v>
      </c>
    </row>
    <row r="3825" spans="1:19" x14ac:dyDescent="0.25">
      <c r="A3825" s="58">
        <v>45922.39638888889</v>
      </c>
      <c r="B3825" s="59">
        <v>445015060</v>
      </c>
      <c r="C3825" s="38" t="s">
        <v>36</v>
      </c>
      <c r="D3825" s="38" t="s">
        <v>37</v>
      </c>
      <c r="E3825" s="38" t="s">
        <v>45</v>
      </c>
      <c r="F3825" s="38" t="s">
        <v>120</v>
      </c>
      <c r="G3825" s="35">
        <v>3705.87</v>
      </c>
      <c r="H3825" s="59">
        <v>444224407</v>
      </c>
      <c r="I3825" s="35">
        <v>0</v>
      </c>
      <c r="J3825" s="35">
        <v>0</v>
      </c>
      <c r="K3825" s="35">
        <v>0</v>
      </c>
      <c r="L3825" s="35">
        <v>0</v>
      </c>
      <c r="M3825" s="35">
        <v>9895.14</v>
      </c>
      <c r="N3825" s="38" t="s">
        <v>119</v>
      </c>
      <c r="O3825" s="14">
        <f t="shared" si="340"/>
        <v>45922.39638888889</v>
      </c>
      <c r="P3825" s="19">
        <f t="shared" si="341"/>
        <v>45922.604722222226</v>
      </c>
      <c r="Q3825" s="20" t="str">
        <f t="shared" si="342"/>
        <v>22/09/2025</v>
      </c>
      <c r="R3825" s="13" t="str">
        <f t="shared" si="343"/>
        <v>14</v>
      </c>
      <c r="S3825" s="13" t="str">
        <f t="shared" si="344"/>
        <v>Mon</v>
      </c>
    </row>
    <row r="3826" spans="1:19" x14ac:dyDescent="0.25">
      <c r="A3826" s="60">
        <v>45922.39638888889</v>
      </c>
      <c r="B3826" s="61">
        <v>445015062</v>
      </c>
      <c r="C3826" s="37" t="s">
        <v>36</v>
      </c>
      <c r="D3826" s="37" t="s">
        <v>37</v>
      </c>
      <c r="E3826" s="37" t="s">
        <v>45</v>
      </c>
      <c r="F3826" s="37" t="s">
        <v>120</v>
      </c>
      <c r="G3826" s="36">
        <v>3705.87</v>
      </c>
      <c r="H3826" s="61">
        <v>444224409</v>
      </c>
      <c r="I3826" s="36">
        <v>0</v>
      </c>
      <c r="J3826" s="36">
        <v>0</v>
      </c>
      <c r="K3826" s="36">
        <v>0</v>
      </c>
      <c r="L3826" s="36">
        <v>0</v>
      </c>
      <c r="M3826" s="36">
        <v>9895.14</v>
      </c>
      <c r="N3826" s="37" t="s">
        <v>1385</v>
      </c>
      <c r="O3826" s="14">
        <f t="shared" si="340"/>
        <v>45922.39638888889</v>
      </c>
      <c r="P3826" s="19">
        <f t="shared" si="341"/>
        <v>45922.604722222226</v>
      </c>
      <c r="Q3826" s="20" t="str">
        <f t="shared" si="342"/>
        <v>22/09/2025</v>
      </c>
      <c r="R3826" s="13" t="str">
        <f t="shared" si="343"/>
        <v>14</v>
      </c>
      <c r="S3826" s="13" t="str">
        <f t="shared" si="344"/>
        <v>Mon</v>
      </c>
    </row>
    <row r="3827" spans="1:19" x14ac:dyDescent="0.25">
      <c r="A3827" s="58">
        <v>45922.398009259261</v>
      </c>
      <c r="B3827" s="59">
        <v>445015948</v>
      </c>
      <c r="C3827" s="38" t="s">
        <v>36</v>
      </c>
      <c r="D3827" s="38" t="s">
        <v>37</v>
      </c>
      <c r="E3827" s="38" t="s">
        <v>45</v>
      </c>
      <c r="F3827" s="38" t="s">
        <v>120</v>
      </c>
      <c r="G3827" s="35">
        <v>3705.76</v>
      </c>
      <c r="H3827" s="59">
        <v>444225285</v>
      </c>
      <c r="I3827" s="35">
        <v>0</v>
      </c>
      <c r="J3827" s="35">
        <v>0</v>
      </c>
      <c r="K3827" s="35">
        <v>0</v>
      </c>
      <c r="L3827" s="35">
        <v>0</v>
      </c>
      <c r="M3827" s="35">
        <v>9895.14</v>
      </c>
      <c r="N3827" s="38" t="s">
        <v>1945</v>
      </c>
      <c r="O3827" s="14">
        <f t="shared" si="340"/>
        <v>45922.398009259261</v>
      </c>
      <c r="P3827" s="19">
        <f t="shared" si="341"/>
        <v>45922.606342592597</v>
      </c>
      <c r="Q3827" s="20" t="str">
        <f t="shared" si="342"/>
        <v>22/09/2025</v>
      </c>
      <c r="R3827" s="13" t="str">
        <f t="shared" si="343"/>
        <v>14</v>
      </c>
      <c r="S3827" s="13" t="str">
        <f t="shared" si="344"/>
        <v>Mon</v>
      </c>
    </row>
    <row r="3828" spans="1:19" x14ac:dyDescent="0.25">
      <c r="A3828" s="60">
        <v>45922.398009259261</v>
      </c>
      <c r="B3828" s="61">
        <v>445015949</v>
      </c>
      <c r="C3828" s="37" t="s">
        <v>36</v>
      </c>
      <c r="D3828" s="37" t="s">
        <v>37</v>
      </c>
      <c r="E3828" s="37" t="s">
        <v>45</v>
      </c>
      <c r="F3828" s="37" t="s">
        <v>120</v>
      </c>
      <c r="G3828" s="36">
        <v>3705.73</v>
      </c>
      <c r="H3828" s="61">
        <v>444225286</v>
      </c>
      <c r="I3828" s="36">
        <v>0</v>
      </c>
      <c r="J3828" s="36">
        <v>0</v>
      </c>
      <c r="K3828" s="36">
        <v>0</v>
      </c>
      <c r="L3828" s="36">
        <v>0</v>
      </c>
      <c r="M3828" s="36">
        <v>9895.14</v>
      </c>
      <c r="N3828" s="37" t="s">
        <v>2064</v>
      </c>
      <c r="O3828" s="14">
        <f t="shared" si="340"/>
        <v>45922.398009259261</v>
      </c>
      <c r="P3828" s="19">
        <f t="shared" si="341"/>
        <v>45922.606342592597</v>
      </c>
      <c r="Q3828" s="20" t="str">
        <f t="shared" si="342"/>
        <v>22/09/2025</v>
      </c>
      <c r="R3828" s="13" t="str">
        <f t="shared" si="343"/>
        <v>14</v>
      </c>
      <c r="S3828" s="13" t="str">
        <f t="shared" si="344"/>
        <v>Mon</v>
      </c>
    </row>
    <row r="3829" spans="1:19" x14ac:dyDescent="0.25">
      <c r="A3829" s="58">
        <v>45922.398009259261</v>
      </c>
      <c r="B3829" s="59">
        <v>445015964</v>
      </c>
      <c r="C3829" s="38" t="s">
        <v>36</v>
      </c>
      <c r="D3829" s="38" t="s">
        <v>37</v>
      </c>
      <c r="E3829" s="38" t="s">
        <v>45</v>
      </c>
      <c r="F3829" s="38" t="s">
        <v>120</v>
      </c>
      <c r="G3829" s="35">
        <v>3705.62</v>
      </c>
      <c r="H3829" s="59">
        <v>444225301</v>
      </c>
      <c r="I3829" s="35">
        <v>0</v>
      </c>
      <c r="J3829" s="35">
        <v>0</v>
      </c>
      <c r="K3829" s="35">
        <v>0</v>
      </c>
      <c r="L3829" s="35">
        <v>0</v>
      </c>
      <c r="M3829" s="35">
        <v>9895.14</v>
      </c>
      <c r="N3829" s="38" t="s">
        <v>109</v>
      </c>
      <c r="O3829" s="14">
        <f t="shared" si="340"/>
        <v>45922.398009259261</v>
      </c>
      <c r="P3829" s="19">
        <f t="shared" si="341"/>
        <v>45922.606342592597</v>
      </c>
      <c r="Q3829" s="20" t="str">
        <f t="shared" si="342"/>
        <v>22/09/2025</v>
      </c>
      <c r="R3829" s="13" t="str">
        <f t="shared" si="343"/>
        <v>14</v>
      </c>
      <c r="S3829" s="13" t="str">
        <f t="shared" si="344"/>
        <v>Mon</v>
      </c>
    </row>
    <row r="3830" spans="1:19" x14ac:dyDescent="0.25">
      <c r="A3830" s="60">
        <v>45922.398020833331</v>
      </c>
      <c r="B3830" s="61">
        <v>445015965</v>
      </c>
      <c r="C3830" s="37" t="s">
        <v>36</v>
      </c>
      <c r="D3830" s="37" t="s">
        <v>37</v>
      </c>
      <c r="E3830" s="37" t="s">
        <v>45</v>
      </c>
      <c r="F3830" s="37" t="s">
        <v>120</v>
      </c>
      <c r="G3830" s="36">
        <v>3705.62</v>
      </c>
      <c r="H3830" s="61">
        <v>444225302</v>
      </c>
      <c r="I3830" s="36">
        <v>0</v>
      </c>
      <c r="J3830" s="36">
        <v>0</v>
      </c>
      <c r="K3830" s="36">
        <v>0</v>
      </c>
      <c r="L3830" s="36">
        <v>0</v>
      </c>
      <c r="M3830" s="36">
        <v>9895.14</v>
      </c>
      <c r="N3830" s="37" t="s">
        <v>77</v>
      </c>
      <c r="O3830" s="14">
        <f t="shared" si="340"/>
        <v>45922.398020833331</v>
      </c>
      <c r="P3830" s="19">
        <f t="shared" si="341"/>
        <v>45922.606354166666</v>
      </c>
      <c r="Q3830" s="20" t="str">
        <f t="shared" si="342"/>
        <v>22/09/2025</v>
      </c>
      <c r="R3830" s="13" t="str">
        <f t="shared" si="343"/>
        <v>14</v>
      </c>
      <c r="S3830" s="13" t="str">
        <f t="shared" si="344"/>
        <v>Mon</v>
      </c>
    </row>
    <row r="3831" spans="1:19" x14ac:dyDescent="0.25">
      <c r="A3831" s="58">
        <v>45922.398020833331</v>
      </c>
      <c r="B3831" s="59">
        <v>445015976</v>
      </c>
      <c r="C3831" s="38" t="s">
        <v>36</v>
      </c>
      <c r="D3831" s="38" t="s">
        <v>37</v>
      </c>
      <c r="E3831" s="38" t="s">
        <v>45</v>
      </c>
      <c r="F3831" s="38" t="s">
        <v>120</v>
      </c>
      <c r="G3831" s="35">
        <v>3705.6</v>
      </c>
      <c r="H3831" s="59">
        <v>444225313</v>
      </c>
      <c r="I3831" s="35">
        <v>0</v>
      </c>
      <c r="J3831" s="35">
        <v>0</v>
      </c>
      <c r="K3831" s="35">
        <v>0</v>
      </c>
      <c r="L3831" s="35">
        <v>0</v>
      </c>
      <c r="M3831" s="35">
        <v>9895.14</v>
      </c>
      <c r="N3831" s="38" t="s">
        <v>52</v>
      </c>
      <c r="O3831" s="14">
        <f t="shared" si="340"/>
        <v>45922.398020833331</v>
      </c>
      <c r="P3831" s="19">
        <f t="shared" si="341"/>
        <v>45922.606354166666</v>
      </c>
      <c r="Q3831" s="20" t="str">
        <f t="shared" si="342"/>
        <v>22/09/2025</v>
      </c>
      <c r="R3831" s="13" t="str">
        <f t="shared" si="343"/>
        <v>14</v>
      </c>
      <c r="S3831" s="13" t="str">
        <f t="shared" si="344"/>
        <v>Mon</v>
      </c>
    </row>
    <row r="3832" spans="1:19" x14ac:dyDescent="0.25">
      <c r="A3832" s="60">
        <v>45922.398020833331</v>
      </c>
      <c r="B3832" s="61">
        <v>445015977</v>
      </c>
      <c r="C3832" s="37" t="s">
        <v>36</v>
      </c>
      <c r="D3832" s="37" t="s">
        <v>37</v>
      </c>
      <c r="E3832" s="37" t="s">
        <v>45</v>
      </c>
      <c r="F3832" s="37" t="s">
        <v>120</v>
      </c>
      <c r="G3832" s="36">
        <v>3705.6</v>
      </c>
      <c r="H3832" s="61">
        <v>444225314</v>
      </c>
      <c r="I3832" s="36">
        <v>0</v>
      </c>
      <c r="J3832" s="36">
        <v>0</v>
      </c>
      <c r="K3832" s="36">
        <v>0</v>
      </c>
      <c r="L3832" s="36">
        <v>0</v>
      </c>
      <c r="M3832" s="36">
        <v>9895.14</v>
      </c>
      <c r="N3832" s="37" t="s">
        <v>108</v>
      </c>
      <c r="O3832" s="14">
        <f t="shared" si="340"/>
        <v>45922.398020833331</v>
      </c>
      <c r="P3832" s="19">
        <f t="shared" si="341"/>
        <v>45922.606354166666</v>
      </c>
      <c r="Q3832" s="20" t="str">
        <f t="shared" si="342"/>
        <v>22/09/2025</v>
      </c>
      <c r="R3832" s="13" t="str">
        <f t="shared" si="343"/>
        <v>14</v>
      </c>
      <c r="S3832" s="13" t="str">
        <f t="shared" si="344"/>
        <v>Mon</v>
      </c>
    </row>
    <row r="3833" spans="1:19" x14ac:dyDescent="0.25">
      <c r="A3833" s="58">
        <v>45922.398020833331</v>
      </c>
      <c r="B3833" s="59">
        <v>445015978</v>
      </c>
      <c r="C3833" s="38" t="s">
        <v>36</v>
      </c>
      <c r="D3833" s="38" t="s">
        <v>37</v>
      </c>
      <c r="E3833" s="38" t="s">
        <v>45</v>
      </c>
      <c r="F3833" s="38" t="s">
        <v>120</v>
      </c>
      <c r="G3833" s="35">
        <v>3705.6</v>
      </c>
      <c r="H3833" s="59">
        <v>444225315</v>
      </c>
      <c r="I3833" s="35">
        <v>0</v>
      </c>
      <c r="J3833" s="35">
        <v>0</v>
      </c>
      <c r="K3833" s="35">
        <v>0</v>
      </c>
      <c r="L3833" s="35">
        <v>0</v>
      </c>
      <c r="M3833" s="35">
        <v>9895.14</v>
      </c>
      <c r="N3833" s="38" t="s">
        <v>47</v>
      </c>
      <c r="O3833" s="14">
        <f t="shared" si="340"/>
        <v>45922.398020833331</v>
      </c>
      <c r="P3833" s="19">
        <f t="shared" si="341"/>
        <v>45922.606354166666</v>
      </c>
      <c r="Q3833" s="20" t="str">
        <f t="shared" si="342"/>
        <v>22/09/2025</v>
      </c>
      <c r="R3833" s="13" t="str">
        <f t="shared" si="343"/>
        <v>14</v>
      </c>
      <c r="S3833" s="13" t="str">
        <f t="shared" si="344"/>
        <v>Mon</v>
      </c>
    </row>
    <row r="3834" spans="1:19" x14ac:dyDescent="0.25">
      <c r="A3834" s="60">
        <v>45922.398032407407</v>
      </c>
      <c r="B3834" s="61">
        <v>445015979</v>
      </c>
      <c r="C3834" s="37" t="s">
        <v>36</v>
      </c>
      <c r="D3834" s="37" t="s">
        <v>37</v>
      </c>
      <c r="E3834" s="37" t="s">
        <v>45</v>
      </c>
      <c r="F3834" s="37" t="s">
        <v>120</v>
      </c>
      <c r="G3834" s="36">
        <v>3705.6</v>
      </c>
      <c r="H3834" s="61">
        <v>444225316</v>
      </c>
      <c r="I3834" s="36">
        <v>0</v>
      </c>
      <c r="J3834" s="36">
        <v>0</v>
      </c>
      <c r="K3834" s="36">
        <v>0</v>
      </c>
      <c r="L3834" s="36">
        <v>0</v>
      </c>
      <c r="M3834" s="36">
        <v>9895.14</v>
      </c>
      <c r="N3834" s="37" t="s">
        <v>48</v>
      </c>
      <c r="O3834" s="14">
        <f t="shared" si="340"/>
        <v>45922.398032407407</v>
      </c>
      <c r="P3834" s="19">
        <f t="shared" si="341"/>
        <v>45922.606365740743</v>
      </c>
      <c r="Q3834" s="20" t="str">
        <f t="shared" si="342"/>
        <v>22/09/2025</v>
      </c>
      <c r="R3834" s="13" t="str">
        <f t="shared" si="343"/>
        <v>14</v>
      </c>
      <c r="S3834" s="13" t="str">
        <f t="shared" si="344"/>
        <v>Mon</v>
      </c>
    </row>
    <row r="3835" spans="1:19" x14ac:dyDescent="0.25">
      <c r="A3835" s="58">
        <v>45922.398032407407</v>
      </c>
      <c r="B3835" s="59">
        <v>445015982</v>
      </c>
      <c r="C3835" s="38" t="s">
        <v>36</v>
      </c>
      <c r="D3835" s="38" t="s">
        <v>37</v>
      </c>
      <c r="E3835" s="38" t="s">
        <v>45</v>
      </c>
      <c r="F3835" s="38" t="s">
        <v>120</v>
      </c>
      <c r="G3835" s="35">
        <v>3705.6</v>
      </c>
      <c r="H3835" s="59">
        <v>444225319</v>
      </c>
      <c r="I3835" s="35">
        <v>0</v>
      </c>
      <c r="J3835" s="35">
        <v>0</v>
      </c>
      <c r="K3835" s="35">
        <v>0</v>
      </c>
      <c r="L3835" s="35">
        <v>0</v>
      </c>
      <c r="M3835" s="35">
        <v>9895.14</v>
      </c>
      <c r="N3835" s="38" t="s">
        <v>2063</v>
      </c>
      <c r="O3835" s="14">
        <f t="shared" si="340"/>
        <v>45922.398032407407</v>
      </c>
      <c r="P3835" s="19">
        <f t="shared" si="341"/>
        <v>45922.606365740743</v>
      </c>
      <c r="Q3835" s="20" t="str">
        <f t="shared" si="342"/>
        <v>22/09/2025</v>
      </c>
      <c r="R3835" s="13" t="str">
        <f t="shared" si="343"/>
        <v>14</v>
      </c>
      <c r="S3835" s="13" t="str">
        <f t="shared" si="344"/>
        <v>Mon</v>
      </c>
    </row>
    <row r="3836" spans="1:19" x14ac:dyDescent="0.25">
      <c r="A3836" s="60">
        <v>45922.398032407407</v>
      </c>
      <c r="B3836" s="61">
        <v>445015983</v>
      </c>
      <c r="C3836" s="37" t="s">
        <v>36</v>
      </c>
      <c r="D3836" s="37" t="s">
        <v>37</v>
      </c>
      <c r="E3836" s="37" t="s">
        <v>45</v>
      </c>
      <c r="F3836" s="37" t="s">
        <v>120</v>
      </c>
      <c r="G3836" s="36">
        <v>3705.61</v>
      </c>
      <c r="H3836" s="61">
        <v>444225320</v>
      </c>
      <c r="I3836" s="36">
        <v>0</v>
      </c>
      <c r="J3836" s="36">
        <v>0</v>
      </c>
      <c r="K3836" s="36">
        <v>0</v>
      </c>
      <c r="L3836" s="36">
        <v>0</v>
      </c>
      <c r="M3836" s="36">
        <v>9895.14</v>
      </c>
      <c r="N3836" s="37" t="s">
        <v>1972</v>
      </c>
      <c r="O3836" s="14">
        <f t="shared" si="340"/>
        <v>45922.398032407407</v>
      </c>
      <c r="P3836" s="19">
        <f t="shared" si="341"/>
        <v>45922.606365740743</v>
      </c>
      <c r="Q3836" s="20" t="str">
        <f t="shared" si="342"/>
        <v>22/09/2025</v>
      </c>
      <c r="R3836" s="13" t="str">
        <f t="shared" si="343"/>
        <v>14</v>
      </c>
      <c r="S3836" s="13" t="str">
        <f t="shared" si="344"/>
        <v>Mon</v>
      </c>
    </row>
    <row r="3837" spans="1:19" x14ac:dyDescent="0.25">
      <c r="A3837" s="58">
        <v>45922.398032407407</v>
      </c>
      <c r="B3837" s="59">
        <v>445015987</v>
      </c>
      <c r="C3837" s="38" t="s">
        <v>36</v>
      </c>
      <c r="D3837" s="38" t="s">
        <v>37</v>
      </c>
      <c r="E3837" s="38" t="s">
        <v>45</v>
      </c>
      <c r="F3837" s="38" t="s">
        <v>120</v>
      </c>
      <c r="G3837" s="35">
        <v>3705.64</v>
      </c>
      <c r="H3837" s="59">
        <v>444225323</v>
      </c>
      <c r="I3837" s="35">
        <v>0</v>
      </c>
      <c r="J3837" s="35">
        <v>0</v>
      </c>
      <c r="K3837" s="35">
        <v>0</v>
      </c>
      <c r="L3837" s="35">
        <v>0</v>
      </c>
      <c r="M3837" s="35">
        <v>9895.14</v>
      </c>
      <c r="N3837" s="38" t="s">
        <v>114</v>
      </c>
      <c r="O3837" s="14">
        <f t="shared" si="340"/>
        <v>45922.398032407407</v>
      </c>
      <c r="P3837" s="19">
        <f t="shared" si="341"/>
        <v>45922.606365740743</v>
      </c>
      <c r="Q3837" s="20" t="str">
        <f t="shared" si="342"/>
        <v>22/09/2025</v>
      </c>
      <c r="R3837" s="13" t="str">
        <f t="shared" si="343"/>
        <v>14</v>
      </c>
      <c r="S3837" s="13" t="str">
        <f t="shared" si="344"/>
        <v>Mon</v>
      </c>
    </row>
    <row r="3838" spans="1:19" x14ac:dyDescent="0.25">
      <c r="A3838" s="60">
        <v>45922.398715277777</v>
      </c>
      <c r="B3838" s="61">
        <v>445016368</v>
      </c>
      <c r="C3838" s="37" t="s">
        <v>36</v>
      </c>
      <c r="D3838" s="37" t="s">
        <v>38</v>
      </c>
      <c r="E3838" s="37" t="s">
        <v>46</v>
      </c>
      <c r="F3838" s="37" t="s">
        <v>120</v>
      </c>
      <c r="G3838" s="36">
        <v>3707.33</v>
      </c>
      <c r="H3838" s="61">
        <v>444225690</v>
      </c>
      <c r="I3838" s="36">
        <v>0</v>
      </c>
      <c r="J3838" s="36">
        <v>0</v>
      </c>
      <c r="K3838" s="36">
        <v>0</v>
      </c>
      <c r="L3838" s="36">
        <v>1.6</v>
      </c>
      <c r="M3838" s="36">
        <v>9896.74</v>
      </c>
      <c r="N3838" s="37" t="s">
        <v>2491</v>
      </c>
      <c r="O3838" s="14">
        <f t="shared" si="340"/>
        <v>45922.398715277777</v>
      </c>
      <c r="P3838" s="19">
        <f t="shared" si="341"/>
        <v>45922.607048611113</v>
      </c>
      <c r="Q3838" s="20" t="str">
        <f t="shared" si="342"/>
        <v>22/09/2025</v>
      </c>
      <c r="R3838" s="13" t="str">
        <f t="shared" si="343"/>
        <v>14</v>
      </c>
      <c r="S3838" s="13" t="str">
        <f t="shared" si="344"/>
        <v>Mon</v>
      </c>
    </row>
    <row r="3839" spans="1:19" x14ac:dyDescent="0.25">
      <c r="A3839" s="58">
        <v>45922.398715277777</v>
      </c>
      <c r="B3839" s="59">
        <v>445016369</v>
      </c>
      <c r="C3839" s="38" t="s">
        <v>36</v>
      </c>
      <c r="D3839" s="38" t="s">
        <v>38</v>
      </c>
      <c r="E3839" s="38" t="s">
        <v>46</v>
      </c>
      <c r="F3839" s="38" t="s">
        <v>120</v>
      </c>
      <c r="G3839" s="35">
        <v>3707.33</v>
      </c>
      <c r="H3839" s="59">
        <v>444225691</v>
      </c>
      <c r="I3839" s="35">
        <v>0</v>
      </c>
      <c r="J3839" s="35">
        <v>0</v>
      </c>
      <c r="K3839" s="35">
        <v>0</v>
      </c>
      <c r="L3839" s="35">
        <v>1.71</v>
      </c>
      <c r="M3839" s="35">
        <v>9898.4500000000007</v>
      </c>
      <c r="N3839" s="38" t="s">
        <v>2491</v>
      </c>
      <c r="O3839" s="14">
        <f t="shared" si="340"/>
        <v>45922.398715277777</v>
      </c>
      <c r="P3839" s="19">
        <f t="shared" si="341"/>
        <v>45922.607048611113</v>
      </c>
      <c r="Q3839" s="20" t="str">
        <f t="shared" si="342"/>
        <v>22/09/2025</v>
      </c>
      <c r="R3839" s="13" t="str">
        <f t="shared" si="343"/>
        <v>14</v>
      </c>
      <c r="S3839" s="13" t="str">
        <f t="shared" si="344"/>
        <v>Mon</v>
      </c>
    </row>
    <row r="3840" spans="1:19" x14ac:dyDescent="0.25">
      <c r="A3840" s="60">
        <v>45922.398715277777</v>
      </c>
      <c r="B3840" s="61">
        <v>445016370</v>
      </c>
      <c r="C3840" s="37" t="s">
        <v>36</v>
      </c>
      <c r="D3840" s="37" t="s">
        <v>38</v>
      </c>
      <c r="E3840" s="37" t="s">
        <v>46</v>
      </c>
      <c r="F3840" s="37" t="s">
        <v>120</v>
      </c>
      <c r="G3840" s="36">
        <v>3707.33</v>
      </c>
      <c r="H3840" s="61">
        <v>444225692</v>
      </c>
      <c r="I3840" s="36">
        <v>0</v>
      </c>
      <c r="J3840" s="36">
        <v>0</v>
      </c>
      <c r="K3840" s="36">
        <v>0</v>
      </c>
      <c r="L3840" s="36">
        <v>1.71</v>
      </c>
      <c r="M3840" s="36">
        <v>9900.16</v>
      </c>
      <c r="N3840" s="37" t="s">
        <v>2491</v>
      </c>
      <c r="O3840" s="14">
        <f t="shared" si="340"/>
        <v>45922.398715277777</v>
      </c>
      <c r="P3840" s="19">
        <f t="shared" si="341"/>
        <v>45922.607048611113</v>
      </c>
      <c r="Q3840" s="20" t="str">
        <f t="shared" si="342"/>
        <v>22/09/2025</v>
      </c>
      <c r="R3840" s="13" t="str">
        <f t="shared" si="343"/>
        <v>14</v>
      </c>
      <c r="S3840" s="13" t="str">
        <f t="shared" si="344"/>
        <v>Mon</v>
      </c>
    </row>
    <row r="3841" spans="1:19" x14ac:dyDescent="0.25">
      <c r="A3841" s="58">
        <v>45922.398715277777</v>
      </c>
      <c r="B3841" s="59">
        <v>445016371</v>
      </c>
      <c r="C3841" s="38" t="s">
        <v>36</v>
      </c>
      <c r="D3841" s="38" t="s">
        <v>38</v>
      </c>
      <c r="E3841" s="38" t="s">
        <v>46</v>
      </c>
      <c r="F3841" s="38" t="s">
        <v>120</v>
      </c>
      <c r="G3841" s="35">
        <v>3707.33</v>
      </c>
      <c r="H3841" s="59">
        <v>444225693</v>
      </c>
      <c r="I3841" s="35">
        <v>0</v>
      </c>
      <c r="J3841" s="35">
        <v>0</v>
      </c>
      <c r="K3841" s="35">
        <v>0</v>
      </c>
      <c r="L3841" s="35">
        <v>1.73</v>
      </c>
      <c r="M3841" s="35">
        <v>9901.89</v>
      </c>
      <c r="N3841" s="38" t="s">
        <v>2491</v>
      </c>
      <c r="O3841" s="14">
        <f t="shared" si="340"/>
        <v>45922.398715277777</v>
      </c>
      <c r="P3841" s="19">
        <f t="shared" si="341"/>
        <v>45922.607048611113</v>
      </c>
      <c r="Q3841" s="20" t="str">
        <f t="shared" si="342"/>
        <v>22/09/2025</v>
      </c>
      <c r="R3841" s="13" t="str">
        <f t="shared" si="343"/>
        <v>14</v>
      </c>
      <c r="S3841" s="13" t="str">
        <f t="shared" si="344"/>
        <v>Mon</v>
      </c>
    </row>
    <row r="3842" spans="1:19" x14ac:dyDescent="0.25">
      <c r="A3842" s="60">
        <v>45922.398715277777</v>
      </c>
      <c r="B3842" s="61">
        <v>445016372</v>
      </c>
      <c r="C3842" s="37" t="s">
        <v>36</v>
      </c>
      <c r="D3842" s="37" t="s">
        <v>38</v>
      </c>
      <c r="E3842" s="37" t="s">
        <v>46</v>
      </c>
      <c r="F3842" s="37" t="s">
        <v>120</v>
      </c>
      <c r="G3842" s="36">
        <v>3707.33</v>
      </c>
      <c r="H3842" s="61">
        <v>444225694</v>
      </c>
      <c r="I3842" s="36">
        <v>0</v>
      </c>
      <c r="J3842" s="36">
        <v>0</v>
      </c>
      <c r="K3842" s="36">
        <v>0</v>
      </c>
      <c r="L3842" s="36">
        <v>1.72</v>
      </c>
      <c r="M3842" s="36">
        <v>9903.61</v>
      </c>
      <c r="N3842" s="37" t="s">
        <v>2491</v>
      </c>
      <c r="O3842" s="14">
        <f t="shared" si="340"/>
        <v>45922.398715277777</v>
      </c>
      <c r="P3842" s="19">
        <f t="shared" si="341"/>
        <v>45922.607048611113</v>
      </c>
      <c r="Q3842" s="20" t="str">
        <f t="shared" si="342"/>
        <v>22/09/2025</v>
      </c>
      <c r="R3842" s="13" t="str">
        <f t="shared" si="343"/>
        <v>14</v>
      </c>
      <c r="S3842" s="13" t="str">
        <f t="shared" si="344"/>
        <v>Mon</v>
      </c>
    </row>
    <row r="3843" spans="1:19" x14ac:dyDescent="0.25">
      <c r="A3843" s="58">
        <v>45922.398738425924</v>
      </c>
      <c r="B3843" s="59">
        <v>445016593</v>
      </c>
      <c r="C3843" s="38" t="s">
        <v>36</v>
      </c>
      <c r="D3843" s="38" t="s">
        <v>38</v>
      </c>
      <c r="E3843" s="38" t="s">
        <v>46</v>
      </c>
      <c r="F3843" s="38" t="s">
        <v>120</v>
      </c>
      <c r="G3843" s="35">
        <v>3708.08</v>
      </c>
      <c r="H3843" s="59">
        <v>444225900</v>
      </c>
      <c r="I3843" s="35">
        <v>0</v>
      </c>
      <c r="J3843" s="35">
        <v>0</v>
      </c>
      <c r="K3843" s="35">
        <v>0</v>
      </c>
      <c r="L3843" s="35">
        <v>2.3199999999999998</v>
      </c>
      <c r="M3843" s="35">
        <v>9905.93</v>
      </c>
      <c r="N3843" s="38" t="s">
        <v>2492</v>
      </c>
      <c r="O3843" s="14">
        <f t="shared" si="340"/>
        <v>45922.398738425924</v>
      </c>
      <c r="P3843" s="19">
        <f t="shared" si="341"/>
        <v>45922.607071759259</v>
      </c>
      <c r="Q3843" s="20" t="str">
        <f t="shared" si="342"/>
        <v>22/09/2025</v>
      </c>
      <c r="R3843" s="13" t="str">
        <f t="shared" si="343"/>
        <v>14</v>
      </c>
      <c r="S3843" s="13" t="str">
        <f t="shared" si="344"/>
        <v>Mon</v>
      </c>
    </row>
    <row r="3844" spans="1:19" x14ac:dyDescent="0.25">
      <c r="A3844" s="60">
        <v>45922.398958333331</v>
      </c>
      <c r="B3844" s="61">
        <v>445016931</v>
      </c>
      <c r="C3844" s="37" t="s">
        <v>36</v>
      </c>
      <c r="D3844" s="37" t="s">
        <v>38</v>
      </c>
      <c r="E3844" s="37" t="s">
        <v>46</v>
      </c>
      <c r="F3844" s="37" t="s">
        <v>120</v>
      </c>
      <c r="G3844" s="36">
        <v>3708.83</v>
      </c>
      <c r="H3844" s="61">
        <v>444226228</v>
      </c>
      <c r="I3844" s="36">
        <v>0</v>
      </c>
      <c r="J3844" s="36">
        <v>0</v>
      </c>
      <c r="K3844" s="36">
        <v>0</v>
      </c>
      <c r="L3844" s="36">
        <v>3.23</v>
      </c>
      <c r="M3844" s="36">
        <v>9909.16</v>
      </c>
      <c r="N3844" s="37" t="s">
        <v>2493</v>
      </c>
      <c r="O3844" s="14">
        <f t="shared" si="340"/>
        <v>45922.398958333331</v>
      </c>
      <c r="P3844" s="19">
        <f t="shared" si="341"/>
        <v>45922.607291666667</v>
      </c>
      <c r="Q3844" s="20" t="str">
        <f t="shared" si="342"/>
        <v>22/09/2025</v>
      </c>
      <c r="R3844" s="13" t="str">
        <f t="shared" si="343"/>
        <v>14</v>
      </c>
      <c r="S3844" s="13" t="str">
        <f t="shared" si="344"/>
        <v>Mon</v>
      </c>
    </row>
    <row r="3845" spans="1:19" x14ac:dyDescent="0.25">
      <c r="A3845" s="58">
        <v>45922.398958333331</v>
      </c>
      <c r="B3845" s="59">
        <v>445016932</v>
      </c>
      <c r="C3845" s="38" t="s">
        <v>36</v>
      </c>
      <c r="D3845" s="38" t="s">
        <v>38</v>
      </c>
      <c r="E3845" s="38" t="s">
        <v>46</v>
      </c>
      <c r="F3845" s="38" t="s">
        <v>120</v>
      </c>
      <c r="G3845" s="35">
        <v>3708.83</v>
      </c>
      <c r="H3845" s="59">
        <v>444226230</v>
      </c>
      <c r="I3845" s="35">
        <v>0</v>
      </c>
      <c r="J3845" s="35">
        <v>0</v>
      </c>
      <c r="K3845" s="35">
        <v>0</v>
      </c>
      <c r="L3845" s="35">
        <v>3.23</v>
      </c>
      <c r="M3845" s="35">
        <v>9912.39</v>
      </c>
      <c r="N3845" s="38" t="s">
        <v>2493</v>
      </c>
      <c r="O3845" s="14">
        <f t="shared" si="340"/>
        <v>45922.398958333331</v>
      </c>
      <c r="P3845" s="19">
        <f t="shared" si="341"/>
        <v>45922.607291666667</v>
      </c>
      <c r="Q3845" s="20" t="str">
        <f t="shared" si="342"/>
        <v>22/09/2025</v>
      </c>
      <c r="R3845" s="13" t="str">
        <f t="shared" si="343"/>
        <v>14</v>
      </c>
      <c r="S3845" s="13" t="str">
        <f t="shared" si="344"/>
        <v>Mon</v>
      </c>
    </row>
    <row r="3846" spans="1:19" x14ac:dyDescent="0.25">
      <c r="A3846" s="60">
        <v>45922.398958333331</v>
      </c>
      <c r="B3846" s="61">
        <v>445016933</v>
      </c>
      <c r="C3846" s="37" t="s">
        <v>36</v>
      </c>
      <c r="D3846" s="37" t="s">
        <v>38</v>
      </c>
      <c r="E3846" s="37" t="s">
        <v>46</v>
      </c>
      <c r="F3846" s="37" t="s">
        <v>120</v>
      </c>
      <c r="G3846" s="36">
        <v>3708.83</v>
      </c>
      <c r="H3846" s="61">
        <v>444226231</v>
      </c>
      <c r="I3846" s="36">
        <v>0</v>
      </c>
      <c r="J3846" s="36">
        <v>0</v>
      </c>
      <c r="K3846" s="36">
        <v>0</v>
      </c>
      <c r="L3846" s="36">
        <v>3.23</v>
      </c>
      <c r="M3846" s="36">
        <v>9915.6200000000008</v>
      </c>
      <c r="N3846" s="37" t="s">
        <v>2493</v>
      </c>
      <c r="O3846" s="14">
        <f t="shared" si="340"/>
        <v>45922.398958333331</v>
      </c>
      <c r="P3846" s="19">
        <f t="shared" si="341"/>
        <v>45922.607291666667</v>
      </c>
      <c r="Q3846" s="20" t="str">
        <f t="shared" si="342"/>
        <v>22/09/2025</v>
      </c>
      <c r="R3846" s="13" t="str">
        <f t="shared" si="343"/>
        <v>14</v>
      </c>
      <c r="S3846" s="13" t="str">
        <f t="shared" si="344"/>
        <v>Mon</v>
      </c>
    </row>
    <row r="3847" spans="1:19" x14ac:dyDescent="0.25">
      <c r="A3847" s="58">
        <v>45922.398993055554</v>
      </c>
      <c r="B3847" s="59">
        <v>445017055</v>
      </c>
      <c r="C3847" s="38" t="s">
        <v>36</v>
      </c>
      <c r="D3847" s="38" t="s">
        <v>38</v>
      </c>
      <c r="E3847" s="38" t="s">
        <v>46</v>
      </c>
      <c r="F3847" s="38" t="s">
        <v>120</v>
      </c>
      <c r="G3847" s="35">
        <v>3709.34</v>
      </c>
      <c r="H3847" s="59">
        <v>444226349</v>
      </c>
      <c r="I3847" s="35">
        <v>0</v>
      </c>
      <c r="J3847" s="35">
        <v>0</v>
      </c>
      <c r="K3847" s="35">
        <v>0</v>
      </c>
      <c r="L3847" s="35">
        <v>3.74</v>
      </c>
      <c r="M3847" s="35">
        <v>9919.36</v>
      </c>
      <c r="N3847" s="38" t="s">
        <v>2494</v>
      </c>
      <c r="O3847" s="14">
        <f t="shared" si="340"/>
        <v>45922.398993055554</v>
      </c>
      <c r="P3847" s="19">
        <f t="shared" si="341"/>
        <v>45922.60732638889</v>
      </c>
      <c r="Q3847" s="20" t="str">
        <f t="shared" si="342"/>
        <v>22/09/2025</v>
      </c>
      <c r="R3847" s="13" t="str">
        <f t="shared" si="343"/>
        <v>14</v>
      </c>
      <c r="S3847" s="13" t="str">
        <f t="shared" si="344"/>
        <v>Mon</v>
      </c>
    </row>
    <row r="3848" spans="1:19" x14ac:dyDescent="0.25">
      <c r="A3848" s="60">
        <v>45922.398993055554</v>
      </c>
      <c r="B3848" s="61">
        <v>445017056</v>
      </c>
      <c r="C3848" s="37" t="s">
        <v>36</v>
      </c>
      <c r="D3848" s="37" t="s">
        <v>38</v>
      </c>
      <c r="E3848" s="37" t="s">
        <v>46</v>
      </c>
      <c r="F3848" s="37" t="s">
        <v>120</v>
      </c>
      <c r="G3848" s="36">
        <v>3709.34</v>
      </c>
      <c r="H3848" s="61">
        <v>444226350</v>
      </c>
      <c r="I3848" s="36">
        <v>0</v>
      </c>
      <c r="J3848" s="36">
        <v>0</v>
      </c>
      <c r="K3848" s="36">
        <v>0</v>
      </c>
      <c r="L3848" s="36">
        <v>3.7</v>
      </c>
      <c r="M3848" s="36">
        <v>9923.06</v>
      </c>
      <c r="N3848" s="37" t="s">
        <v>2494</v>
      </c>
      <c r="O3848" s="14">
        <f t="shared" si="340"/>
        <v>45922.398993055554</v>
      </c>
      <c r="P3848" s="19">
        <f t="shared" si="341"/>
        <v>45922.60732638889</v>
      </c>
      <c r="Q3848" s="20" t="str">
        <f t="shared" si="342"/>
        <v>22/09/2025</v>
      </c>
      <c r="R3848" s="13" t="str">
        <f t="shared" si="343"/>
        <v>14</v>
      </c>
      <c r="S3848" s="13" t="str">
        <f t="shared" si="344"/>
        <v>Mon</v>
      </c>
    </row>
    <row r="3849" spans="1:19" x14ac:dyDescent="0.25">
      <c r="A3849" s="58">
        <v>45922.402569444443</v>
      </c>
      <c r="B3849" s="59">
        <v>445022352</v>
      </c>
      <c r="C3849" s="38" t="s">
        <v>36</v>
      </c>
      <c r="D3849" s="38" t="s">
        <v>38</v>
      </c>
      <c r="E3849" s="38" t="s">
        <v>46</v>
      </c>
      <c r="F3849" s="38" t="s">
        <v>120</v>
      </c>
      <c r="G3849" s="35">
        <v>3712.04</v>
      </c>
      <c r="H3849" s="59">
        <v>444231636</v>
      </c>
      <c r="I3849" s="35">
        <v>0</v>
      </c>
      <c r="J3849" s="35">
        <v>0</v>
      </c>
      <c r="K3849" s="35">
        <v>0</v>
      </c>
      <c r="L3849" s="35">
        <v>6.17</v>
      </c>
      <c r="M3849" s="35">
        <v>9929.23</v>
      </c>
      <c r="N3849" s="38" t="s">
        <v>2495</v>
      </c>
      <c r="O3849" s="14">
        <f t="shared" si="340"/>
        <v>45922.402569444443</v>
      </c>
      <c r="P3849" s="19">
        <f t="shared" si="341"/>
        <v>45922.610902777778</v>
      </c>
      <c r="Q3849" s="20" t="str">
        <f t="shared" si="342"/>
        <v>22/09/2025</v>
      </c>
      <c r="R3849" s="13" t="str">
        <f t="shared" si="343"/>
        <v>14</v>
      </c>
      <c r="S3849" s="13" t="str">
        <f t="shared" si="344"/>
        <v>Mon</v>
      </c>
    </row>
    <row r="3850" spans="1:19" x14ac:dyDescent="0.25">
      <c r="A3850" s="60">
        <v>45922.403692129628</v>
      </c>
      <c r="B3850" s="61">
        <v>445024094</v>
      </c>
      <c r="C3850" s="37" t="s">
        <v>36</v>
      </c>
      <c r="D3850" s="37" t="s">
        <v>38</v>
      </c>
      <c r="E3850" s="37" t="s">
        <v>46</v>
      </c>
      <c r="F3850" s="37" t="s">
        <v>120</v>
      </c>
      <c r="G3850" s="36">
        <v>3713.79</v>
      </c>
      <c r="H3850" s="61">
        <v>444233369</v>
      </c>
      <c r="I3850" s="36">
        <v>0</v>
      </c>
      <c r="J3850" s="36">
        <v>0</v>
      </c>
      <c r="K3850" s="36">
        <v>0</v>
      </c>
      <c r="L3850" s="36">
        <v>8</v>
      </c>
      <c r="M3850" s="36">
        <v>9937.23</v>
      </c>
      <c r="N3850" s="37" t="s">
        <v>2496</v>
      </c>
      <c r="O3850" s="14">
        <f t="shared" si="340"/>
        <v>45922.403692129628</v>
      </c>
      <c r="P3850" s="19">
        <f t="shared" si="341"/>
        <v>45922.612025462964</v>
      </c>
      <c r="Q3850" s="20" t="str">
        <f t="shared" si="342"/>
        <v>22/09/2025</v>
      </c>
      <c r="R3850" s="13" t="str">
        <f t="shared" si="343"/>
        <v>14</v>
      </c>
      <c r="S3850" s="13" t="str">
        <f t="shared" si="344"/>
        <v>Mon</v>
      </c>
    </row>
    <row r="3851" spans="1:19" x14ac:dyDescent="0.25">
      <c r="A3851" s="58">
        <v>45922.403692129628</v>
      </c>
      <c r="B3851" s="59">
        <v>445024096</v>
      </c>
      <c r="C3851" s="38" t="s">
        <v>36</v>
      </c>
      <c r="D3851" s="38" t="s">
        <v>38</v>
      </c>
      <c r="E3851" s="38" t="s">
        <v>46</v>
      </c>
      <c r="F3851" s="38" t="s">
        <v>120</v>
      </c>
      <c r="G3851" s="35">
        <v>3713.79</v>
      </c>
      <c r="H3851" s="59">
        <v>444233370</v>
      </c>
      <c r="I3851" s="35">
        <v>0</v>
      </c>
      <c r="J3851" s="35">
        <v>0</v>
      </c>
      <c r="K3851" s="35">
        <v>0</v>
      </c>
      <c r="L3851" s="35">
        <v>7.92</v>
      </c>
      <c r="M3851" s="35">
        <v>9945.15</v>
      </c>
      <c r="N3851" s="38" t="s">
        <v>2497</v>
      </c>
      <c r="O3851" s="14">
        <f t="shared" si="340"/>
        <v>45922.403692129628</v>
      </c>
      <c r="P3851" s="19">
        <f t="shared" si="341"/>
        <v>45922.612025462964</v>
      </c>
      <c r="Q3851" s="20" t="str">
        <f t="shared" si="342"/>
        <v>22/09/2025</v>
      </c>
      <c r="R3851" s="13" t="str">
        <f t="shared" si="343"/>
        <v>14</v>
      </c>
      <c r="S3851" s="13" t="str">
        <f t="shared" si="344"/>
        <v>Mon</v>
      </c>
    </row>
    <row r="3852" spans="1:19" x14ac:dyDescent="0.25">
      <c r="A3852" s="60">
        <v>45922.403796296298</v>
      </c>
      <c r="B3852" s="61">
        <v>445024179</v>
      </c>
      <c r="C3852" s="37" t="s">
        <v>36</v>
      </c>
      <c r="D3852" s="37" t="s">
        <v>37</v>
      </c>
      <c r="E3852" s="37" t="s">
        <v>45</v>
      </c>
      <c r="F3852" s="37" t="s">
        <v>120</v>
      </c>
      <c r="G3852" s="36">
        <v>3713.46</v>
      </c>
      <c r="H3852" s="61">
        <v>444233455</v>
      </c>
      <c r="I3852" s="36">
        <v>0</v>
      </c>
      <c r="J3852" s="36">
        <v>0</v>
      </c>
      <c r="K3852" s="36">
        <v>0</v>
      </c>
      <c r="L3852" s="36">
        <v>0</v>
      </c>
      <c r="M3852" s="36">
        <v>9945.15</v>
      </c>
      <c r="N3852" s="37" t="s">
        <v>1385</v>
      </c>
      <c r="O3852" s="14">
        <f t="shared" si="340"/>
        <v>45922.403796296298</v>
      </c>
      <c r="P3852" s="19">
        <f t="shared" si="341"/>
        <v>45922.612129629633</v>
      </c>
      <c r="Q3852" s="20" t="str">
        <f t="shared" si="342"/>
        <v>22/09/2025</v>
      </c>
      <c r="R3852" s="13" t="str">
        <f t="shared" si="343"/>
        <v>14</v>
      </c>
      <c r="S3852" s="13" t="str">
        <f t="shared" si="344"/>
        <v>Mon</v>
      </c>
    </row>
    <row r="3853" spans="1:19" x14ac:dyDescent="0.25">
      <c r="A3853" s="58">
        <v>45922.403796296298</v>
      </c>
      <c r="B3853" s="59">
        <v>445024185</v>
      </c>
      <c r="C3853" s="38" t="s">
        <v>36</v>
      </c>
      <c r="D3853" s="38" t="s">
        <v>37</v>
      </c>
      <c r="E3853" s="38" t="s">
        <v>45</v>
      </c>
      <c r="F3853" s="38" t="s">
        <v>120</v>
      </c>
      <c r="G3853" s="35">
        <v>3713.83</v>
      </c>
      <c r="H3853" s="59">
        <v>444233461</v>
      </c>
      <c r="I3853" s="35">
        <v>0</v>
      </c>
      <c r="J3853" s="35">
        <v>0</v>
      </c>
      <c r="K3853" s="35">
        <v>0</v>
      </c>
      <c r="L3853" s="35">
        <v>0</v>
      </c>
      <c r="M3853" s="35">
        <v>9945.15</v>
      </c>
      <c r="N3853" s="38" t="s">
        <v>119</v>
      </c>
      <c r="O3853" s="14">
        <f t="shared" si="340"/>
        <v>45922.403796296298</v>
      </c>
      <c r="P3853" s="19">
        <f t="shared" si="341"/>
        <v>45922.612129629633</v>
      </c>
      <c r="Q3853" s="20" t="str">
        <f t="shared" si="342"/>
        <v>22/09/2025</v>
      </c>
      <c r="R3853" s="13" t="str">
        <f t="shared" si="343"/>
        <v>14</v>
      </c>
      <c r="S3853" s="13" t="str">
        <f t="shared" si="344"/>
        <v>Mon</v>
      </c>
    </row>
    <row r="3854" spans="1:19" x14ac:dyDescent="0.25">
      <c r="A3854" s="60">
        <v>45922.403796296298</v>
      </c>
      <c r="B3854" s="61">
        <v>445024188</v>
      </c>
      <c r="C3854" s="37" t="s">
        <v>36</v>
      </c>
      <c r="D3854" s="37" t="s">
        <v>37</v>
      </c>
      <c r="E3854" s="37" t="s">
        <v>45</v>
      </c>
      <c r="F3854" s="37" t="s">
        <v>120</v>
      </c>
      <c r="G3854" s="36">
        <v>3713.85</v>
      </c>
      <c r="H3854" s="61">
        <v>444233464</v>
      </c>
      <c r="I3854" s="36">
        <v>0</v>
      </c>
      <c r="J3854" s="36">
        <v>0</v>
      </c>
      <c r="K3854" s="36">
        <v>0</v>
      </c>
      <c r="L3854" s="36">
        <v>0</v>
      </c>
      <c r="M3854" s="36">
        <v>9945.15</v>
      </c>
      <c r="N3854" s="37" t="s">
        <v>116</v>
      </c>
      <c r="O3854" s="14">
        <f t="shared" si="340"/>
        <v>45922.403796296298</v>
      </c>
      <c r="P3854" s="19">
        <f t="shared" si="341"/>
        <v>45922.612129629633</v>
      </c>
      <c r="Q3854" s="20" t="str">
        <f t="shared" si="342"/>
        <v>22/09/2025</v>
      </c>
      <c r="R3854" s="13" t="str">
        <f t="shared" si="343"/>
        <v>14</v>
      </c>
      <c r="S3854" s="13" t="str">
        <f t="shared" si="344"/>
        <v>Mon</v>
      </c>
    </row>
    <row r="3855" spans="1:19" x14ac:dyDescent="0.25">
      <c r="A3855" s="58">
        <v>45922.405729166669</v>
      </c>
      <c r="B3855" s="59">
        <v>445026666</v>
      </c>
      <c r="C3855" s="38" t="s">
        <v>36</v>
      </c>
      <c r="D3855" s="38" t="s">
        <v>38</v>
      </c>
      <c r="E3855" s="38" t="s">
        <v>46</v>
      </c>
      <c r="F3855" s="38" t="s">
        <v>120</v>
      </c>
      <c r="G3855" s="35">
        <v>3715.05</v>
      </c>
      <c r="H3855" s="59">
        <v>444235941</v>
      </c>
      <c r="I3855" s="35">
        <v>0</v>
      </c>
      <c r="J3855" s="35">
        <v>0</v>
      </c>
      <c r="K3855" s="35">
        <v>0</v>
      </c>
      <c r="L3855" s="35">
        <v>1.2</v>
      </c>
      <c r="M3855" s="35">
        <v>9946.35</v>
      </c>
      <c r="N3855" s="38" t="s">
        <v>2498</v>
      </c>
      <c r="O3855" s="14">
        <f t="shared" si="340"/>
        <v>45922.405729166669</v>
      </c>
      <c r="P3855" s="19">
        <f t="shared" si="341"/>
        <v>45922.614062500004</v>
      </c>
      <c r="Q3855" s="20" t="str">
        <f t="shared" si="342"/>
        <v>22/09/2025</v>
      </c>
      <c r="R3855" s="13" t="str">
        <f t="shared" si="343"/>
        <v>14</v>
      </c>
      <c r="S3855" s="13" t="str">
        <f t="shared" si="344"/>
        <v>Mon</v>
      </c>
    </row>
    <row r="3856" spans="1:19" x14ac:dyDescent="0.25">
      <c r="A3856" s="60">
        <v>45922.405752314815</v>
      </c>
      <c r="B3856" s="61">
        <v>445026692</v>
      </c>
      <c r="C3856" s="37" t="s">
        <v>36</v>
      </c>
      <c r="D3856" s="37" t="s">
        <v>38</v>
      </c>
      <c r="E3856" s="37" t="s">
        <v>46</v>
      </c>
      <c r="F3856" s="37" t="s">
        <v>120</v>
      </c>
      <c r="G3856" s="36">
        <v>3714.87</v>
      </c>
      <c r="H3856" s="61">
        <v>444235967</v>
      </c>
      <c r="I3856" s="36">
        <v>0</v>
      </c>
      <c r="J3856" s="36">
        <v>0</v>
      </c>
      <c r="K3856" s="36">
        <v>0</v>
      </c>
      <c r="L3856" s="36">
        <v>1.41</v>
      </c>
      <c r="M3856" s="36">
        <v>9947.76</v>
      </c>
      <c r="N3856" s="37" t="s">
        <v>2499</v>
      </c>
      <c r="O3856" s="14">
        <f t="shared" si="340"/>
        <v>45922.405752314815</v>
      </c>
      <c r="P3856" s="19">
        <f t="shared" si="341"/>
        <v>45922.614085648151</v>
      </c>
      <c r="Q3856" s="20" t="str">
        <f t="shared" si="342"/>
        <v>22/09/2025</v>
      </c>
      <c r="R3856" s="13" t="str">
        <f t="shared" si="343"/>
        <v>14</v>
      </c>
      <c r="S3856" s="13" t="str">
        <f t="shared" si="344"/>
        <v>Mon</v>
      </c>
    </row>
    <row r="3857" spans="1:19" x14ac:dyDescent="0.25">
      <c r="A3857" s="58">
        <v>45922.405763888892</v>
      </c>
      <c r="B3857" s="59">
        <v>445026703</v>
      </c>
      <c r="C3857" s="38" t="s">
        <v>36</v>
      </c>
      <c r="D3857" s="38" t="s">
        <v>37</v>
      </c>
      <c r="E3857" s="38" t="s">
        <v>45</v>
      </c>
      <c r="F3857" s="38" t="s">
        <v>120</v>
      </c>
      <c r="G3857" s="35">
        <v>3714.98</v>
      </c>
      <c r="H3857" s="59">
        <v>444235978</v>
      </c>
      <c r="I3857" s="35">
        <v>0</v>
      </c>
      <c r="J3857" s="35">
        <v>0</v>
      </c>
      <c r="K3857" s="35">
        <v>0</v>
      </c>
      <c r="L3857" s="35">
        <v>0</v>
      </c>
      <c r="M3857" s="35">
        <v>9947.76</v>
      </c>
      <c r="N3857" s="38" t="s">
        <v>1385</v>
      </c>
      <c r="O3857" s="14">
        <f t="shared" si="340"/>
        <v>45922.405763888892</v>
      </c>
      <c r="P3857" s="19">
        <f t="shared" si="341"/>
        <v>45922.614097222227</v>
      </c>
      <c r="Q3857" s="20" t="str">
        <f t="shared" si="342"/>
        <v>22/09/2025</v>
      </c>
      <c r="R3857" s="13" t="str">
        <f t="shared" si="343"/>
        <v>14</v>
      </c>
      <c r="S3857" s="13" t="str">
        <f t="shared" si="344"/>
        <v>Mon</v>
      </c>
    </row>
    <row r="3858" spans="1:19" x14ac:dyDescent="0.25">
      <c r="A3858" s="60">
        <v>45922.405763888892</v>
      </c>
      <c r="B3858" s="61">
        <v>445026705</v>
      </c>
      <c r="C3858" s="37" t="s">
        <v>36</v>
      </c>
      <c r="D3858" s="37" t="s">
        <v>37</v>
      </c>
      <c r="E3858" s="37" t="s">
        <v>45</v>
      </c>
      <c r="F3858" s="37" t="s">
        <v>120</v>
      </c>
      <c r="G3858" s="36">
        <v>3715.06</v>
      </c>
      <c r="H3858" s="61">
        <v>444235980</v>
      </c>
      <c r="I3858" s="36">
        <v>0</v>
      </c>
      <c r="J3858" s="36">
        <v>0</v>
      </c>
      <c r="K3858" s="36">
        <v>0</v>
      </c>
      <c r="L3858" s="36">
        <v>0</v>
      </c>
      <c r="M3858" s="36">
        <v>9947.76</v>
      </c>
      <c r="N3858" s="37" t="s">
        <v>116</v>
      </c>
      <c r="O3858" s="14">
        <f t="shared" si="340"/>
        <v>45922.405763888892</v>
      </c>
      <c r="P3858" s="19">
        <f t="shared" si="341"/>
        <v>45922.614097222227</v>
      </c>
      <c r="Q3858" s="20" t="str">
        <f t="shared" si="342"/>
        <v>22/09/2025</v>
      </c>
      <c r="R3858" s="13" t="str">
        <f t="shared" si="343"/>
        <v>14</v>
      </c>
      <c r="S3858" s="13" t="str">
        <f t="shared" si="344"/>
        <v>Mon</v>
      </c>
    </row>
    <row r="3859" spans="1:19" x14ac:dyDescent="0.25">
      <c r="A3859" s="58">
        <v>45922.406423611108</v>
      </c>
      <c r="B3859" s="59">
        <v>445027777</v>
      </c>
      <c r="C3859" s="38" t="s">
        <v>36</v>
      </c>
      <c r="D3859" s="38" t="s">
        <v>38</v>
      </c>
      <c r="E3859" s="38" t="s">
        <v>46</v>
      </c>
      <c r="F3859" s="38" t="s">
        <v>120</v>
      </c>
      <c r="G3859" s="35">
        <v>3715.94</v>
      </c>
      <c r="H3859" s="59">
        <v>444237046</v>
      </c>
      <c r="I3859" s="35">
        <v>0</v>
      </c>
      <c r="J3859" s="35">
        <v>0</v>
      </c>
      <c r="K3859" s="35">
        <v>0</v>
      </c>
      <c r="L3859" s="35">
        <v>2.11</v>
      </c>
      <c r="M3859" s="35">
        <v>9949.8700000000008</v>
      </c>
      <c r="N3859" s="38" t="s">
        <v>2500</v>
      </c>
      <c r="O3859" s="14">
        <f t="shared" si="340"/>
        <v>45922.406423611108</v>
      </c>
      <c r="P3859" s="19">
        <f t="shared" si="341"/>
        <v>45922.614756944444</v>
      </c>
      <c r="Q3859" s="20" t="str">
        <f t="shared" si="342"/>
        <v>22/09/2025</v>
      </c>
      <c r="R3859" s="13" t="str">
        <f t="shared" si="343"/>
        <v>14</v>
      </c>
      <c r="S3859" s="13" t="str">
        <f t="shared" si="344"/>
        <v>Mon</v>
      </c>
    </row>
    <row r="3860" spans="1:19" x14ac:dyDescent="0.25">
      <c r="A3860" s="60">
        <v>45922.406423611108</v>
      </c>
      <c r="B3860" s="61">
        <v>445027782</v>
      </c>
      <c r="C3860" s="37" t="s">
        <v>36</v>
      </c>
      <c r="D3860" s="37" t="s">
        <v>38</v>
      </c>
      <c r="E3860" s="37" t="s">
        <v>46</v>
      </c>
      <c r="F3860" s="37" t="s">
        <v>120</v>
      </c>
      <c r="G3860" s="36">
        <v>3715.79</v>
      </c>
      <c r="H3860" s="61">
        <v>444237051</v>
      </c>
      <c r="I3860" s="36">
        <v>0</v>
      </c>
      <c r="J3860" s="36">
        <v>0</v>
      </c>
      <c r="K3860" s="36">
        <v>0</v>
      </c>
      <c r="L3860" s="36">
        <v>0.81</v>
      </c>
      <c r="M3860" s="36">
        <v>9950.68</v>
      </c>
      <c r="N3860" s="37" t="s">
        <v>2501</v>
      </c>
      <c r="O3860" s="14">
        <f t="shared" si="340"/>
        <v>45922.406423611108</v>
      </c>
      <c r="P3860" s="19">
        <f t="shared" si="341"/>
        <v>45922.614756944444</v>
      </c>
      <c r="Q3860" s="20" t="str">
        <f t="shared" si="342"/>
        <v>22/09/2025</v>
      </c>
      <c r="R3860" s="13" t="str">
        <f t="shared" si="343"/>
        <v>14</v>
      </c>
      <c r="S3860" s="13" t="str">
        <f t="shared" si="344"/>
        <v>Mon</v>
      </c>
    </row>
    <row r="3861" spans="1:19" x14ac:dyDescent="0.25">
      <c r="A3861" s="58">
        <v>45922.406423611108</v>
      </c>
      <c r="B3861" s="59">
        <v>445027783</v>
      </c>
      <c r="C3861" s="38" t="s">
        <v>36</v>
      </c>
      <c r="D3861" s="38" t="s">
        <v>38</v>
      </c>
      <c r="E3861" s="38" t="s">
        <v>46</v>
      </c>
      <c r="F3861" s="38" t="s">
        <v>120</v>
      </c>
      <c r="G3861" s="35">
        <v>3715.79</v>
      </c>
      <c r="H3861" s="59">
        <v>444237052</v>
      </c>
      <c r="I3861" s="35">
        <v>0</v>
      </c>
      <c r="J3861" s="35">
        <v>0</v>
      </c>
      <c r="K3861" s="35">
        <v>0</v>
      </c>
      <c r="L3861" s="35">
        <v>0.73</v>
      </c>
      <c r="M3861" s="35">
        <v>9951.41</v>
      </c>
      <c r="N3861" s="38" t="s">
        <v>2502</v>
      </c>
      <c r="O3861" s="14">
        <f t="shared" si="340"/>
        <v>45922.406423611108</v>
      </c>
      <c r="P3861" s="19">
        <f t="shared" si="341"/>
        <v>45922.614756944444</v>
      </c>
      <c r="Q3861" s="20" t="str">
        <f t="shared" si="342"/>
        <v>22/09/2025</v>
      </c>
      <c r="R3861" s="13" t="str">
        <f t="shared" si="343"/>
        <v>14</v>
      </c>
      <c r="S3861" s="13" t="str">
        <f t="shared" si="344"/>
        <v>Mon</v>
      </c>
    </row>
    <row r="3862" spans="1:19" x14ac:dyDescent="0.25">
      <c r="A3862" s="60">
        <v>45922.406458333331</v>
      </c>
      <c r="B3862" s="61">
        <v>445027803</v>
      </c>
      <c r="C3862" s="37" t="s">
        <v>36</v>
      </c>
      <c r="D3862" s="37" t="s">
        <v>37</v>
      </c>
      <c r="E3862" s="37" t="s">
        <v>45</v>
      </c>
      <c r="F3862" s="37" t="s">
        <v>120</v>
      </c>
      <c r="G3862" s="36">
        <v>3716.31</v>
      </c>
      <c r="H3862" s="61">
        <v>444237072</v>
      </c>
      <c r="I3862" s="36">
        <v>0</v>
      </c>
      <c r="J3862" s="36">
        <v>0</v>
      </c>
      <c r="K3862" s="36">
        <v>0</v>
      </c>
      <c r="L3862" s="36">
        <v>0</v>
      </c>
      <c r="M3862" s="36">
        <v>9951.41</v>
      </c>
      <c r="N3862" s="37" t="s">
        <v>119</v>
      </c>
      <c r="O3862" s="14">
        <f t="shared" si="340"/>
        <v>45922.406458333331</v>
      </c>
      <c r="P3862" s="19">
        <f t="shared" si="341"/>
        <v>45922.614791666667</v>
      </c>
      <c r="Q3862" s="20" t="str">
        <f t="shared" si="342"/>
        <v>22/09/2025</v>
      </c>
      <c r="R3862" s="13" t="str">
        <f t="shared" si="343"/>
        <v>14</v>
      </c>
      <c r="S3862" s="13" t="str">
        <f t="shared" si="344"/>
        <v>Mon</v>
      </c>
    </row>
    <row r="3863" spans="1:19" x14ac:dyDescent="0.25">
      <c r="A3863" s="58">
        <v>45922.406458333331</v>
      </c>
      <c r="B3863" s="59">
        <v>445027809</v>
      </c>
      <c r="C3863" s="38" t="s">
        <v>36</v>
      </c>
      <c r="D3863" s="38" t="s">
        <v>37</v>
      </c>
      <c r="E3863" s="38" t="s">
        <v>45</v>
      </c>
      <c r="F3863" s="38" t="s">
        <v>120</v>
      </c>
      <c r="G3863" s="35">
        <v>3716.34</v>
      </c>
      <c r="H3863" s="59">
        <v>444237079</v>
      </c>
      <c r="I3863" s="35">
        <v>0</v>
      </c>
      <c r="J3863" s="35">
        <v>0</v>
      </c>
      <c r="K3863" s="35">
        <v>0</v>
      </c>
      <c r="L3863" s="35">
        <v>0</v>
      </c>
      <c r="M3863" s="35">
        <v>9951.41</v>
      </c>
      <c r="N3863" s="38" t="s">
        <v>116</v>
      </c>
      <c r="O3863" s="14">
        <f t="shared" si="340"/>
        <v>45922.406458333331</v>
      </c>
      <c r="P3863" s="19">
        <f t="shared" si="341"/>
        <v>45922.614791666667</v>
      </c>
      <c r="Q3863" s="20" t="str">
        <f t="shared" si="342"/>
        <v>22/09/2025</v>
      </c>
      <c r="R3863" s="13" t="str">
        <f t="shared" si="343"/>
        <v>14</v>
      </c>
      <c r="S3863" s="13" t="str">
        <f t="shared" si="344"/>
        <v>Mon</v>
      </c>
    </row>
    <row r="3864" spans="1:19" x14ac:dyDescent="0.25">
      <c r="A3864" s="60">
        <v>45922.406458333331</v>
      </c>
      <c r="B3864" s="61">
        <v>445027814</v>
      </c>
      <c r="C3864" s="37" t="s">
        <v>36</v>
      </c>
      <c r="D3864" s="37" t="s">
        <v>37</v>
      </c>
      <c r="E3864" s="37" t="s">
        <v>45</v>
      </c>
      <c r="F3864" s="37" t="s">
        <v>120</v>
      </c>
      <c r="G3864" s="36">
        <v>3716.49</v>
      </c>
      <c r="H3864" s="61">
        <v>444237083</v>
      </c>
      <c r="I3864" s="36">
        <v>0</v>
      </c>
      <c r="J3864" s="36">
        <v>0</v>
      </c>
      <c r="K3864" s="36">
        <v>0</v>
      </c>
      <c r="L3864" s="36">
        <v>0</v>
      </c>
      <c r="M3864" s="36">
        <v>9951.41</v>
      </c>
      <c r="N3864" s="37" t="s">
        <v>1385</v>
      </c>
      <c r="O3864" s="14">
        <f t="shared" si="340"/>
        <v>45922.406458333331</v>
      </c>
      <c r="P3864" s="19">
        <f t="shared" si="341"/>
        <v>45922.614791666667</v>
      </c>
      <c r="Q3864" s="20" t="str">
        <f t="shared" si="342"/>
        <v>22/09/2025</v>
      </c>
      <c r="R3864" s="13" t="str">
        <f t="shared" si="343"/>
        <v>14</v>
      </c>
      <c r="S3864" s="13" t="str">
        <f t="shared" si="344"/>
        <v>Mon</v>
      </c>
    </row>
    <row r="3865" spans="1:19" x14ac:dyDescent="0.25">
      <c r="A3865" s="58">
        <v>45922.407905092594</v>
      </c>
      <c r="B3865" s="59">
        <v>445029944</v>
      </c>
      <c r="C3865" s="38" t="s">
        <v>36</v>
      </c>
      <c r="D3865" s="38" t="s">
        <v>38</v>
      </c>
      <c r="E3865" s="38" t="s">
        <v>46</v>
      </c>
      <c r="F3865" s="38" t="s">
        <v>120</v>
      </c>
      <c r="G3865" s="35">
        <v>3716.84</v>
      </c>
      <c r="H3865" s="59">
        <v>444239199</v>
      </c>
      <c r="I3865" s="35">
        <v>0</v>
      </c>
      <c r="J3865" s="35">
        <v>0</v>
      </c>
      <c r="K3865" s="35">
        <v>0</v>
      </c>
      <c r="L3865" s="35">
        <v>0.35</v>
      </c>
      <c r="M3865" s="35">
        <v>9951.76</v>
      </c>
      <c r="N3865" s="38" t="s">
        <v>2503</v>
      </c>
      <c r="O3865" s="14">
        <f t="shared" si="340"/>
        <v>45922.407905092594</v>
      </c>
      <c r="P3865" s="19">
        <f t="shared" si="341"/>
        <v>45922.61623842593</v>
      </c>
      <c r="Q3865" s="20" t="str">
        <f t="shared" si="342"/>
        <v>22/09/2025</v>
      </c>
      <c r="R3865" s="13" t="str">
        <f t="shared" si="343"/>
        <v>14</v>
      </c>
      <c r="S3865" s="13" t="str">
        <f t="shared" si="344"/>
        <v>Mon</v>
      </c>
    </row>
    <row r="3866" spans="1:19" x14ac:dyDescent="0.25">
      <c r="A3866" s="60">
        <v>45922.407905092594</v>
      </c>
      <c r="B3866" s="61">
        <v>445029955</v>
      </c>
      <c r="C3866" s="37" t="s">
        <v>36</v>
      </c>
      <c r="D3866" s="37" t="s">
        <v>38</v>
      </c>
      <c r="E3866" s="37" t="s">
        <v>46</v>
      </c>
      <c r="F3866" s="37" t="s">
        <v>120</v>
      </c>
      <c r="G3866" s="36">
        <v>3716.82</v>
      </c>
      <c r="H3866" s="61">
        <v>444239210</v>
      </c>
      <c r="I3866" s="36">
        <v>0</v>
      </c>
      <c r="J3866" s="36">
        <v>0</v>
      </c>
      <c r="K3866" s="36">
        <v>0</v>
      </c>
      <c r="L3866" s="36">
        <v>0.48</v>
      </c>
      <c r="M3866" s="36">
        <v>9952.24</v>
      </c>
      <c r="N3866" s="37" t="s">
        <v>2504</v>
      </c>
      <c r="O3866" s="14">
        <f t="shared" si="340"/>
        <v>45922.407905092594</v>
      </c>
      <c r="P3866" s="19">
        <f t="shared" si="341"/>
        <v>45922.61623842593</v>
      </c>
      <c r="Q3866" s="20" t="str">
        <f t="shared" si="342"/>
        <v>22/09/2025</v>
      </c>
      <c r="R3866" s="13" t="str">
        <f t="shared" si="343"/>
        <v>14</v>
      </c>
      <c r="S3866" s="13" t="str">
        <f t="shared" si="344"/>
        <v>Mon</v>
      </c>
    </row>
    <row r="3867" spans="1:19" x14ac:dyDescent="0.25">
      <c r="A3867" s="58">
        <v>45922.407962962963</v>
      </c>
      <c r="B3867" s="59">
        <v>445029989</v>
      </c>
      <c r="C3867" s="38" t="s">
        <v>36</v>
      </c>
      <c r="D3867" s="38" t="s">
        <v>37</v>
      </c>
      <c r="E3867" s="38" t="s">
        <v>45</v>
      </c>
      <c r="F3867" s="38" t="s">
        <v>120</v>
      </c>
      <c r="G3867" s="35">
        <v>3717.45</v>
      </c>
      <c r="H3867" s="59">
        <v>444239245</v>
      </c>
      <c r="I3867" s="35">
        <v>0</v>
      </c>
      <c r="J3867" s="35">
        <v>0</v>
      </c>
      <c r="K3867" s="35">
        <v>0</v>
      </c>
      <c r="L3867" s="35">
        <v>0</v>
      </c>
      <c r="M3867" s="35">
        <v>9952.24</v>
      </c>
      <c r="N3867" s="38" t="s">
        <v>116</v>
      </c>
      <c r="O3867" s="14">
        <f t="shared" si="340"/>
        <v>45922.407962962963</v>
      </c>
      <c r="P3867" s="19">
        <f t="shared" si="341"/>
        <v>45922.616296296299</v>
      </c>
      <c r="Q3867" s="20" t="str">
        <f t="shared" si="342"/>
        <v>22/09/2025</v>
      </c>
      <c r="R3867" s="13" t="str">
        <f t="shared" si="343"/>
        <v>14</v>
      </c>
      <c r="S3867" s="13" t="str">
        <f t="shared" si="344"/>
        <v>Mon</v>
      </c>
    </row>
    <row r="3868" spans="1:19" x14ac:dyDescent="0.25">
      <c r="A3868" s="60">
        <v>45922.407962962963</v>
      </c>
      <c r="B3868" s="61">
        <v>445029991</v>
      </c>
      <c r="C3868" s="37" t="s">
        <v>36</v>
      </c>
      <c r="D3868" s="37" t="s">
        <v>37</v>
      </c>
      <c r="E3868" s="37" t="s">
        <v>45</v>
      </c>
      <c r="F3868" s="37" t="s">
        <v>120</v>
      </c>
      <c r="G3868" s="36">
        <v>3717.45</v>
      </c>
      <c r="H3868" s="61">
        <v>444239247</v>
      </c>
      <c r="I3868" s="36">
        <v>0</v>
      </c>
      <c r="J3868" s="36">
        <v>0</v>
      </c>
      <c r="K3868" s="36">
        <v>0</v>
      </c>
      <c r="L3868" s="36">
        <v>0</v>
      </c>
      <c r="M3868" s="36">
        <v>9952.24</v>
      </c>
      <c r="N3868" s="37" t="s">
        <v>1385</v>
      </c>
      <c r="O3868" s="14">
        <f t="shared" si="340"/>
        <v>45922.407962962963</v>
      </c>
      <c r="P3868" s="19">
        <f t="shared" si="341"/>
        <v>45922.616296296299</v>
      </c>
      <c r="Q3868" s="20" t="str">
        <f t="shared" si="342"/>
        <v>22/09/2025</v>
      </c>
      <c r="R3868" s="13" t="str">
        <f t="shared" si="343"/>
        <v>14</v>
      </c>
      <c r="S3868" s="13" t="str">
        <f t="shared" si="344"/>
        <v>Mon</v>
      </c>
    </row>
    <row r="3869" spans="1:19" x14ac:dyDescent="0.25">
      <c r="A3869" s="58">
        <v>45922.410219907404</v>
      </c>
      <c r="B3869" s="59">
        <v>445034122</v>
      </c>
      <c r="C3869" s="38" t="s">
        <v>36</v>
      </c>
      <c r="D3869" s="38" t="s">
        <v>38</v>
      </c>
      <c r="E3869" s="38" t="s">
        <v>46</v>
      </c>
      <c r="F3869" s="38" t="s">
        <v>120</v>
      </c>
      <c r="G3869" s="35">
        <v>3718.53</v>
      </c>
      <c r="H3869" s="59">
        <v>444243367</v>
      </c>
      <c r="I3869" s="35">
        <v>0</v>
      </c>
      <c r="J3869" s="35">
        <v>0</v>
      </c>
      <c r="K3869" s="35">
        <v>0</v>
      </c>
      <c r="L3869" s="35">
        <v>2.2200000000000002</v>
      </c>
      <c r="M3869" s="35">
        <v>9954.4599999999991</v>
      </c>
      <c r="N3869" s="38" t="s">
        <v>2505</v>
      </c>
      <c r="O3869" s="14">
        <f t="shared" si="340"/>
        <v>45922.410219907404</v>
      </c>
      <c r="P3869" s="19">
        <f t="shared" si="341"/>
        <v>45922.61855324074</v>
      </c>
      <c r="Q3869" s="20" t="str">
        <f t="shared" si="342"/>
        <v>22/09/2025</v>
      </c>
      <c r="R3869" s="13" t="str">
        <f t="shared" si="343"/>
        <v>14</v>
      </c>
      <c r="S3869" s="13" t="str">
        <f t="shared" si="344"/>
        <v>Mon</v>
      </c>
    </row>
    <row r="3870" spans="1:19" x14ac:dyDescent="0.25">
      <c r="A3870" s="60">
        <v>45922.410219907404</v>
      </c>
      <c r="B3870" s="61">
        <v>445034123</v>
      </c>
      <c r="C3870" s="37" t="s">
        <v>36</v>
      </c>
      <c r="D3870" s="37" t="s">
        <v>38</v>
      </c>
      <c r="E3870" s="37" t="s">
        <v>46</v>
      </c>
      <c r="F3870" s="37" t="s">
        <v>120</v>
      </c>
      <c r="G3870" s="36">
        <v>3718.53</v>
      </c>
      <c r="H3870" s="61">
        <v>444243368</v>
      </c>
      <c r="I3870" s="36">
        <v>0</v>
      </c>
      <c r="J3870" s="36">
        <v>0</v>
      </c>
      <c r="K3870" s="36">
        <v>0</v>
      </c>
      <c r="L3870" s="36">
        <v>1.08</v>
      </c>
      <c r="M3870" s="36">
        <v>9955.5400000000009</v>
      </c>
      <c r="N3870" s="37" t="s">
        <v>2506</v>
      </c>
      <c r="O3870" s="14">
        <f t="shared" si="340"/>
        <v>45922.410219907404</v>
      </c>
      <c r="P3870" s="19">
        <f t="shared" si="341"/>
        <v>45922.61855324074</v>
      </c>
      <c r="Q3870" s="20" t="str">
        <f t="shared" si="342"/>
        <v>22/09/2025</v>
      </c>
      <c r="R3870" s="13" t="str">
        <f t="shared" si="343"/>
        <v>14</v>
      </c>
      <c r="S3870" s="13" t="str">
        <f t="shared" si="344"/>
        <v>Mon</v>
      </c>
    </row>
    <row r="3871" spans="1:19" x14ac:dyDescent="0.25">
      <c r="A3871" s="58">
        <v>45922.410219907404</v>
      </c>
      <c r="B3871" s="59">
        <v>445034124</v>
      </c>
      <c r="C3871" s="38" t="s">
        <v>36</v>
      </c>
      <c r="D3871" s="38" t="s">
        <v>38</v>
      </c>
      <c r="E3871" s="38" t="s">
        <v>46</v>
      </c>
      <c r="F3871" s="38" t="s">
        <v>120</v>
      </c>
      <c r="G3871" s="35">
        <v>3718.53</v>
      </c>
      <c r="H3871" s="59">
        <v>444243369</v>
      </c>
      <c r="I3871" s="35">
        <v>0</v>
      </c>
      <c r="J3871" s="35">
        <v>0</v>
      </c>
      <c r="K3871" s="35">
        <v>0</v>
      </c>
      <c r="L3871" s="35">
        <v>1.08</v>
      </c>
      <c r="M3871" s="35">
        <v>9956.6200000000008</v>
      </c>
      <c r="N3871" s="38" t="s">
        <v>2507</v>
      </c>
      <c r="O3871" s="14">
        <f t="shared" si="340"/>
        <v>45922.410219907404</v>
      </c>
      <c r="P3871" s="19">
        <f t="shared" si="341"/>
        <v>45922.61855324074</v>
      </c>
      <c r="Q3871" s="20" t="str">
        <f t="shared" si="342"/>
        <v>22/09/2025</v>
      </c>
      <c r="R3871" s="13" t="str">
        <f t="shared" si="343"/>
        <v>14</v>
      </c>
      <c r="S3871" s="13" t="str">
        <f t="shared" si="344"/>
        <v>Mon</v>
      </c>
    </row>
    <row r="3872" spans="1:19" x14ac:dyDescent="0.25">
      <c r="A3872" s="60">
        <v>45922.410509259258</v>
      </c>
      <c r="B3872" s="61">
        <v>445034573</v>
      </c>
      <c r="C3872" s="37" t="s">
        <v>36</v>
      </c>
      <c r="D3872" s="37" t="s">
        <v>37</v>
      </c>
      <c r="E3872" s="37" t="s">
        <v>45</v>
      </c>
      <c r="F3872" s="37" t="s">
        <v>120</v>
      </c>
      <c r="G3872" s="36">
        <v>3718.77</v>
      </c>
      <c r="H3872" s="61">
        <v>444243819</v>
      </c>
      <c r="I3872" s="36">
        <v>0</v>
      </c>
      <c r="J3872" s="36">
        <v>0</v>
      </c>
      <c r="K3872" s="36">
        <v>0</v>
      </c>
      <c r="L3872" s="36">
        <v>0</v>
      </c>
      <c r="M3872" s="36">
        <v>9956.6200000000008</v>
      </c>
      <c r="N3872" s="37" t="s">
        <v>116</v>
      </c>
      <c r="O3872" s="14">
        <f t="shared" si="340"/>
        <v>45922.410509259258</v>
      </c>
      <c r="P3872" s="19">
        <f t="shared" si="341"/>
        <v>45922.618842592594</v>
      </c>
      <c r="Q3872" s="20" t="str">
        <f t="shared" si="342"/>
        <v>22/09/2025</v>
      </c>
      <c r="R3872" s="13" t="str">
        <f t="shared" si="343"/>
        <v>14</v>
      </c>
      <c r="S3872" s="13" t="str">
        <f t="shared" si="344"/>
        <v>Mon</v>
      </c>
    </row>
    <row r="3873" spans="1:19" x14ac:dyDescent="0.25">
      <c r="A3873" s="58">
        <v>45922.410509259258</v>
      </c>
      <c r="B3873" s="59">
        <v>445034577</v>
      </c>
      <c r="C3873" s="38" t="s">
        <v>36</v>
      </c>
      <c r="D3873" s="38" t="s">
        <v>37</v>
      </c>
      <c r="E3873" s="38" t="s">
        <v>45</v>
      </c>
      <c r="F3873" s="38" t="s">
        <v>120</v>
      </c>
      <c r="G3873" s="35">
        <v>3718.81</v>
      </c>
      <c r="H3873" s="59">
        <v>444243823</v>
      </c>
      <c r="I3873" s="35">
        <v>0</v>
      </c>
      <c r="J3873" s="35">
        <v>0</v>
      </c>
      <c r="K3873" s="35">
        <v>0</v>
      </c>
      <c r="L3873" s="35">
        <v>0</v>
      </c>
      <c r="M3873" s="35">
        <v>9956.6200000000008</v>
      </c>
      <c r="N3873" s="38" t="s">
        <v>1385</v>
      </c>
      <c r="O3873" s="14">
        <f t="shared" si="340"/>
        <v>45922.410509259258</v>
      </c>
      <c r="P3873" s="19">
        <f t="shared" si="341"/>
        <v>45922.618842592594</v>
      </c>
      <c r="Q3873" s="20" t="str">
        <f t="shared" si="342"/>
        <v>22/09/2025</v>
      </c>
      <c r="R3873" s="13" t="str">
        <f t="shared" si="343"/>
        <v>14</v>
      </c>
      <c r="S3873" s="13" t="str">
        <f t="shared" si="344"/>
        <v>Mon</v>
      </c>
    </row>
    <row r="3874" spans="1:19" x14ac:dyDescent="0.25">
      <c r="A3874" s="60">
        <v>45922.410509259258</v>
      </c>
      <c r="B3874" s="61">
        <v>445034581</v>
      </c>
      <c r="C3874" s="37" t="s">
        <v>36</v>
      </c>
      <c r="D3874" s="37" t="s">
        <v>37</v>
      </c>
      <c r="E3874" s="37" t="s">
        <v>45</v>
      </c>
      <c r="F3874" s="37" t="s">
        <v>120</v>
      </c>
      <c r="G3874" s="36">
        <v>3718.78</v>
      </c>
      <c r="H3874" s="61">
        <v>444243827</v>
      </c>
      <c r="I3874" s="36">
        <v>0</v>
      </c>
      <c r="J3874" s="36">
        <v>0</v>
      </c>
      <c r="K3874" s="36">
        <v>0</v>
      </c>
      <c r="L3874" s="36">
        <v>0</v>
      </c>
      <c r="M3874" s="36">
        <v>9956.6200000000008</v>
      </c>
      <c r="N3874" s="37" t="s">
        <v>119</v>
      </c>
      <c r="O3874" s="14">
        <f t="shared" si="340"/>
        <v>45922.410509259258</v>
      </c>
      <c r="P3874" s="19">
        <f t="shared" si="341"/>
        <v>45922.618842592594</v>
      </c>
      <c r="Q3874" s="20" t="str">
        <f t="shared" si="342"/>
        <v>22/09/2025</v>
      </c>
      <c r="R3874" s="13" t="str">
        <f t="shared" si="343"/>
        <v>14</v>
      </c>
      <c r="S3874" s="13" t="str">
        <f t="shared" si="344"/>
        <v>Mon</v>
      </c>
    </row>
    <row r="3875" spans="1:19" x14ac:dyDescent="0.25">
      <c r="A3875" s="58">
        <v>45922.410740740743</v>
      </c>
      <c r="B3875" s="59">
        <v>445034888</v>
      </c>
      <c r="C3875" s="38" t="s">
        <v>36</v>
      </c>
      <c r="D3875" s="38" t="s">
        <v>37</v>
      </c>
      <c r="E3875" s="38" t="s">
        <v>45</v>
      </c>
      <c r="F3875" s="38" t="s">
        <v>120</v>
      </c>
      <c r="G3875" s="35">
        <v>3717.74</v>
      </c>
      <c r="H3875" s="59">
        <v>444244135</v>
      </c>
      <c r="I3875" s="35">
        <v>0</v>
      </c>
      <c r="J3875" s="35">
        <v>0</v>
      </c>
      <c r="K3875" s="35">
        <v>0</v>
      </c>
      <c r="L3875" s="35">
        <v>0</v>
      </c>
      <c r="M3875" s="35">
        <v>9956.6200000000008</v>
      </c>
      <c r="N3875" s="38" t="s">
        <v>1945</v>
      </c>
      <c r="O3875" s="14">
        <f t="shared" si="340"/>
        <v>45922.410740740743</v>
      </c>
      <c r="P3875" s="19">
        <f t="shared" si="341"/>
        <v>45922.619074074079</v>
      </c>
      <c r="Q3875" s="20" t="str">
        <f t="shared" si="342"/>
        <v>22/09/2025</v>
      </c>
      <c r="R3875" s="13" t="str">
        <f t="shared" si="343"/>
        <v>14</v>
      </c>
      <c r="S3875" s="13" t="str">
        <f t="shared" si="344"/>
        <v>Mon</v>
      </c>
    </row>
    <row r="3876" spans="1:19" x14ac:dyDescent="0.25">
      <c r="A3876" s="60">
        <v>45922.410740740743</v>
      </c>
      <c r="B3876" s="61">
        <v>445034890</v>
      </c>
      <c r="C3876" s="37" t="s">
        <v>36</v>
      </c>
      <c r="D3876" s="37" t="s">
        <v>37</v>
      </c>
      <c r="E3876" s="37" t="s">
        <v>45</v>
      </c>
      <c r="F3876" s="37" t="s">
        <v>120</v>
      </c>
      <c r="G3876" s="36">
        <v>3717.8</v>
      </c>
      <c r="H3876" s="61">
        <v>444244137</v>
      </c>
      <c r="I3876" s="36">
        <v>0</v>
      </c>
      <c r="J3876" s="36">
        <v>0</v>
      </c>
      <c r="K3876" s="36">
        <v>0</v>
      </c>
      <c r="L3876" s="36">
        <v>0</v>
      </c>
      <c r="M3876" s="36">
        <v>9956.6200000000008</v>
      </c>
      <c r="N3876" s="37" t="s">
        <v>2063</v>
      </c>
      <c r="O3876" s="14">
        <f t="shared" si="340"/>
        <v>45922.410740740743</v>
      </c>
      <c r="P3876" s="19">
        <f t="shared" si="341"/>
        <v>45922.619074074079</v>
      </c>
      <c r="Q3876" s="20" t="str">
        <f t="shared" si="342"/>
        <v>22/09/2025</v>
      </c>
      <c r="R3876" s="13" t="str">
        <f t="shared" si="343"/>
        <v>14</v>
      </c>
      <c r="S3876" s="13" t="str">
        <f t="shared" si="344"/>
        <v>Mon</v>
      </c>
    </row>
    <row r="3877" spans="1:19" x14ac:dyDescent="0.25">
      <c r="A3877" s="58">
        <v>45922.410740740743</v>
      </c>
      <c r="B3877" s="59">
        <v>445034891</v>
      </c>
      <c r="C3877" s="38" t="s">
        <v>36</v>
      </c>
      <c r="D3877" s="38" t="s">
        <v>37</v>
      </c>
      <c r="E3877" s="38" t="s">
        <v>45</v>
      </c>
      <c r="F3877" s="38" t="s">
        <v>120</v>
      </c>
      <c r="G3877" s="35">
        <v>3717.8</v>
      </c>
      <c r="H3877" s="59">
        <v>444244138</v>
      </c>
      <c r="I3877" s="35">
        <v>0</v>
      </c>
      <c r="J3877" s="35">
        <v>0</v>
      </c>
      <c r="K3877" s="35">
        <v>0</v>
      </c>
      <c r="L3877" s="35">
        <v>0</v>
      </c>
      <c r="M3877" s="35">
        <v>9956.6200000000008</v>
      </c>
      <c r="N3877" s="38" t="s">
        <v>48</v>
      </c>
      <c r="O3877" s="14">
        <f t="shared" si="340"/>
        <v>45922.410740740743</v>
      </c>
      <c r="P3877" s="19">
        <f t="shared" si="341"/>
        <v>45922.619074074079</v>
      </c>
      <c r="Q3877" s="20" t="str">
        <f t="shared" si="342"/>
        <v>22/09/2025</v>
      </c>
      <c r="R3877" s="13" t="str">
        <f t="shared" si="343"/>
        <v>14</v>
      </c>
      <c r="S3877" s="13" t="str">
        <f t="shared" si="344"/>
        <v>Mon</v>
      </c>
    </row>
    <row r="3878" spans="1:19" x14ac:dyDescent="0.25">
      <c r="A3878" s="60">
        <v>45922.410752314812</v>
      </c>
      <c r="B3878" s="61">
        <v>445034893</v>
      </c>
      <c r="C3878" s="37" t="s">
        <v>36</v>
      </c>
      <c r="D3878" s="37" t="s">
        <v>37</v>
      </c>
      <c r="E3878" s="37" t="s">
        <v>45</v>
      </c>
      <c r="F3878" s="37" t="s">
        <v>120</v>
      </c>
      <c r="G3878" s="36">
        <v>3717.8</v>
      </c>
      <c r="H3878" s="61">
        <v>444244140</v>
      </c>
      <c r="I3878" s="36">
        <v>0</v>
      </c>
      <c r="J3878" s="36">
        <v>0</v>
      </c>
      <c r="K3878" s="36">
        <v>0</v>
      </c>
      <c r="L3878" s="36">
        <v>0</v>
      </c>
      <c r="M3878" s="36">
        <v>9956.6200000000008</v>
      </c>
      <c r="N3878" s="37" t="s">
        <v>1972</v>
      </c>
      <c r="O3878" s="14">
        <f t="shared" si="340"/>
        <v>45922.410752314812</v>
      </c>
      <c r="P3878" s="19">
        <f t="shared" si="341"/>
        <v>45922.619085648148</v>
      </c>
      <c r="Q3878" s="20" t="str">
        <f t="shared" si="342"/>
        <v>22/09/2025</v>
      </c>
      <c r="R3878" s="13" t="str">
        <f t="shared" si="343"/>
        <v>14</v>
      </c>
      <c r="S3878" s="13" t="str">
        <f t="shared" si="344"/>
        <v>Mon</v>
      </c>
    </row>
    <row r="3879" spans="1:19" x14ac:dyDescent="0.25">
      <c r="A3879" s="58">
        <v>45922.410752314812</v>
      </c>
      <c r="B3879" s="59">
        <v>445034896</v>
      </c>
      <c r="C3879" s="38" t="s">
        <v>36</v>
      </c>
      <c r="D3879" s="38" t="s">
        <v>37</v>
      </c>
      <c r="E3879" s="38" t="s">
        <v>45</v>
      </c>
      <c r="F3879" s="38" t="s">
        <v>120</v>
      </c>
      <c r="G3879" s="35">
        <v>3717.81</v>
      </c>
      <c r="H3879" s="59">
        <v>444244143</v>
      </c>
      <c r="I3879" s="35">
        <v>0</v>
      </c>
      <c r="J3879" s="35">
        <v>0</v>
      </c>
      <c r="K3879" s="35">
        <v>0</v>
      </c>
      <c r="L3879" s="35">
        <v>0</v>
      </c>
      <c r="M3879" s="35">
        <v>9956.6200000000008</v>
      </c>
      <c r="N3879" s="38" t="s">
        <v>108</v>
      </c>
      <c r="O3879" s="14">
        <f t="shared" si="340"/>
        <v>45922.410752314812</v>
      </c>
      <c r="P3879" s="19">
        <f t="shared" si="341"/>
        <v>45922.619085648148</v>
      </c>
      <c r="Q3879" s="20" t="str">
        <f t="shared" si="342"/>
        <v>22/09/2025</v>
      </c>
      <c r="R3879" s="13" t="str">
        <f t="shared" si="343"/>
        <v>14</v>
      </c>
      <c r="S3879" s="13" t="str">
        <f t="shared" si="344"/>
        <v>Mon</v>
      </c>
    </row>
    <row r="3880" spans="1:19" x14ac:dyDescent="0.25">
      <c r="A3880" s="60">
        <v>45922.410752314812</v>
      </c>
      <c r="B3880" s="61">
        <v>445034898</v>
      </c>
      <c r="C3880" s="37" t="s">
        <v>36</v>
      </c>
      <c r="D3880" s="37" t="s">
        <v>37</v>
      </c>
      <c r="E3880" s="37" t="s">
        <v>45</v>
      </c>
      <c r="F3880" s="37" t="s">
        <v>120</v>
      </c>
      <c r="G3880" s="36">
        <v>3717.81</v>
      </c>
      <c r="H3880" s="61">
        <v>444244145</v>
      </c>
      <c r="I3880" s="36">
        <v>0</v>
      </c>
      <c r="J3880" s="36">
        <v>0</v>
      </c>
      <c r="K3880" s="36">
        <v>0</v>
      </c>
      <c r="L3880" s="36">
        <v>0</v>
      </c>
      <c r="M3880" s="36">
        <v>9956.6200000000008</v>
      </c>
      <c r="N3880" s="37" t="s">
        <v>114</v>
      </c>
      <c r="O3880" s="14">
        <f t="shared" si="340"/>
        <v>45922.410752314812</v>
      </c>
      <c r="P3880" s="19">
        <f t="shared" si="341"/>
        <v>45922.619085648148</v>
      </c>
      <c r="Q3880" s="20" t="str">
        <f t="shared" si="342"/>
        <v>22/09/2025</v>
      </c>
      <c r="R3880" s="13" t="str">
        <f t="shared" si="343"/>
        <v>14</v>
      </c>
      <c r="S3880" s="13" t="str">
        <f t="shared" si="344"/>
        <v>Mon</v>
      </c>
    </row>
    <row r="3881" spans="1:19" x14ac:dyDescent="0.25">
      <c r="A3881" s="58">
        <v>45922.410752314812</v>
      </c>
      <c r="B3881" s="59">
        <v>445034902</v>
      </c>
      <c r="C3881" s="38" t="s">
        <v>36</v>
      </c>
      <c r="D3881" s="38" t="s">
        <v>37</v>
      </c>
      <c r="E3881" s="38" t="s">
        <v>45</v>
      </c>
      <c r="F3881" s="38" t="s">
        <v>120</v>
      </c>
      <c r="G3881" s="35">
        <v>3717.84</v>
      </c>
      <c r="H3881" s="59">
        <v>444244150</v>
      </c>
      <c r="I3881" s="35">
        <v>0</v>
      </c>
      <c r="J3881" s="35">
        <v>0</v>
      </c>
      <c r="K3881" s="35">
        <v>0</v>
      </c>
      <c r="L3881" s="35">
        <v>0</v>
      </c>
      <c r="M3881" s="35">
        <v>9956.6200000000008</v>
      </c>
      <c r="N3881" s="38" t="s">
        <v>52</v>
      </c>
      <c r="O3881" s="14">
        <f t="shared" si="340"/>
        <v>45922.410752314812</v>
      </c>
      <c r="P3881" s="19">
        <f t="shared" si="341"/>
        <v>45922.619085648148</v>
      </c>
      <c r="Q3881" s="20" t="str">
        <f t="shared" si="342"/>
        <v>22/09/2025</v>
      </c>
      <c r="R3881" s="13" t="str">
        <f t="shared" si="343"/>
        <v>14</v>
      </c>
      <c r="S3881" s="13" t="str">
        <f t="shared" si="344"/>
        <v>Mon</v>
      </c>
    </row>
    <row r="3882" spans="1:19" x14ac:dyDescent="0.25">
      <c r="A3882" s="60">
        <v>45922.410752314812</v>
      </c>
      <c r="B3882" s="61">
        <v>445034903</v>
      </c>
      <c r="C3882" s="37" t="s">
        <v>36</v>
      </c>
      <c r="D3882" s="37" t="s">
        <v>37</v>
      </c>
      <c r="E3882" s="37" t="s">
        <v>45</v>
      </c>
      <c r="F3882" s="37" t="s">
        <v>120</v>
      </c>
      <c r="G3882" s="36">
        <v>3717.84</v>
      </c>
      <c r="H3882" s="61">
        <v>444244151</v>
      </c>
      <c r="I3882" s="36">
        <v>0</v>
      </c>
      <c r="J3882" s="36">
        <v>0</v>
      </c>
      <c r="K3882" s="36">
        <v>0</v>
      </c>
      <c r="L3882" s="36">
        <v>0</v>
      </c>
      <c r="M3882" s="36">
        <v>9956.6200000000008</v>
      </c>
      <c r="N3882" s="37" t="s">
        <v>47</v>
      </c>
      <c r="O3882" s="14">
        <f t="shared" si="340"/>
        <v>45922.410752314812</v>
      </c>
      <c r="P3882" s="19">
        <f t="shared" si="341"/>
        <v>45922.619085648148</v>
      </c>
      <c r="Q3882" s="20" t="str">
        <f t="shared" si="342"/>
        <v>22/09/2025</v>
      </c>
      <c r="R3882" s="13" t="str">
        <f t="shared" si="343"/>
        <v>14</v>
      </c>
      <c r="S3882" s="13" t="str">
        <f t="shared" si="344"/>
        <v>Mon</v>
      </c>
    </row>
    <row r="3883" spans="1:19" x14ac:dyDescent="0.25">
      <c r="A3883" s="58">
        <v>45922.410763888889</v>
      </c>
      <c r="B3883" s="59">
        <v>445034905</v>
      </c>
      <c r="C3883" s="38" t="s">
        <v>36</v>
      </c>
      <c r="D3883" s="38" t="s">
        <v>37</v>
      </c>
      <c r="E3883" s="38" t="s">
        <v>45</v>
      </c>
      <c r="F3883" s="38" t="s">
        <v>120</v>
      </c>
      <c r="G3883" s="35">
        <v>3717.85</v>
      </c>
      <c r="H3883" s="59">
        <v>444244153</v>
      </c>
      <c r="I3883" s="35">
        <v>0</v>
      </c>
      <c r="J3883" s="35">
        <v>0</v>
      </c>
      <c r="K3883" s="35">
        <v>0</v>
      </c>
      <c r="L3883" s="35">
        <v>0</v>
      </c>
      <c r="M3883" s="35">
        <v>9956.6200000000008</v>
      </c>
      <c r="N3883" s="38" t="s">
        <v>2064</v>
      </c>
      <c r="O3883" s="14">
        <f t="shared" si="340"/>
        <v>45922.410763888889</v>
      </c>
      <c r="P3883" s="19">
        <f t="shared" si="341"/>
        <v>45922.619097222225</v>
      </c>
      <c r="Q3883" s="20" t="str">
        <f t="shared" si="342"/>
        <v>22/09/2025</v>
      </c>
      <c r="R3883" s="13" t="str">
        <f t="shared" si="343"/>
        <v>14</v>
      </c>
      <c r="S3883" s="13" t="str">
        <f t="shared" si="344"/>
        <v>Mon</v>
      </c>
    </row>
    <row r="3884" spans="1:19" x14ac:dyDescent="0.25">
      <c r="A3884" s="60">
        <v>45922.410763888889</v>
      </c>
      <c r="B3884" s="61">
        <v>445034907</v>
      </c>
      <c r="C3884" s="37" t="s">
        <v>36</v>
      </c>
      <c r="D3884" s="37" t="s">
        <v>37</v>
      </c>
      <c r="E3884" s="37" t="s">
        <v>45</v>
      </c>
      <c r="F3884" s="37" t="s">
        <v>120</v>
      </c>
      <c r="G3884" s="36">
        <v>3717.85</v>
      </c>
      <c r="H3884" s="61">
        <v>444244155</v>
      </c>
      <c r="I3884" s="36">
        <v>0</v>
      </c>
      <c r="J3884" s="36">
        <v>0</v>
      </c>
      <c r="K3884" s="36">
        <v>0</v>
      </c>
      <c r="L3884" s="36">
        <v>0</v>
      </c>
      <c r="M3884" s="36">
        <v>9956.6200000000008</v>
      </c>
      <c r="N3884" s="37" t="s">
        <v>77</v>
      </c>
      <c r="O3884" s="14">
        <f t="shared" ref="O3884:O3947" si="345">A3884</f>
        <v>45922.410763888889</v>
      </c>
      <c r="P3884" s="19">
        <f t="shared" ref="P3884:P3947" si="346">O3884+(5/24)</f>
        <v>45922.619097222225</v>
      </c>
      <c r="Q3884" s="20" t="str">
        <f t="shared" ref="Q3884:Q3947" si="347">TEXT(P3884,"dd/mm/yyyy")</f>
        <v>22/09/2025</v>
      </c>
      <c r="R3884" s="13" t="str">
        <f t="shared" ref="R3884:R3947" si="348">TEXT(P3884,"hh")</f>
        <v>14</v>
      </c>
      <c r="S3884" s="13" t="str">
        <f t="shared" ref="S3884:S3947" si="349">TEXT(P3884,"ddd")</f>
        <v>Mon</v>
      </c>
    </row>
    <row r="3885" spans="1:19" x14ac:dyDescent="0.25">
      <c r="A3885" s="58">
        <v>45922.410763888889</v>
      </c>
      <c r="B3885" s="59">
        <v>445034909</v>
      </c>
      <c r="C3885" s="38" t="s">
        <v>36</v>
      </c>
      <c r="D3885" s="38" t="s">
        <v>37</v>
      </c>
      <c r="E3885" s="38" t="s">
        <v>45</v>
      </c>
      <c r="F3885" s="38" t="s">
        <v>120</v>
      </c>
      <c r="G3885" s="35">
        <v>3717.85</v>
      </c>
      <c r="H3885" s="59">
        <v>444244157</v>
      </c>
      <c r="I3885" s="35">
        <v>0</v>
      </c>
      <c r="J3885" s="35">
        <v>0</v>
      </c>
      <c r="K3885" s="35">
        <v>0</v>
      </c>
      <c r="L3885" s="35">
        <v>0</v>
      </c>
      <c r="M3885" s="35">
        <v>9956.6200000000008</v>
      </c>
      <c r="N3885" s="38" t="s">
        <v>109</v>
      </c>
      <c r="O3885" s="14">
        <f t="shared" si="345"/>
        <v>45922.410763888889</v>
      </c>
      <c r="P3885" s="19">
        <f t="shared" si="346"/>
        <v>45922.619097222225</v>
      </c>
      <c r="Q3885" s="20" t="str">
        <f t="shared" si="347"/>
        <v>22/09/2025</v>
      </c>
      <c r="R3885" s="13" t="str">
        <f t="shared" si="348"/>
        <v>14</v>
      </c>
      <c r="S3885" s="13" t="str">
        <f t="shared" si="349"/>
        <v>Mon</v>
      </c>
    </row>
    <row r="3886" spans="1:19" x14ac:dyDescent="0.25">
      <c r="A3886" s="60">
        <v>45922.412280092591</v>
      </c>
      <c r="B3886" s="61">
        <v>445036792</v>
      </c>
      <c r="C3886" s="37" t="s">
        <v>36</v>
      </c>
      <c r="D3886" s="37" t="s">
        <v>38</v>
      </c>
      <c r="E3886" s="37" t="s">
        <v>46</v>
      </c>
      <c r="F3886" s="37" t="s">
        <v>120</v>
      </c>
      <c r="G3886" s="36">
        <v>3716.24</v>
      </c>
      <c r="H3886" s="61">
        <v>444246037</v>
      </c>
      <c r="I3886" s="36">
        <v>0</v>
      </c>
      <c r="J3886" s="36">
        <v>0</v>
      </c>
      <c r="K3886" s="36">
        <v>0</v>
      </c>
      <c r="L3886" s="36">
        <v>-1.61</v>
      </c>
      <c r="M3886" s="36">
        <v>9955.01</v>
      </c>
      <c r="N3886" s="37" t="s">
        <v>2508</v>
      </c>
      <c r="O3886" s="14">
        <f t="shared" si="345"/>
        <v>45922.412280092591</v>
      </c>
      <c r="P3886" s="19">
        <f t="shared" si="346"/>
        <v>45922.620613425926</v>
      </c>
      <c r="Q3886" s="20" t="str">
        <f t="shared" si="347"/>
        <v>22/09/2025</v>
      </c>
      <c r="R3886" s="13" t="str">
        <f t="shared" si="348"/>
        <v>14</v>
      </c>
      <c r="S3886" s="13" t="str">
        <f t="shared" si="349"/>
        <v>Mon</v>
      </c>
    </row>
    <row r="3887" spans="1:19" x14ac:dyDescent="0.25">
      <c r="A3887" s="58">
        <v>45922.413124999999</v>
      </c>
      <c r="B3887" s="59">
        <v>445037371</v>
      </c>
      <c r="C3887" s="38" t="s">
        <v>36</v>
      </c>
      <c r="D3887" s="38" t="s">
        <v>38</v>
      </c>
      <c r="E3887" s="38" t="s">
        <v>46</v>
      </c>
      <c r="F3887" s="38" t="s">
        <v>120</v>
      </c>
      <c r="G3887" s="35">
        <v>3715.88</v>
      </c>
      <c r="H3887" s="59">
        <v>444246606</v>
      </c>
      <c r="I3887" s="35">
        <v>0</v>
      </c>
      <c r="J3887" s="35">
        <v>0</v>
      </c>
      <c r="K3887" s="35">
        <v>0</v>
      </c>
      <c r="L3887" s="35">
        <v>-2.89</v>
      </c>
      <c r="M3887" s="35">
        <v>9952.1200000000008</v>
      </c>
      <c r="N3887" s="38" t="s">
        <v>2509</v>
      </c>
      <c r="O3887" s="14">
        <f t="shared" si="345"/>
        <v>45922.413124999999</v>
      </c>
      <c r="P3887" s="19">
        <f t="shared" si="346"/>
        <v>45922.621458333335</v>
      </c>
      <c r="Q3887" s="20" t="str">
        <f t="shared" si="347"/>
        <v>22/09/2025</v>
      </c>
      <c r="R3887" s="13" t="str">
        <f t="shared" si="348"/>
        <v>14</v>
      </c>
      <c r="S3887" s="13" t="str">
        <f t="shared" si="349"/>
        <v>Mon</v>
      </c>
    </row>
    <row r="3888" spans="1:19" x14ac:dyDescent="0.25">
      <c r="A3888" s="60">
        <v>45922.413124999999</v>
      </c>
      <c r="B3888" s="61">
        <v>445037372</v>
      </c>
      <c r="C3888" s="37" t="s">
        <v>36</v>
      </c>
      <c r="D3888" s="37" t="s">
        <v>38</v>
      </c>
      <c r="E3888" s="37" t="s">
        <v>46</v>
      </c>
      <c r="F3888" s="37" t="s">
        <v>120</v>
      </c>
      <c r="G3888" s="36">
        <v>3715.88</v>
      </c>
      <c r="H3888" s="61">
        <v>444246607</v>
      </c>
      <c r="I3888" s="36">
        <v>0</v>
      </c>
      <c r="J3888" s="36">
        <v>0</v>
      </c>
      <c r="K3888" s="36">
        <v>0</v>
      </c>
      <c r="L3888" s="36">
        <v>-2.93</v>
      </c>
      <c r="M3888" s="36">
        <v>9949.19</v>
      </c>
      <c r="N3888" s="37" t="s">
        <v>2509</v>
      </c>
      <c r="O3888" s="14">
        <f t="shared" si="345"/>
        <v>45922.413124999999</v>
      </c>
      <c r="P3888" s="19">
        <f t="shared" si="346"/>
        <v>45922.621458333335</v>
      </c>
      <c r="Q3888" s="20" t="str">
        <f t="shared" si="347"/>
        <v>22/09/2025</v>
      </c>
      <c r="R3888" s="13" t="str">
        <f t="shared" si="348"/>
        <v>14</v>
      </c>
      <c r="S3888" s="13" t="str">
        <f t="shared" si="349"/>
        <v>Mon</v>
      </c>
    </row>
    <row r="3889" spans="1:19" x14ac:dyDescent="0.25">
      <c r="A3889" s="58">
        <v>45922.413124999999</v>
      </c>
      <c r="B3889" s="59">
        <v>445037382</v>
      </c>
      <c r="C3889" s="38" t="s">
        <v>36</v>
      </c>
      <c r="D3889" s="38" t="s">
        <v>38</v>
      </c>
      <c r="E3889" s="38" t="s">
        <v>46</v>
      </c>
      <c r="F3889" s="38" t="s">
        <v>120</v>
      </c>
      <c r="G3889" s="35">
        <v>3715.56</v>
      </c>
      <c r="H3889" s="59">
        <v>444246617</v>
      </c>
      <c r="I3889" s="35">
        <v>0</v>
      </c>
      <c r="J3889" s="35">
        <v>0</v>
      </c>
      <c r="K3889" s="35">
        <v>0</v>
      </c>
      <c r="L3889" s="35">
        <v>-3.22</v>
      </c>
      <c r="M3889" s="35">
        <v>9945.9699999999993</v>
      </c>
      <c r="N3889" s="38" t="s">
        <v>2510</v>
      </c>
      <c r="O3889" s="14">
        <f t="shared" si="345"/>
        <v>45922.413124999999</v>
      </c>
      <c r="P3889" s="19">
        <f t="shared" si="346"/>
        <v>45922.621458333335</v>
      </c>
      <c r="Q3889" s="20" t="str">
        <f t="shared" si="347"/>
        <v>22/09/2025</v>
      </c>
      <c r="R3889" s="13" t="str">
        <f t="shared" si="348"/>
        <v>14</v>
      </c>
      <c r="S3889" s="13" t="str">
        <f t="shared" si="349"/>
        <v>Mon</v>
      </c>
    </row>
    <row r="3890" spans="1:19" x14ac:dyDescent="0.25">
      <c r="A3890" s="60">
        <v>45922.413148148145</v>
      </c>
      <c r="B3890" s="61">
        <v>445037428</v>
      </c>
      <c r="C3890" s="37" t="s">
        <v>36</v>
      </c>
      <c r="D3890" s="37" t="s">
        <v>38</v>
      </c>
      <c r="E3890" s="37" t="s">
        <v>46</v>
      </c>
      <c r="F3890" s="37" t="s">
        <v>120</v>
      </c>
      <c r="G3890" s="36">
        <v>3715.44</v>
      </c>
      <c r="H3890" s="61">
        <v>444246662</v>
      </c>
      <c r="I3890" s="36">
        <v>0</v>
      </c>
      <c r="J3890" s="36">
        <v>0</v>
      </c>
      <c r="K3890" s="36">
        <v>0</v>
      </c>
      <c r="L3890" s="36">
        <v>-2.36</v>
      </c>
      <c r="M3890" s="36">
        <v>9943.61</v>
      </c>
      <c r="N3890" s="37" t="s">
        <v>2511</v>
      </c>
      <c r="O3890" s="14">
        <f t="shared" si="345"/>
        <v>45922.413148148145</v>
      </c>
      <c r="P3890" s="19">
        <f t="shared" si="346"/>
        <v>45922.621481481481</v>
      </c>
      <c r="Q3890" s="20" t="str">
        <f t="shared" si="347"/>
        <v>22/09/2025</v>
      </c>
      <c r="R3890" s="13" t="str">
        <f t="shared" si="348"/>
        <v>14</v>
      </c>
      <c r="S3890" s="13" t="str">
        <f t="shared" si="349"/>
        <v>Mon</v>
      </c>
    </row>
    <row r="3891" spans="1:19" x14ac:dyDescent="0.25">
      <c r="A3891" s="58">
        <v>45922.413148148145</v>
      </c>
      <c r="B3891" s="59">
        <v>445037429</v>
      </c>
      <c r="C3891" s="38" t="s">
        <v>36</v>
      </c>
      <c r="D3891" s="38" t="s">
        <v>38</v>
      </c>
      <c r="E3891" s="38" t="s">
        <v>46</v>
      </c>
      <c r="F3891" s="38" t="s">
        <v>120</v>
      </c>
      <c r="G3891" s="35">
        <v>3715.44</v>
      </c>
      <c r="H3891" s="59">
        <v>444246663</v>
      </c>
      <c r="I3891" s="35">
        <v>0</v>
      </c>
      <c r="J3891" s="35">
        <v>0</v>
      </c>
      <c r="K3891" s="35">
        <v>0</v>
      </c>
      <c r="L3891" s="35">
        <v>-2.36</v>
      </c>
      <c r="M3891" s="35">
        <v>9941.25</v>
      </c>
      <c r="N3891" s="38" t="s">
        <v>2511</v>
      </c>
      <c r="O3891" s="14">
        <f t="shared" si="345"/>
        <v>45922.413148148145</v>
      </c>
      <c r="P3891" s="19">
        <f t="shared" si="346"/>
        <v>45922.621481481481</v>
      </c>
      <c r="Q3891" s="20" t="str">
        <f t="shared" si="347"/>
        <v>22/09/2025</v>
      </c>
      <c r="R3891" s="13" t="str">
        <f t="shared" si="348"/>
        <v>14</v>
      </c>
      <c r="S3891" s="13" t="str">
        <f t="shared" si="349"/>
        <v>Mon</v>
      </c>
    </row>
    <row r="3892" spans="1:19" x14ac:dyDescent="0.25">
      <c r="A3892" s="60">
        <v>45922.413148148145</v>
      </c>
      <c r="B3892" s="61">
        <v>445037435</v>
      </c>
      <c r="C3892" s="37" t="s">
        <v>36</v>
      </c>
      <c r="D3892" s="37" t="s">
        <v>38</v>
      </c>
      <c r="E3892" s="37" t="s">
        <v>46</v>
      </c>
      <c r="F3892" s="37" t="s">
        <v>120</v>
      </c>
      <c r="G3892" s="36">
        <v>3715.19</v>
      </c>
      <c r="H3892" s="61">
        <v>444246669</v>
      </c>
      <c r="I3892" s="36">
        <v>0</v>
      </c>
      <c r="J3892" s="36">
        <v>0</v>
      </c>
      <c r="K3892" s="36">
        <v>0</v>
      </c>
      <c r="L3892" s="36">
        <v>-2.61</v>
      </c>
      <c r="M3892" s="36">
        <v>9938.64</v>
      </c>
      <c r="N3892" s="37" t="s">
        <v>2512</v>
      </c>
      <c r="O3892" s="14">
        <f t="shared" si="345"/>
        <v>45922.413148148145</v>
      </c>
      <c r="P3892" s="19">
        <f t="shared" si="346"/>
        <v>45922.621481481481</v>
      </c>
      <c r="Q3892" s="20" t="str">
        <f t="shared" si="347"/>
        <v>22/09/2025</v>
      </c>
      <c r="R3892" s="13" t="str">
        <f t="shared" si="348"/>
        <v>14</v>
      </c>
      <c r="S3892" s="13" t="str">
        <f t="shared" si="349"/>
        <v>Mon</v>
      </c>
    </row>
    <row r="3893" spans="1:19" x14ac:dyDescent="0.25">
      <c r="A3893" s="58">
        <v>45922.413148148145</v>
      </c>
      <c r="B3893" s="59">
        <v>445037488</v>
      </c>
      <c r="C3893" s="38" t="s">
        <v>36</v>
      </c>
      <c r="D3893" s="38" t="s">
        <v>38</v>
      </c>
      <c r="E3893" s="38" t="s">
        <v>46</v>
      </c>
      <c r="F3893" s="38" t="s">
        <v>120</v>
      </c>
      <c r="G3893" s="35">
        <v>3714.71</v>
      </c>
      <c r="H3893" s="59">
        <v>444246719</v>
      </c>
      <c r="I3893" s="35">
        <v>0</v>
      </c>
      <c r="J3893" s="35">
        <v>0</v>
      </c>
      <c r="K3893" s="35">
        <v>0</v>
      </c>
      <c r="L3893" s="35">
        <v>-3.03</v>
      </c>
      <c r="M3893" s="35">
        <v>9935.61</v>
      </c>
      <c r="N3893" s="38" t="s">
        <v>2513</v>
      </c>
      <c r="O3893" s="14">
        <f t="shared" si="345"/>
        <v>45922.413148148145</v>
      </c>
      <c r="P3893" s="19">
        <f t="shared" si="346"/>
        <v>45922.621481481481</v>
      </c>
      <c r="Q3893" s="20" t="str">
        <f t="shared" si="347"/>
        <v>22/09/2025</v>
      </c>
      <c r="R3893" s="13" t="str">
        <f t="shared" si="348"/>
        <v>14</v>
      </c>
      <c r="S3893" s="13" t="str">
        <f t="shared" si="349"/>
        <v>Mon</v>
      </c>
    </row>
    <row r="3894" spans="1:19" x14ac:dyDescent="0.25">
      <c r="A3894" s="60">
        <v>45922.413148148145</v>
      </c>
      <c r="B3894" s="61">
        <v>445037490</v>
      </c>
      <c r="C3894" s="37" t="s">
        <v>36</v>
      </c>
      <c r="D3894" s="37" t="s">
        <v>38</v>
      </c>
      <c r="E3894" s="37" t="s">
        <v>46</v>
      </c>
      <c r="F3894" s="37" t="s">
        <v>120</v>
      </c>
      <c r="G3894" s="36">
        <v>3714.71</v>
      </c>
      <c r="H3894" s="61">
        <v>444246720</v>
      </c>
      <c r="I3894" s="36">
        <v>0</v>
      </c>
      <c r="J3894" s="36">
        <v>0</v>
      </c>
      <c r="K3894" s="36">
        <v>0</v>
      </c>
      <c r="L3894" s="36">
        <v>-3.1</v>
      </c>
      <c r="M3894" s="36">
        <v>9932.51</v>
      </c>
      <c r="N3894" s="37" t="s">
        <v>2513</v>
      </c>
      <c r="O3894" s="14">
        <f t="shared" si="345"/>
        <v>45922.413148148145</v>
      </c>
      <c r="P3894" s="19">
        <f t="shared" si="346"/>
        <v>45922.621481481481</v>
      </c>
      <c r="Q3894" s="20" t="str">
        <f t="shared" si="347"/>
        <v>22/09/2025</v>
      </c>
      <c r="R3894" s="13" t="str">
        <f t="shared" si="348"/>
        <v>14</v>
      </c>
      <c r="S3894" s="13" t="str">
        <f t="shared" si="349"/>
        <v>Mon</v>
      </c>
    </row>
    <row r="3895" spans="1:19" x14ac:dyDescent="0.25">
      <c r="A3895" s="58">
        <v>45922.413148148145</v>
      </c>
      <c r="B3895" s="59">
        <v>445037492</v>
      </c>
      <c r="C3895" s="38" t="s">
        <v>36</v>
      </c>
      <c r="D3895" s="38" t="s">
        <v>38</v>
      </c>
      <c r="E3895" s="38" t="s">
        <v>46</v>
      </c>
      <c r="F3895" s="38" t="s">
        <v>120</v>
      </c>
      <c r="G3895" s="35">
        <v>3714.71</v>
      </c>
      <c r="H3895" s="59">
        <v>444246722</v>
      </c>
      <c r="I3895" s="35">
        <v>0</v>
      </c>
      <c r="J3895" s="35">
        <v>0</v>
      </c>
      <c r="K3895" s="35">
        <v>0</v>
      </c>
      <c r="L3895" s="35">
        <v>-3.1</v>
      </c>
      <c r="M3895" s="35">
        <v>9929.41</v>
      </c>
      <c r="N3895" s="38" t="s">
        <v>2513</v>
      </c>
      <c r="O3895" s="14">
        <f t="shared" si="345"/>
        <v>45922.413148148145</v>
      </c>
      <c r="P3895" s="19">
        <f t="shared" si="346"/>
        <v>45922.621481481481</v>
      </c>
      <c r="Q3895" s="20" t="str">
        <f t="shared" si="347"/>
        <v>22/09/2025</v>
      </c>
      <c r="R3895" s="13" t="str">
        <f t="shared" si="348"/>
        <v>14</v>
      </c>
      <c r="S3895" s="13" t="str">
        <f t="shared" si="349"/>
        <v>Mon</v>
      </c>
    </row>
    <row r="3896" spans="1:19" x14ac:dyDescent="0.25">
      <c r="A3896" s="60">
        <v>45922.413148148145</v>
      </c>
      <c r="B3896" s="61">
        <v>445037494</v>
      </c>
      <c r="C3896" s="37" t="s">
        <v>36</v>
      </c>
      <c r="D3896" s="37" t="s">
        <v>38</v>
      </c>
      <c r="E3896" s="37" t="s">
        <v>46</v>
      </c>
      <c r="F3896" s="37" t="s">
        <v>120</v>
      </c>
      <c r="G3896" s="36">
        <v>3714.71</v>
      </c>
      <c r="H3896" s="61">
        <v>444246723</v>
      </c>
      <c r="I3896" s="36">
        <v>0</v>
      </c>
      <c r="J3896" s="36">
        <v>0</v>
      </c>
      <c r="K3896" s="36">
        <v>0</v>
      </c>
      <c r="L3896" s="36">
        <v>-3.13</v>
      </c>
      <c r="M3896" s="36">
        <v>9926.2800000000007</v>
      </c>
      <c r="N3896" s="37" t="s">
        <v>2513</v>
      </c>
      <c r="O3896" s="14">
        <f t="shared" si="345"/>
        <v>45922.413148148145</v>
      </c>
      <c r="P3896" s="19">
        <f t="shared" si="346"/>
        <v>45922.621481481481</v>
      </c>
      <c r="Q3896" s="20" t="str">
        <f t="shared" si="347"/>
        <v>22/09/2025</v>
      </c>
      <c r="R3896" s="13" t="str">
        <f t="shared" si="348"/>
        <v>14</v>
      </c>
      <c r="S3896" s="13" t="str">
        <f t="shared" si="349"/>
        <v>Mon</v>
      </c>
    </row>
    <row r="3897" spans="1:19" x14ac:dyDescent="0.25">
      <c r="A3897" s="58">
        <v>45922.413148148145</v>
      </c>
      <c r="B3897" s="59">
        <v>445037495</v>
      </c>
      <c r="C3897" s="38" t="s">
        <v>36</v>
      </c>
      <c r="D3897" s="38" t="s">
        <v>38</v>
      </c>
      <c r="E3897" s="38" t="s">
        <v>46</v>
      </c>
      <c r="F3897" s="38" t="s">
        <v>120</v>
      </c>
      <c r="G3897" s="35">
        <v>3714.71</v>
      </c>
      <c r="H3897" s="59">
        <v>444246725</v>
      </c>
      <c r="I3897" s="35">
        <v>0</v>
      </c>
      <c r="J3897" s="35">
        <v>0</v>
      </c>
      <c r="K3897" s="35">
        <v>0</v>
      </c>
      <c r="L3897" s="35">
        <v>-3.13</v>
      </c>
      <c r="M3897" s="35">
        <v>9923.15</v>
      </c>
      <c r="N3897" s="38" t="s">
        <v>2513</v>
      </c>
      <c r="O3897" s="14">
        <f t="shared" si="345"/>
        <v>45922.413148148145</v>
      </c>
      <c r="P3897" s="19">
        <f t="shared" si="346"/>
        <v>45922.621481481481</v>
      </c>
      <c r="Q3897" s="20" t="str">
        <f t="shared" si="347"/>
        <v>22/09/2025</v>
      </c>
      <c r="R3897" s="13" t="str">
        <f t="shared" si="348"/>
        <v>14</v>
      </c>
      <c r="S3897" s="13" t="str">
        <f t="shared" si="349"/>
        <v>Mon</v>
      </c>
    </row>
    <row r="3898" spans="1:19" x14ac:dyDescent="0.25">
      <c r="A3898" s="60">
        <v>45922.413148148145</v>
      </c>
      <c r="B3898" s="61">
        <v>445037497</v>
      </c>
      <c r="C3898" s="37" t="s">
        <v>36</v>
      </c>
      <c r="D3898" s="37" t="s">
        <v>38</v>
      </c>
      <c r="E3898" s="37" t="s">
        <v>46</v>
      </c>
      <c r="F3898" s="37" t="s">
        <v>120</v>
      </c>
      <c r="G3898" s="36">
        <v>3714.71</v>
      </c>
      <c r="H3898" s="61">
        <v>444246726</v>
      </c>
      <c r="I3898" s="36">
        <v>0</v>
      </c>
      <c r="J3898" s="36">
        <v>0</v>
      </c>
      <c r="K3898" s="36">
        <v>0</v>
      </c>
      <c r="L3898" s="36">
        <v>-3.14</v>
      </c>
      <c r="M3898" s="36">
        <v>9920.01</v>
      </c>
      <c r="N3898" s="37" t="s">
        <v>2513</v>
      </c>
      <c r="O3898" s="14">
        <f t="shared" si="345"/>
        <v>45922.413148148145</v>
      </c>
      <c r="P3898" s="19">
        <f t="shared" si="346"/>
        <v>45922.621481481481</v>
      </c>
      <c r="Q3898" s="20" t="str">
        <f t="shared" si="347"/>
        <v>22/09/2025</v>
      </c>
      <c r="R3898" s="13" t="str">
        <f t="shared" si="348"/>
        <v>14</v>
      </c>
      <c r="S3898" s="13" t="str">
        <f t="shared" si="349"/>
        <v>Mon</v>
      </c>
    </row>
    <row r="3899" spans="1:19" x14ac:dyDescent="0.25">
      <c r="A3899" s="58">
        <v>45922.413148148145</v>
      </c>
      <c r="B3899" s="59">
        <v>445037498</v>
      </c>
      <c r="C3899" s="38" t="s">
        <v>36</v>
      </c>
      <c r="D3899" s="38" t="s">
        <v>38</v>
      </c>
      <c r="E3899" s="38" t="s">
        <v>46</v>
      </c>
      <c r="F3899" s="38" t="s">
        <v>120</v>
      </c>
      <c r="G3899" s="35">
        <v>3714.71</v>
      </c>
      <c r="H3899" s="59">
        <v>444246727</v>
      </c>
      <c r="I3899" s="35">
        <v>0</v>
      </c>
      <c r="J3899" s="35">
        <v>0</v>
      </c>
      <c r="K3899" s="35">
        <v>0</v>
      </c>
      <c r="L3899" s="35">
        <v>-3.14</v>
      </c>
      <c r="M3899" s="35">
        <v>9916.8700000000008</v>
      </c>
      <c r="N3899" s="38" t="s">
        <v>2513</v>
      </c>
      <c r="O3899" s="14">
        <f t="shared" si="345"/>
        <v>45922.413148148145</v>
      </c>
      <c r="P3899" s="19">
        <f t="shared" si="346"/>
        <v>45922.621481481481</v>
      </c>
      <c r="Q3899" s="20" t="str">
        <f t="shared" si="347"/>
        <v>22/09/2025</v>
      </c>
      <c r="R3899" s="13" t="str">
        <f t="shared" si="348"/>
        <v>14</v>
      </c>
      <c r="S3899" s="13" t="str">
        <f t="shared" si="349"/>
        <v>Mon</v>
      </c>
    </row>
    <row r="3900" spans="1:19" x14ac:dyDescent="0.25">
      <c r="A3900" s="60">
        <v>45922.413634259261</v>
      </c>
      <c r="B3900" s="61">
        <v>445037884</v>
      </c>
      <c r="C3900" s="37" t="s">
        <v>36</v>
      </c>
      <c r="D3900" s="37" t="s">
        <v>37</v>
      </c>
      <c r="E3900" s="37" t="s">
        <v>45</v>
      </c>
      <c r="F3900" s="37" t="s">
        <v>120</v>
      </c>
      <c r="G3900" s="36">
        <v>3715.86</v>
      </c>
      <c r="H3900" s="61">
        <v>444247114</v>
      </c>
      <c r="I3900" s="36">
        <v>0</v>
      </c>
      <c r="J3900" s="36">
        <v>0</v>
      </c>
      <c r="K3900" s="36">
        <v>0</v>
      </c>
      <c r="L3900" s="36">
        <v>0</v>
      </c>
      <c r="M3900" s="36">
        <v>9916.8700000000008</v>
      </c>
      <c r="N3900" s="37" t="s">
        <v>107</v>
      </c>
      <c r="O3900" s="14">
        <f t="shared" si="345"/>
        <v>45922.413634259261</v>
      </c>
      <c r="P3900" s="19">
        <f t="shared" si="346"/>
        <v>45922.621967592597</v>
      </c>
      <c r="Q3900" s="20" t="str">
        <f t="shared" si="347"/>
        <v>22/09/2025</v>
      </c>
      <c r="R3900" s="13" t="str">
        <f t="shared" si="348"/>
        <v>14</v>
      </c>
      <c r="S3900" s="13" t="str">
        <f t="shared" si="349"/>
        <v>Mon</v>
      </c>
    </row>
    <row r="3901" spans="1:19" x14ac:dyDescent="0.25">
      <c r="A3901" s="58">
        <v>45922.416412037041</v>
      </c>
      <c r="B3901" s="59">
        <v>445040429</v>
      </c>
      <c r="C3901" s="38" t="s">
        <v>36</v>
      </c>
      <c r="D3901" s="38" t="s">
        <v>38</v>
      </c>
      <c r="E3901" s="38" t="s">
        <v>45</v>
      </c>
      <c r="F3901" s="38" t="s">
        <v>120</v>
      </c>
      <c r="G3901" s="35">
        <v>3714.21</v>
      </c>
      <c r="H3901" s="59">
        <v>444249596</v>
      </c>
      <c r="I3901" s="35">
        <v>0</v>
      </c>
      <c r="J3901" s="35">
        <v>0</v>
      </c>
      <c r="K3901" s="35">
        <v>0</v>
      </c>
      <c r="L3901" s="35">
        <v>0</v>
      </c>
      <c r="M3901" s="35">
        <v>9916.8700000000008</v>
      </c>
      <c r="N3901" s="38" t="s">
        <v>116</v>
      </c>
      <c r="O3901" s="14">
        <f t="shared" si="345"/>
        <v>45922.416412037041</v>
      </c>
      <c r="P3901" s="19">
        <f t="shared" si="346"/>
        <v>45922.624745370376</v>
      </c>
      <c r="Q3901" s="20" t="str">
        <f t="shared" si="347"/>
        <v>22/09/2025</v>
      </c>
      <c r="R3901" s="13" t="str">
        <f t="shared" si="348"/>
        <v>14</v>
      </c>
      <c r="S3901" s="13" t="str">
        <f t="shared" si="349"/>
        <v>Mon</v>
      </c>
    </row>
    <row r="3902" spans="1:19" x14ac:dyDescent="0.25">
      <c r="A3902" s="60">
        <v>45922.416412037041</v>
      </c>
      <c r="B3902" s="61">
        <v>445040431</v>
      </c>
      <c r="C3902" s="37" t="s">
        <v>36</v>
      </c>
      <c r="D3902" s="37" t="s">
        <v>38</v>
      </c>
      <c r="E3902" s="37" t="s">
        <v>45</v>
      </c>
      <c r="F3902" s="37" t="s">
        <v>120</v>
      </c>
      <c r="G3902" s="36">
        <v>3714.21</v>
      </c>
      <c r="H3902" s="61">
        <v>444249599</v>
      </c>
      <c r="I3902" s="36">
        <v>0</v>
      </c>
      <c r="J3902" s="36">
        <v>0</v>
      </c>
      <c r="K3902" s="36">
        <v>0</v>
      </c>
      <c r="L3902" s="36">
        <v>0</v>
      </c>
      <c r="M3902" s="36">
        <v>9916.8700000000008</v>
      </c>
      <c r="N3902" s="37" t="s">
        <v>119</v>
      </c>
      <c r="O3902" s="14">
        <f t="shared" si="345"/>
        <v>45922.416412037041</v>
      </c>
      <c r="P3902" s="19">
        <f t="shared" si="346"/>
        <v>45922.624745370376</v>
      </c>
      <c r="Q3902" s="20" t="str">
        <f t="shared" si="347"/>
        <v>22/09/2025</v>
      </c>
      <c r="R3902" s="13" t="str">
        <f t="shared" si="348"/>
        <v>14</v>
      </c>
      <c r="S3902" s="13" t="str">
        <f t="shared" si="349"/>
        <v>Mon</v>
      </c>
    </row>
    <row r="3903" spans="1:19" x14ac:dyDescent="0.25">
      <c r="A3903" s="58">
        <v>45922.418194444443</v>
      </c>
      <c r="B3903" s="59">
        <v>445041477</v>
      </c>
      <c r="C3903" s="38" t="s">
        <v>36</v>
      </c>
      <c r="D3903" s="38" t="s">
        <v>38</v>
      </c>
      <c r="E3903" s="38" t="s">
        <v>46</v>
      </c>
      <c r="F3903" s="38" t="s">
        <v>120</v>
      </c>
      <c r="G3903" s="35">
        <v>3712.84</v>
      </c>
      <c r="H3903" s="59">
        <v>444250644</v>
      </c>
      <c r="I3903" s="35">
        <v>0</v>
      </c>
      <c r="J3903" s="35">
        <v>0</v>
      </c>
      <c r="K3903" s="35">
        <v>0</v>
      </c>
      <c r="L3903" s="35">
        <v>-3.02</v>
      </c>
      <c r="M3903" s="35">
        <v>9913.85</v>
      </c>
      <c r="N3903" s="38" t="s">
        <v>2514</v>
      </c>
      <c r="O3903" s="14">
        <f t="shared" si="345"/>
        <v>45922.418194444443</v>
      </c>
      <c r="P3903" s="19">
        <f t="shared" si="346"/>
        <v>45922.626527777778</v>
      </c>
      <c r="Q3903" s="20" t="str">
        <f t="shared" si="347"/>
        <v>22/09/2025</v>
      </c>
      <c r="R3903" s="13" t="str">
        <f t="shared" si="348"/>
        <v>15</v>
      </c>
      <c r="S3903" s="13" t="str">
        <f t="shared" si="349"/>
        <v>Mon</v>
      </c>
    </row>
    <row r="3904" spans="1:19" x14ac:dyDescent="0.25">
      <c r="A3904" s="60">
        <v>45922.418414351851</v>
      </c>
      <c r="B3904" s="61">
        <v>445041744</v>
      </c>
      <c r="C3904" s="37" t="s">
        <v>36</v>
      </c>
      <c r="D3904" s="37" t="s">
        <v>37</v>
      </c>
      <c r="E3904" s="37" t="s">
        <v>46</v>
      </c>
      <c r="F3904" s="37" t="s">
        <v>120</v>
      </c>
      <c r="G3904" s="36">
        <v>3714.02</v>
      </c>
      <c r="H3904" s="61">
        <v>444250908</v>
      </c>
      <c r="I3904" s="36">
        <v>0</v>
      </c>
      <c r="J3904" s="36">
        <v>0</v>
      </c>
      <c r="K3904" s="36">
        <v>0</v>
      </c>
      <c r="L3904" s="36">
        <v>0.19</v>
      </c>
      <c r="M3904" s="36">
        <v>9914.0400000000009</v>
      </c>
      <c r="N3904" s="37" t="s">
        <v>2515</v>
      </c>
      <c r="O3904" s="14">
        <f t="shared" si="345"/>
        <v>45922.418414351851</v>
      </c>
      <c r="P3904" s="19">
        <f t="shared" si="346"/>
        <v>45922.626747685186</v>
      </c>
      <c r="Q3904" s="20" t="str">
        <f t="shared" si="347"/>
        <v>22/09/2025</v>
      </c>
      <c r="R3904" s="13" t="str">
        <f t="shared" si="348"/>
        <v>15</v>
      </c>
      <c r="S3904" s="13" t="str">
        <f t="shared" si="349"/>
        <v>Mon</v>
      </c>
    </row>
    <row r="3905" spans="1:19" x14ac:dyDescent="0.25">
      <c r="A3905" s="58">
        <v>45922.418506944443</v>
      </c>
      <c r="B3905" s="59">
        <v>445041795</v>
      </c>
      <c r="C3905" s="38" t="s">
        <v>36</v>
      </c>
      <c r="D3905" s="38" t="s">
        <v>38</v>
      </c>
      <c r="E3905" s="38" t="s">
        <v>45</v>
      </c>
      <c r="F3905" s="38" t="s">
        <v>120</v>
      </c>
      <c r="G3905" s="35">
        <v>3713.93</v>
      </c>
      <c r="H3905" s="59">
        <v>444250954</v>
      </c>
      <c r="I3905" s="35">
        <v>0</v>
      </c>
      <c r="J3905" s="35">
        <v>0</v>
      </c>
      <c r="K3905" s="35">
        <v>0</v>
      </c>
      <c r="L3905" s="35">
        <v>0</v>
      </c>
      <c r="M3905" s="35">
        <v>9914.0400000000009</v>
      </c>
      <c r="N3905" s="38" t="s">
        <v>116</v>
      </c>
      <c r="O3905" s="14">
        <f t="shared" si="345"/>
        <v>45922.418506944443</v>
      </c>
      <c r="P3905" s="19">
        <f t="shared" si="346"/>
        <v>45922.626840277779</v>
      </c>
      <c r="Q3905" s="20" t="str">
        <f t="shared" si="347"/>
        <v>22/09/2025</v>
      </c>
      <c r="R3905" s="13" t="str">
        <f t="shared" si="348"/>
        <v>15</v>
      </c>
      <c r="S3905" s="13" t="str">
        <f t="shared" si="349"/>
        <v>Mon</v>
      </c>
    </row>
    <row r="3906" spans="1:19" x14ac:dyDescent="0.25">
      <c r="A3906" s="60">
        <v>45922.418842592589</v>
      </c>
      <c r="B3906" s="61">
        <v>445042085</v>
      </c>
      <c r="C3906" s="37" t="s">
        <v>36</v>
      </c>
      <c r="D3906" s="37" t="s">
        <v>37</v>
      </c>
      <c r="E3906" s="37" t="s">
        <v>45</v>
      </c>
      <c r="F3906" s="37" t="s">
        <v>120</v>
      </c>
      <c r="G3906" s="36">
        <v>3714.8</v>
      </c>
      <c r="H3906" s="61">
        <v>444251242</v>
      </c>
      <c r="I3906" s="36">
        <v>0</v>
      </c>
      <c r="J3906" s="36">
        <v>0</v>
      </c>
      <c r="K3906" s="36">
        <v>0</v>
      </c>
      <c r="L3906" s="36">
        <v>0</v>
      </c>
      <c r="M3906" s="36">
        <v>9914.0400000000009</v>
      </c>
      <c r="N3906" s="37" t="s">
        <v>107</v>
      </c>
      <c r="O3906" s="14">
        <f t="shared" si="345"/>
        <v>45922.418842592589</v>
      </c>
      <c r="P3906" s="19">
        <f t="shared" si="346"/>
        <v>45922.627175925925</v>
      </c>
      <c r="Q3906" s="20" t="str">
        <f t="shared" si="347"/>
        <v>22/09/2025</v>
      </c>
      <c r="R3906" s="13" t="str">
        <f t="shared" si="348"/>
        <v>15</v>
      </c>
      <c r="S3906" s="13" t="str">
        <f t="shared" si="349"/>
        <v>Mon</v>
      </c>
    </row>
    <row r="3907" spans="1:19" x14ac:dyDescent="0.25">
      <c r="A3907" s="58">
        <v>45922.423020833332</v>
      </c>
      <c r="B3907" s="59">
        <v>445044906</v>
      </c>
      <c r="C3907" s="38" t="s">
        <v>36</v>
      </c>
      <c r="D3907" s="38" t="s">
        <v>37</v>
      </c>
      <c r="E3907" s="38" t="s">
        <v>46</v>
      </c>
      <c r="F3907" s="38" t="s">
        <v>120</v>
      </c>
      <c r="G3907" s="35">
        <v>3713.13</v>
      </c>
      <c r="H3907" s="59">
        <v>444254026</v>
      </c>
      <c r="I3907" s="35">
        <v>0</v>
      </c>
      <c r="J3907" s="35">
        <v>0</v>
      </c>
      <c r="K3907" s="35">
        <v>0</v>
      </c>
      <c r="L3907" s="35">
        <v>0.8</v>
      </c>
      <c r="M3907" s="35">
        <v>9914.84</v>
      </c>
      <c r="N3907" s="38" t="s">
        <v>2516</v>
      </c>
      <c r="O3907" s="14">
        <f t="shared" si="345"/>
        <v>45922.423020833332</v>
      </c>
      <c r="P3907" s="19">
        <f t="shared" si="346"/>
        <v>45922.631354166668</v>
      </c>
      <c r="Q3907" s="20" t="str">
        <f t="shared" si="347"/>
        <v>22/09/2025</v>
      </c>
      <c r="R3907" s="13" t="str">
        <f t="shared" si="348"/>
        <v>15</v>
      </c>
      <c r="S3907" s="13" t="str">
        <f t="shared" si="349"/>
        <v>Mon</v>
      </c>
    </row>
    <row r="3908" spans="1:19" x14ac:dyDescent="0.25">
      <c r="A3908" s="60">
        <v>45922.423136574071</v>
      </c>
      <c r="B3908" s="61">
        <v>445044935</v>
      </c>
      <c r="C3908" s="37" t="s">
        <v>36</v>
      </c>
      <c r="D3908" s="37" t="s">
        <v>38</v>
      </c>
      <c r="E3908" s="37" t="s">
        <v>45</v>
      </c>
      <c r="F3908" s="37" t="s">
        <v>120</v>
      </c>
      <c r="G3908" s="36">
        <v>3713.12</v>
      </c>
      <c r="H3908" s="61">
        <v>444254053</v>
      </c>
      <c r="I3908" s="36">
        <v>0</v>
      </c>
      <c r="J3908" s="36">
        <v>0</v>
      </c>
      <c r="K3908" s="36">
        <v>0</v>
      </c>
      <c r="L3908" s="36">
        <v>0</v>
      </c>
      <c r="M3908" s="36">
        <v>9914.84</v>
      </c>
      <c r="N3908" s="37" t="s">
        <v>116</v>
      </c>
      <c r="O3908" s="14">
        <f t="shared" si="345"/>
        <v>45922.423136574071</v>
      </c>
      <c r="P3908" s="19">
        <f t="shared" si="346"/>
        <v>45922.631469907406</v>
      </c>
      <c r="Q3908" s="20" t="str">
        <f t="shared" si="347"/>
        <v>22/09/2025</v>
      </c>
      <c r="R3908" s="13" t="str">
        <f t="shared" si="348"/>
        <v>15</v>
      </c>
      <c r="S3908" s="13" t="str">
        <f t="shared" si="349"/>
        <v>Mon</v>
      </c>
    </row>
    <row r="3909" spans="1:19" x14ac:dyDescent="0.25">
      <c r="A3909" s="58">
        <v>45922.423506944448</v>
      </c>
      <c r="B3909" s="59">
        <v>445045198</v>
      </c>
      <c r="C3909" s="38" t="s">
        <v>36</v>
      </c>
      <c r="D3909" s="38" t="s">
        <v>38</v>
      </c>
      <c r="E3909" s="38" t="s">
        <v>46</v>
      </c>
      <c r="F3909" s="38" t="s">
        <v>120</v>
      </c>
      <c r="G3909" s="35">
        <v>3711.8</v>
      </c>
      <c r="H3909" s="59">
        <v>444254308</v>
      </c>
      <c r="I3909" s="35">
        <v>0</v>
      </c>
      <c r="J3909" s="35">
        <v>0</v>
      </c>
      <c r="K3909" s="35">
        <v>0</v>
      </c>
      <c r="L3909" s="35">
        <v>-3</v>
      </c>
      <c r="M3909" s="35">
        <v>9911.84</v>
      </c>
      <c r="N3909" s="38" t="s">
        <v>2517</v>
      </c>
      <c r="O3909" s="14">
        <f t="shared" si="345"/>
        <v>45922.423506944448</v>
      </c>
      <c r="P3909" s="19">
        <f t="shared" si="346"/>
        <v>45922.631840277783</v>
      </c>
      <c r="Q3909" s="20" t="str">
        <f t="shared" si="347"/>
        <v>22/09/2025</v>
      </c>
      <c r="R3909" s="13" t="str">
        <f t="shared" si="348"/>
        <v>15</v>
      </c>
      <c r="S3909" s="13" t="str">
        <f t="shared" si="349"/>
        <v>Mon</v>
      </c>
    </row>
    <row r="3910" spans="1:19" x14ac:dyDescent="0.25">
      <c r="A3910" s="60">
        <v>45922.42465277778</v>
      </c>
      <c r="B3910" s="61">
        <v>445046662</v>
      </c>
      <c r="C3910" s="37" t="s">
        <v>36</v>
      </c>
      <c r="D3910" s="37" t="s">
        <v>37</v>
      </c>
      <c r="E3910" s="37" t="s">
        <v>46</v>
      </c>
      <c r="F3910" s="37" t="s">
        <v>120</v>
      </c>
      <c r="G3910" s="36">
        <v>3711.67</v>
      </c>
      <c r="H3910" s="61">
        <v>444255742</v>
      </c>
      <c r="I3910" s="36">
        <v>0</v>
      </c>
      <c r="J3910" s="36">
        <v>0</v>
      </c>
      <c r="K3910" s="36">
        <v>0</v>
      </c>
      <c r="L3910" s="36">
        <v>1.45</v>
      </c>
      <c r="M3910" s="36">
        <v>9913.2900000000009</v>
      </c>
      <c r="N3910" s="37" t="s">
        <v>2518</v>
      </c>
      <c r="O3910" s="14">
        <f t="shared" si="345"/>
        <v>45922.42465277778</v>
      </c>
      <c r="P3910" s="19">
        <f t="shared" si="346"/>
        <v>45922.632986111115</v>
      </c>
      <c r="Q3910" s="20" t="str">
        <f t="shared" si="347"/>
        <v>22/09/2025</v>
      </c>
      <c r="R3910" s="13" t="str">
        <f t="shared" si="348"/>
        <v>15</v>
      </c>
      <c r="S3910" s="13" t="str">
        <f t="shared" si="349"/>
        <v>Mon</v>
      </c>
    </row>
    <row r="3911" spans="1:19" x14ac:dyDescent="0.25">
      <c r="A3911" s="58">
        <v>45922.424699074072</v>
      </c>
      <c r="B3911" s="59">
        <v>445046928</v>
      </c>
      <c r="C3911" s="38" t="s">
        <v>36</v>
      </c>
      <c r="D3911" s="38" t="s">
        <v>37</v>
      </c>
      <c r="E3911" s="38" t="s">
        <v>46</v>
      </c>
      <c r="F3911" s="38" t="s">
        <v>120</v>
      </c>
      <c r="G3911" s="35">
        <v>3711.89</v>
      </c>
      <c r="H3911" s="59">
        <v>444256008</v>
      </c>
      <c r="I3911" s="35">
        <v>0</v>
      </c>
      <c r="J3911" s="35">
        <v>0</v>
      </c>
      <c r="K3911" s="35">
        <v>0</v>
      </c>
      <c r="L3911" s="35">
        <v>2.3199999999999998</v>
      </c>
      <c r="M3911" s="35">
        <v>9915.61</v>
      </c>
      <c r="N3911" s="38" t="s">
        <v>2519</v>
      </c>
      <c r="O3911" s="14">
        <f t="shared" si="345"/>
        <v>45922.424699074072</v>
      </c>
      <c r="P3911" s="19">
        <f t="shared" si="346"/>
        <v>45922.633032407408</v>
      </c>
      <c r="Q3911" s="20" t="str">
        <f t="shared" si="347"/>
        <v>22/09/2025</v>
      </c>
      <c r="R3911" s="13" t="str">
        <f t="shared" si="348"/>
        <v>15</v>
      </c>
      <c r="S3911" s="13" t="str">
        <f t="shared" si="349"/>
        <v>Mon</v>
      </c>
    </row>
    <row r="3912" spans="1:19" x14ac:dyDescent="0.25">
      <c r="A3912" s="60">
        <v>45922.425208333334</v>
      </c>
      <c r="B3912" s="61">
        <v>445047724</v>
      </c>
      <c r="C3912" s="37" t="s">
        <v>36</v>
      </c>
      <c r="D3912" s="37" t="s">
        <v>38</v>
      </c>
      <c r="E3912" s="37" t="s">
        <v>45</v>
      </c>
      <c r="F3912" s="37" t="s">
        <v>120</v>
      </c>
      <c r="G3912" s="36">
        <v>3711.1</v>
      </c>
      <c r="H3912" s="61">
        <v>444256800</v>
      </c>
      <c r="I3912" s="36">
        <v>0</v>
      </c>
      <c r="J3912" s="36">
        <v>0</v>
      </c>
      <c r="K3912" s="36">
        <v>0</v>
      </c>
      <c r="L3912" s="36">
        <v>0</v>
      </c>
      <c r="M3912" s="36">
        <v>9915.61</v>
      </c>
      <c r="N3912" s="37" t="s">
        <v>116</v>
      </c>
      <c r="O3912" s="14">
        <f t="shared" si="345"/>
        <v>45922.425208333334</v>
      </c>
      <c r="P3912" s="19">
        <f t="shared" si="346"/>
        <v>45922.63354166667</v>
      </c>
      <c r="Q3912" s="20" t="str">
        <f t="shared" si="347"/>
        <v>22/09/2025</v>
      </c>
      <c r="R3912" s="13" t="str">
        <f t="shared" si="348"/>
        <v>15</v>
      </c>
      <c r="S3912" s="13" t="str">
        <f t="shared" si="349"/>
        <v>Mon</v>
      </c>
    </row>
    <row r="3913" spans="1:19" x14ac:dyDescent="0.25">
      <c r="A3913" s="58">
        <v>45922.425208333334</v>
      </c>
      <c r="B3913" s="59">
        <v>445047727</v>
      </c>
      <c r="C3913" s="38" t="s">
        <v>36</v>
      </c>
      <c r="D3913" s="38" t="s">
        <v>38</v>
      </c>
      <c r="E3913" s="38" t="s">
        <v>45</v>
      </c>
      <c r="F3913" s="38" t="s">
        <v>120</v>
      </c>
      <c r="G3913" s="35">
        <v>3711.1</v>
      </c>
      <c r="H3913" s="59">
        <v>444256803</v>
      </c>
      <c r="I3913" s="35">
        <v>0</v>
      </c>
      <c r="J3913" s="35">
        <v>0</v>
      </c>
      <c r="K3913" s="35">
        <v>0</v>
      </c>
      <c r="L3913" s="35">
        <v>0</v>
      </c>
      <c r="M3913" s="35">
        <v>9915.61</v>
      </c>
      <c r="N3913" s="38" t="s">
        <v>119</v>
      </c>
      <c r="O3913" s="14">
        <f t="shared" si="345"/>
        <v>45922.425208333334</v>
      </c>
      <c r="P3913" s="19">
        <f t="shared" si="346"/>
        <v>45922.63354166667</v>
      </c>
      <c r="Q3913" s="20" t="str">
        <f t="shared" si="347"/>
        <v>22/09/2025</v>
      </c>
      <c r="R3913" s="13" t="str">
        <f t="shared" si="348"/>
        <v>15</v>
      </c>
      <c r="S3913" s="13" t="str">
        <f t="shared" si="349"/>
        <v>Mon</v>
      </c>
    </row>
    <row r="3914" spans="1:19" x14ac:dyDescent="0.25">
      <c r="A3914" s="60">
        <v>45922.427060185182</v>
      </c>
      <c r="B3914" s="61">
        <v>445049133</v>
      </c>
      <c r="C3914" s="37" t="s">
        <v>36</v>
      </c>
      <c r="D3914" s="37" t="s">
        <v>38</v>
      </c>
      <c r="E3914" s="37" t="s">
        <v>45</v>
      </c>
      <c r="F3914" s="37" t="s">
        <v>120</v>
      </c>
      <c r="G3914" s="36">
        <v>3711.6</v>
      </c>
      <c r="H3914" s="61">
        <v>444258193</v>
      </c>
      <c r="I3914" s="36">
        <v>0</v>
      </c>
      <c r="J3914" s="36">
        <v>0</v>
      </c>
      <c r="K3914" s="36">
        <v>0</v>
      </c>
      <c r="L3914" s="36">
        <v>0</v>
      </c>
      <c r="M3914" s="36">
        <v>9915.61</v>
      </c>
      <c r="N3914" s="37" t="s">
        <v>1945</v>
      </c>
      <c r="O3914" s="14">
        <f t="shared" si="345"/>
        <v>45922.427060185182</v>
      </c>
      <c r="P3914" s="19">
        <f t="shared" si="346"/>
        <v>45922.635393518518</v>
      </c>
      <c r="Q3914" s="20" t="str">
        <f t="shared" si="347"/>
        <v>22/09/2025</v>
      </c>
      <c r="R3914" s="13" t="str">
        <f t="shared" si="348"/>
        <v>15</v>
      </c>
      <c r="S3914" s="13" t="str">
        <f t="shared" si="349"/>
        <v>Mon</v>
      </c>
    </row>
    <row r="3915" spans="1:19" x14ac:dyDescent="0.25">
      <c r="A3915" s="58">
        <v>45922.427060185182</v>
      </c>
      <c r="B3915" s="59">
        <v>445049134</v>
      </c>
      <c r="C3915" s="38" t="s">
        <v>36</v>
      </c>
      <c r="D3915" s="38" t="s">
        <v>38</v>
      </c>
      <c r="E3915" s="38" t="s">
        <v>45</v>
      </c>
      <c r="F3915" s="38" t="s">
        <v>120</v>
      </c>
      <c r="G3915" s="35">
        <v>3711.61</v>
      </c>
      <c r="H3915" s="59">
        <v>444258194</v>
      </c>
      <c r="I3915" s="35">
        <v>0</v>
      </c>
      <c r="J3915" s="35">
        <v>0</v>
      </c>
      <c r="K3915" s="35">
        <v>0</v>
      </c>
      <c r="L3915" s="35">
        <v>0</v>
      </c>
      <c r="M3915" s="35">
        <v>9915.61</v>
      </c>
      <c r="N3915" s="38" t="s">
        <v>2064</v>
      </c>
      <c r="O3915" s="14">
        <f t="shared" si="345"/>
        <v>45922.427060185182</v>
      </c>
      <c r="P3915" s="19">
        <f t="shared" si="346"/>
        <v>45922.635393518518</v>
      </c>
      <c r="Q3915" s="20" t="str">
        <f t="shared" si="347"/>
        <v>22/09/2025</v>
      </c>
      <c r="R3915" s="13" t="str">
        <f t="shared" si="348"/>
        <v>15</v>
      </c>
      <c r="S3915" s="13" t="str">
        <f t="shared" si="349"/>
        <v>Mon</v>
      </c>
    </row>
    <row r="3916" spans="1:19" x14ac:dyDescent="0.25">
      <c r="A3916" s="60">
        <v>45922.427060185182</v>
      </c>
      <c r="B3916" s="61">
        <v>445049135</v>
      </c>
      <c r="C3916" s="37" t="s">
        <v>36</v>
      </c>
      <c r="D3916" s="37" t="s">
        <v>38</v>
      </c>
      <c r="E3916" s="37" t="s">
        <v>45</v>
      </c>
      <c r="F3916" s="37" t="s">
        <v>120</v>
      </c>
      <c r="G3916" s="36">
        <v>3711.55</v>
      </c>
      <c r="H3916" s="61">
        <v>444258195</v>
      </c>
      <c r="I3916" s="36">
        <v>0</v>
      </c>
      <c r="J3916" s="36">
        <v>0</v>
      </c>
      <c r="K3916" s="36">
        <v>0</v>
      </c>
      <c r="L3916" s="36">
        <v>0</v>
      </c>
      <c r="M3916" s="36">
        <v>9915.61</v>
      </c>
      <c r="N3916" s="37" t="s">
        <v>114</v>
      </c>
      <c r="O3916" s="14">
        <f t="shared" si="345"/>
        <v>45922.427060185182</v>
      </c>
      <c r="P3916" s="19">
        <f t="shared" si="346"/>
        <v>45922.635393518518</v>
      </c>
      <c r="Q3916" s="20" t="str">
        <f t="shared" si="347"/>
        <v>22/09/2025</v>
      </c>
      <c r="R3916" s="13" t="str">
        <f t="shared" si="348"/>
        <v>15</v>
      </c>
      <c r="S3916" s="13" t="str">
        <f t="shared" si="349"/>
        <v>Mon</v>
      </c>
    </row>
    <row r="3917" spans="1:19" x14ac:dyDescent="0.25">
      <c r="A3917" s="58">
        <v>45922.427071759259</v>
      </c>
      <c r="B3917" s="59">
        <v>445049137</v>
      </c>
      <c r="C3917" s="38" t="s">
        <v>36</v>
      </c>
      <c r="D3917" s="38" t="s">
        <v>38</v>
      </c>
      <c r="E3917" s="38" t="s">
        <v>45</v>
      </c>
      <c r="F3917" s="38" t="s">
        <v>120</v>
      </c>
      <c r="G3917" s="35">
        <v>3711.43</v>
      </c>
      <c r="H3917" s="59">
        <v>444258197</v>
      </c>
      <c r="I3917" s="35">
        <v>0</v>
      </c>
      <c r="J3917" s="35">
        <v>0</v>
      </c>
      <c r="K3917" s="35">
        <v>0</v>
      </c>
      <c r="L3917" s="35">
        <v>0</v>
      </c>
      <c r="M3917" s="35">
        <v>9915.61</v>
      </c>
      <c r="N3917" s="38" t="s">
        <v>109</v>
      </c>
      <c r="O3917" s="14">
        <f t="shared" si="345"/>
        <v>45922.427071759259</v>
      </c>
      <c r="P3917" s="19">
        <f t="shared" si="346"/>
        <v>45922.635405092595</v>
      </c>
      <c r="Q3917" s="20" t="str">
        <f t="shared" si="347"/>
        <v>22/09/2025</v>
      </c>
      <c r="R3917" s="13" t="str">
        <f t="shared" si="348"/>
        <v>15</v>
      </c>
      <c r="S3917" s="13" t="str">
        <f t="shared" si="349"/>
        <v>Mon</v>
      </c>
    </row>
    <row r="3918" spans="1:19" x14ac:dyDescent="0.25">
      <c r="A3918" s="60">
        <v>45922.427071759259</v>
      </c>
      <c r="B3918" s="61">
        <v>445049138</v>
      </c>
      <c r="C3918" s="37" t="s">
        <v>36</v>
      </c>
      <c r="D3918" s="37" t="s">
        <v>38</v>
      </c>
      <c r="E3918" s="37" t="s">
        <v>45</v>
      </c>
      <c r="F3918" s="37" t="s">
        <v>120</v>
      </c>
      <c r="G3918" s="36">
        <v>3711.43</v>
      </c>
      <c r="H3918" s="61">
        <v>444258198</v>
      </c>
      <c r="I3918" s="36">
        <v>0</v>
      </c>
      <c r="J3918" s="36">
        <v>0</v>
      </c>
      <c r="K3918" s="36">
        <v>0</v>
      </c>
      <c r="L3918" s="36">
        <v>0</v>
      </c>
      <c r="M3918" s="36">
        <v>9915.61</v>
      </c>
      <c r="N3918" s="37" t="s">
        <v>48</v>
      </c>
      <c r="O3918" s="14">
        <f t="shared" si="345"/>
        <v>45922.427071759259</v>
      </c>
      <c r="P3918" s="19">
        <f t="shared" si="346"/>
        <v>45922.635405092595</v>
      </c>
      <c r="Q3918" s="20" t="str">
        <f t="shared" si="347"/>
        <v>22/09/2025</v>
      </c>
      <c r="R3918" s="13" t="str">
        <f t="shared" si="348"/>
        <v>15</v>
      </c>
      <c r="S3918" s="13" t="str">
        <f t="shared" si="349"/>
        <v>Mon</v>
      </c>
    </row>
    <row r="3919" spans="1:19" x14ac:dyDescent="0.25">
      <c r="A3919" s="58">
        <v>45922.427071759259</v>
      </c>
      <c r="B3919" s="59">
        <v>445049139</v>
      </c>
      <c r="C3919" s="38" t="s">
        <v>36</v>
      </c>
      <c r="D3919" s="38" t="s">
        <v>38</v>
      </c>
      <c r="E3919" s="38" t="s">
        <v>45</v>
      </c>
      <c r="F3919" s="38" t="s">
        <v>120</v>
      </c>
      <c r="G3919" s="35">
        <v>3711.43</v>
      </c>
      <c r="H3919" s="59">
        <v>444258199</v>
      </c>
      <c r="I3919" s="35">
        <v>0</v>
      </c>
      <c r="J3919" s="35">
        <v>0</v>
      </c>
      <c r="K3919" s="35">
        <v>0</v>
      </c>
      <c r="L3919" s="35">
        <v>0</v>
      </c>
      <c r="M3919" s="35">
        <v>9915.61</v>
      </c>
      <c r="N3919" s="38" t="s">
        <v>77</v>
      </c>
      <c r="O3919" s="14">
        <f t="shared" si="345"/>
        <v>45922.427071759259</v>
      </c>
      <c r="P3919" s="19">
        <f t="shared" si="346"/>
        <v>45922.635405092595</v>
      </c>
      <c r="Q3919" s="20" t="str">
        <f t="shared" si="347"/>
        <v>22/09/2025</v>
      </c>
      <c r="R3919" s="13" t="str">
        <f t="shared" si="348"/>
        <v>15</v>
      </c>
      <c r="S3919" s="13" t="str">
        <f t="shared" si="349"/>
        <v>Mon</v>
      </c>
    </row>
    <row r="3920" spans="1:19" x14ac:dyDescent="0.25">
      <c r="A3920" s="60">
        <v>45922.427071759259</v>
      </c>
      <c r="B3920" s="61">
        <v>445049141</v>
      </c>
      <c r="C3920" s="37" t="s">
        <v>36</v>
      </c>
      <c r="D3920" s="37" t="s">
        <v>38</v>
      </c>
      <c r="E3920" s="37" t="s">
        <v>45</v>
      </c>
      <c r="F3920" s="37" t="s">
        <v>120</v>
      </c>
      <c r="G3920" s="36">
        <v>3711.43</v>
      </c>
      <c r="H3920" s="61">
        <v>444258201</v>
      </c>
      <c r="I3920" s="36">
        <v>0</v>
      </c>
      <c r="J3920" s="36">
        <v>0</v>
      </c>
      <c r="K3920" s="36">
        <v>0</v>
      </c>
      <c r="L3920" s="36">
        <v>0</v>
      </c>
      <c r="M3920" s="36">
        <v>9915.61</v>
      </c>
      <c r="N3920" s="37" t="s">
        <v>52</v>
      </c>
      <c r="O3920" s="14">
        <f t="shared" si="345"/>
        <v>45922.427071759259</v>
      </c>
      <c r="P3920" s="19">
        <f t="shared" si="346"/>
        <v>45922.635405092595</v>
      </c>
      <c r="Q3920" s="20" t="str">
        <f t="shared" si="347"/>
        <v>22/09/2025</v>
      </c>
      <c r="R3920" s="13" t="str">
        <f t="shared" si="348"/>
        <v>15</v>
      </c>
      <c r="S3920" s="13" t="str">
        <f t="shared" si="349"/>
        <v>Mon</v>
      </c>
    </row>
    <row r="3921" spans="1:19" x14ac:dyDescent="0.25">
      <c r="A3921" s="58">
        <v>45922.427071759259</v>
      </c>
      <c r="B3921" s="59">
        <v>445049142</v>
      </c>
      <c r="C3921" s="38" t="s">
        <v>36</v>
      </c>
      <c r="D3921" s="38" t="s">
        <v>38</v>
      </c>
      <c r="E3921" s="38" t="s">
        <v>45</v>
      </c>
      <c r="F3921" s="38" t="s">
        <v>120</v>
      </c>
      <c r="G3921" s="35">
        <v>3711.43</v>
      </c>
      <c r="H3921" s="59">
        <v>444258202</v>
      </c>
      <c r="I3921" s="35">
        <v>0</v>
      </c>
      <c r="J3921" s="35">
        <v>0</v>
      </c>
      <c r="K3921" s="35">
        <v>0</v>
      </c>
      <c r="L3921" s="35">
        <v>0</v>
      </c>
      <c r="M3921" s="35">
        <v>9915.61</v>
      </c>
      <c r="N3921" s="38" t="s">
        <v>2063</v>
      </c>
      <c r="O3921" s="14">
        <f t="shared" si="345"/>
        <v>45922.427071759259</v>
      </c>
      <c r="P3921" s="19">
        <f t="shared" si="346"/>
        <v>45922.635405092595</v>
      </c>
      <c r="Q3921" s="20" t="str">
        <f t="shared" si="347"/>
        <v>22/09/2025</v>
      </c>
      <c r="R3921" s="13" t="str">
        <f t="shared" si="348"/>
        <v>15</v>
      </c>
      <c r="S3921" s="13" t="str">
        <f t="shared" si="349"/>
        <v>Mon</v>
      </c>
    </row>
    <row r="3922" spans="1:19" x14ac:dyDescent="0.25">
      <c r="A3922" s="60">
        <v>45922.427083333336</v>
      </c>
      <c r="B3922" s="61">
        <v>445049145</v>
      </c>
      <c r="C3922" s="37" t="s">
        <v>36</v>
      </c>
      <c r="D3922" s="37" t="s">
        <v>38</v>
      </c>
      <c r="E3922" s="37" t="s">
        <v>45</v>
      </c>
      <c r="F3922" s="37" t="s">
        <v>120</v>
      </c>
      <c r="G3922" s="36">
        <v>3711.38</v>
      </c>
      <c r="H3922" s="61">
        <v>444258207</v>
      </c>
      <c r="I3922" s="36">
        <v>0</v>
      </c>
      <c r="J3922" s="36">
        <v>0</v>
      </c>
      <c r="K3922" s="36">
        <v>0</v>
      </c>
      <c r="L3922" s="36">
        <v>0</v>
      </c>
      <c r="M3922" s="36">
        <v>9915.61</v>
      </c>
      <c r="N3922" s="37" t="s">
        <v>1972</v>
      </c>
      <c r="O3922" s="14">
        <f t="shared" si="345"/>
        <v>45922.427083333336</v>
      </c>
      <c r="P3922" s="19">
        <f t="shared" si="346"/>
        <v>45922.635416666672</v>
      </c>
      <c r="Q3922" s="20" t="str">
        <f t="shared" si="347"/>
        <v>22/09/2025</v>
      </c>
      <c r="R3922" s="13" t="str">
        <f t="shared" si="348"/>
        <v>15</v>
      </c>
      <c r="S3922" s="13" t="str">
        <f t="shared" si="349"/>
        <v>Mon</v>
      </c>
    </row>
    <row r="3923" spans="1:19" x14ac:dyDescent="0.25">
      <c r="A3923" s="58">
        <v>45922.427083333336</v>
      </c>
      <c r="B3923" s="59">
        <v>445049153</v>
      </c>
      <c r="C3923" s="38" t="s">
        <v>36</v>
      </c>
      <c r="D3923" s="38" t="s">
        <v>38</v>
      </c>
      <c r="E3923" s="38" t="s">
        <v>45</v>
      </c>
      <c r="F3923" s="38" t="s">
        <v>120</v>
      </c>
      <c r="G3923" s="35">
        <v>3711.41</v>
      </c>
      <c r="H3923" s="59">
        <v>444258214</v>
      </c>
      <c r="I3923" s="35">
        <v>0</v>
      </c>
      <c r="J3923" s="35">
        <v>0</v>
      </c>
      <c r="K3923" s="35">
        <v>0</v>
      </c>
      <c r="L3923" s="35">
        <v>0</v>
      </c>
      <c r="M3923" s="35">
        <v>9915.61</v>
      </c>
      <c r="N3923" s="38" t="s">
        <v>47</v>
      </c>
      <c r="O3923" s="14">
        <f t="shared" si="345"/>
        <v>45922.427083333336</v>
      </c>
      <c r="P3923" s="19">
        <f t="shared" si="346"/>
        <v>45922.635416666672</v>
      </c>
      <c r="Q3923" s="20" t="str">
        <f t="shared" si="347"/>
        <v>22/09/2025</v>
      </c>
      <c r="R3923" s="13" t="str">
        <f t="shared" si="348"/>
        <v>15</v>
      </c>
      <c r="S3923" s="13" t="str">
        <f t="shared" si="349"/>
        <v>Mon</v>
      </c>
    </row>
    <row r="3924" spans="1:19" x14ac:dyDescent="0.25">
      <c r="A3924" s="60">
        <v>45922.427083333336</v>
      </c>
      <c r="B3924" s="61">
        <v>445049155</v>
      </c>
      <c r="C3924" s="37" t="s">
        <v>36</v>
      </c>
      <c r="D3924" s="37" t="s">
        <v>38</v>
      </c>
      <c r="E3924" s="37" t="s">
        <v>45</v>
      </c>
      <c r="F3924" s="37" t="s">
        <v>120</v>
      </c>
      <c r="G3924" s="36">
        <v>3711.43</v>
      </c>
      <c r="H3924" s="61">
        <v>444258216</v>
      </c>
      <c r="I3924" s="36">
        <v>0</v>
      </c>
      <c r="J3924" s="36">
        <v>0</v>
      </c>
      <c r="K3924" s="36">
        <v>0</v>
      </c>
      <c r="L3924" s="36">
        <v>0</v>
      </c>
      <c r="M3924" s="36">
        <v>9915.61</v>
      </c>
      <c r="N3924" s="37" t="s">
        <v>108</v>
      </c>
      <c r="O3924" s="14">
        <f t="shared" si="345"/>
        <v>45922.427083333336</v>
      </c>
      <c r="P3924" s="19">
        <f t="shared" si="346"/>
        <v>45922.635416666672</v>
      </c>
      <c r="Q3924" s="20" t="str">
        <f t="shared" si="347"/>
        <v>22/09/2025</v>
      </c>
      <c r="R3924" s="13" t="str">
        <f t="shared" si="348"/>
        <v>15</v>
      </c>
      <c r="S3924" s="13" t="str">
        <f t="shared" si="349"/>
        <v>Mon</v>
      </c>
    </row>
    <row r="3925" spans="1:19" x14ac:dyDescent="0.25">
      <c r="A3925" s="58">
        <v>45922.427986111114</v>
      </c>
      <c r="B3925" s="59">
        <v>445049740</v>
      </c>
      <c r="C3925" s="38" t="s">
        <v>36</v>
      </c>
      <c r="D3925" s="38" t="s">
        <v>37</v>
      </c>
      <c r="E3925" s="38" t="s">
        <v>45</v>
      </c>
      <c r="F3925" s="38" t="s">
        <v>120</v>
      </c>
      <c r="G3925" s="35">
        <v>3712.07</v>
      </c>
      <c r="H3925" s="59">
        <v>444258795</v>
      </c>
      <c r="I3925" s="35">
        <v>0</v>
      </c>
      <c r="J3925" s="35">
        <v>0</v>
      </c>
      <c r="K3925" s="35">
        <v>0</v>
      </c>
      <c r="L3925" s="35">
        <v>0</v>
      </c>
      <c r="M3925" s="35">
        <v>9915.61</v>
      </c>
      <c r="N3925" s="38" t="s">
        <v>107</v>
      </c>
      <c r="O3925" s="14">
        <f t="shared" si="345"/>
        <v>45922.427986111114</v>
      </c>
      <c r="P3925" s="19">
        <f t="shared" si="346"/>
        <v>45922.636319444449</v>
      </c>
      <c r="Q3925" s="20" t="str">
        <f t="shared" si="347"/>
        <v>22/09/2025</v>
      </c>
      <c r="R3925" s="13" t="str">
        <f t="shared" si="348"/>
        <v>15</v>
      </c>
      <c r="S3925" s="13" t="str">
        <f t="shared" si="349"/>
        <v>Mon</v>
      </c>
    </row>
    <row r="3926" spans="1:19" x14ac:dyDescent="0.25">
      <c r="A3926" s="60">
        <v>45922.429525462961</v>
      </c>
      <c r="B3926" s="61">
        <v>445051099</v>
      </c>
      <c r="C3926" s="37" t="s">
        <v>36</v>
      </c>
      <c r="D3926" s="37" t="s">
        <v>37</v>
      </c>
      <c r="E3926" s="37" t="s">
        <v>46</v>
      </c>
      <c r="F3926" s="37" t="s">
        <v>120</v>
      </c>
      <c r="G3926" s="36">
        <v>3711.43</v>
      </c>
      <c r="H3926" s="61">
        <v>444260111</v>
      </c>
      <c r="I3926" s="36">
        <v>0</v>
      </c>
      <c r="J3926" s="36">
        <v>0</v>
      </c>
      <c r="K3926" s="36">
        <v>0</v>
      </c>
      <c r="L3926" s="36">
        <v>0.18</v>
      </c>
      <c r="M3926" s="36">
        <v>9915.7900000000009</v>
      </c>
      <c r="N3926" s="37" t="s">
        <v>2520</v>
      </c>
      <c r="O3926" s="14">
        <f t="shared" si="345"/>
        <v>45922.429525462961</v>
      </c>
      <c r="P3926" s="19">
        <f t="shared" si="346"/>
        <v>45922.637858796297</v>
      </c>
      <c r="Q3926" s="20" t="str">
        <f t="shared" si="347"/>
        <v>22/09/2025</v>
      </c>
      <c r="R3926" s="13" t="str">
        <f t="shared" si="348"/>
        <v>15</v>
      </c>
      <c r="S3926" s="13" t="str">
        <f t="shared" si="349"/>
        <v>Mon</v>
      </c>
    </row>
    <row r="3927" spans="1:19" x14ac:dyDescent="0.25">
      <c r="A3927" s="58">
        <v>45922.43041666667</v>
      </c>
      <c r="B3927" s="59">
        <v>445051845</v>
      </c>
      <c r="C3927" s="38" t="s">
        <v>36</v>
      </c>
      <c r="D3927" s="38" t="s">
        <v>38</v>
      </c>
      <c r="E3927" s="38" t="s">
        <v>45</v>
      </c>
      <c r="F3927" s="38" t="s">
        <v>120</v>
      </c>
      <c r="G3927" s="35">
        <v>3711.26</v>
      </c>
      <c r="H3927" s="59">
        <v>444260838</v>
      </c>
      <c r="I3927" s="35">
        <v>0</v>
      </c>
      <c r="J3927" s="35">
        <v>0</v>
      </c>
      <c r="K3927" s="35">
        <v>0</v>
      </c>
      <c r="L3927" s="35">
        <v>0</v>
      </c>
      <c r="M3927" s="35">
        <v>9915.7900000000009</v>
      </c>
      <c r="N3927" s="38" t="s">
        <v>2064</v>
      </c>
      <c r="O3927" s="14">
        <f t="shared" si="345"/>
        <v>45922.43041666667</v>
      </c>
      <c r="P3927" s="19">
        <f t="shared" si="346"/>
        <v>45922.638750000006</v>
      </c>
      <c r="Q3927" s="20" t="str">
        <f t="shared" si="347"/>
        <v>22/09/2025</v>
      </c>
      <c r="R3927" s="13" t="str">
        <f t="shared" si="348"/>
        <v>15</v>
      </c>
      <c r="S3927" s="13" t="str">
        <f t="shared" si="349"/>
        <v>Mon</v>
      </c>
    </row>
    <row r="3928" spans="1:19" x14ac:dyDescent="0.25">
      <c r="A3928" s="60">
        <v>45922.430763888886</v>
      </c>
      <c r="B3928" s="61">
        <v>445052112</v>
      </c>
      <c r="C3928" s="37" t="s">
        <v>36</v>
      </c>
      <c r="D3928" s="37" t="s">
        <v>37</v>
      </c>
      <c r="E3928" s="37" t="s">
        <v>46</v>
      </c>
      <c r="F3928" s="37" t="s">
        <v>120</v>
      </c>
      <c r="G3928" s="36">
        <v>3710.11</v>
      </c>
      <c r="H3928" s="61">
        <v>444261099</v>
      </c>
      <c r="I3928" s="36">
        <v>0</v>
      </c>
      <c r="J3928" s="36">
        <v>0</v>
      </c>
      <c r="K3928" s="36">
        <v>0</v>
      </c>
      <c r="L3928" s="36">
        <v>1.32</v>
      </c>
      <c r="M3928" s="36">
        <v>9917.11</v>
      </c>
      <c r="N3928" s="37" t="s">
        <v>2521</v>
      </c>
      <c r="O3928" s="14">
        <f t="shared" si="345"/>
        <v>45922.430763888886</v>
      </c>
      <c r="P3928" s="19">
        <f t="shared" si="346"/>
        <v>45922.639097222222</v>
      </c>
      <c r="Q3928" s="20" t="str">
        <f t="shared" si="347"/>
        <v>22/09/2025</v>
      </c>
      <c r="R3928" s="13" t="str">
        <f t="shared" si="348"/>
        <v>15</v>
      </c>
      <c r="S3928" s="13" t="str">
        <f t="shared" si="349"/>
        <v>Mon</v>
      </c>
    </row>
    <row r="3929" spans="1:19" x14ac:dyDescent="0.25">
      <c r="A3929" s="58">
        <v>45922.430763888886</v>
      </c>
      <c r="B3929" s="59">
        <v>445052113</v>
      </c>
      <c r="C3929" s="38" t="s">
        <v>36</v>
      </c>
      <c r="D3929" s="38" t="s">
        <v>37</v>
      </c>
      <c r="E3929" s="38" t="s">
        <v>46</v>
      </c>
      <c r="F3929" s="38" t="s">
        <v>120</v>
      </c>
      <c r="G3929" s="35">
        <v>3710.11</v>
      </c>
      <c r="H3929" s="59">
        <v>444261100</v>
      </c>
      <c r="I3929" s="35">
        <v>0</v>
      </c>
      <c r="J3929" s="35">
        <v>0</v>
      </c>
      <c r="K3929" s="35">
        <v>0</v>
      </c>
      <c r="L3929" s="35">
        <v>1.32</v>
      </c>
      <c r="M3929" s="35">
        <v>9918.43</v>
      </c>
      <c r="N3929" s="38" t="s">
        <v>2521</v>
      </c>
      <c r="O3929" s="14">
        <f t="shared" si="345"/>
        <v>45922.430763888886</v>
      </c>
      <c r="P3929" s="19">
        <f t="shared" si="346"/>
        <v>45922.639097222222</v>
      </c>
      <c r="Q3929" s="20" t="str">
        <f t="shared" si="347"/>
        <v>22/09/2025</v>
      </c>
      <c r="R3929" s="13" t="str">
        <f t="shared" si="348"/>
        <v>15</v>
      </c>
      <c r="S3929" s="13" t="str">
        <f t="shared" si="349"/>
        <v>Mon</v>
      </c>
    </row>
    <row r="3930" spans="1:19" x14ac:dyDescent="0.25">
      <c r="A3930" s="60">
        <v>45922.430763888886</v>
      </c>
      <c r="B3930" s="61">
        <v>445052114</v>
      </c>
      <c r="C3930" s="37" t="s">
        <v>36</v>
      </c>
      <c r="D3930" s="37" t="s">
        <v>37</v>
      </c>
      <c r="E3930" s="37" t="s">
        <v>46</v>
      </c>
      <c r="F3930" s="37" t="s">
        <v>120</v>
      </c>
      <c r="G3930" s="36">
        <v>3710.11</v>
      </c>
      <c r="H3930" s="61">
        <v>444261101</v>
      </c>
      <c r="I3930" s="36">
        <v>0</v>
      </c>
      <c r="J3930" s="36">
        <v>0</v>
      </c>
      <c r="K3930" s="36">
        <v>0</v>
      </c>
      <c r="L3930" s="36">
        <v>1.27</v>
      </c>
      <c r="M3930" s="36">
        <v>9919.7000000000007</v>
      </c>
      <c r="N3930" s="37" t="s">
        <v>2521</v>
      </c>
      <c r="O3930" s="14">
        <f t="shared" si="345"/>
        <v>45922.430763888886</v>
      </c>
      <c r="P3930" s="19">
        <f t="shared" si="346"/>
        <v>45922.639097222222</v>
      </c>
      <c r="Q3930" s="20" t="str">
        <f t="shared" si="347"/>
        <v>22/09/2025</v>
      </c>
      <c r="R3930" s="13" t="str">
        <f t="shared" si="348"/>
        <v>15</v>
      </c>
      <c r="S3930" s="13" t="str">
        <f t="shared" si="349"/>
        <v>Mon</v>
      </c>
    </row>
    <row r="3931" spans="1:19" x14ac:dyDescent="0.25">
      <c r="A3931" s="58">
        <v>45922.430763888886</v>
      </c>
      <c r="B3931" s="59">
        <v>445052115</v>
      </c>
      <c r="C3931" s="38" t="s">
        <v>36</v>
      </c>
      <c r="D3931" s="38" t="s">
        <v>37</v>
      </c>
      <c r="E3931" s="38" t="s">
        <v>46</v>
      </c>
      <c r="F3931" s="38" t="s">
        <v>120</v>
      </c>
      <c r="G3931" s="35">
        <v>3710.11</v>
      </c>
      <c r="H3931" s="59">
        <v>444261102</v>
      </c>
      <c r="I3931" s="35">
        <v>0</v>
      </c>
      <c r="J3931" s="35">
        <v>0</v>
      </c>
      <c r="K3931" s="35">
        <v>0</v>
      </c>
      <c r="L3931" s="35">
        <v>1.32</v>
      </c>
      <c r="M3931" s="35">
        <v>9921.02</v>
      </c>
      <c r="N3931" s="38" t="s">
        <v>2521</v>
      </c>
      <c r="O3931" s="14">
        <f t="shared" si="345"/>
        <v>45922.430763888886</v>
      </c>
      <c r="P3931" s="19">
        <f t="shared" si="346"/>
        <v>45922.639097222222</v>
      </c>
      <c r="Q3931" s="20" t="str">
        <f t="shared" si="347"/>
        <v>22/09/2025</v>
      </c>
      <c r="R3931" s="13" t="str">
        <f t="shared" si="348"/>
        <v>15</v>
      </c>
      <c r="S3931" s="13" t="str">
        <f t="shared" si="349"/>
        <v>Mon</v>
      </c>
    </row>
    <row r="3932" spans="1:19" x14ac:dyDescent="0.25">
      <c r="A3932" s="60">
        <v>45922.431701388887</v>
      </c>
      <c r="B3932" s="61">
        <v>445052812</v>
      </c>
      <c r="C3932" s="37" t="s">
        <v>36</v>
      </c>
      <c r="D3932" s="37" t="s">
        <v>37</v>
      </c>
      <c r="E3932" s="37" t="s">
        <v>46</v>
      </c>
      <c r="F3932" s="37" t="s">
        <v>120</v>
      </c>
      <c r="G3932" s="36">
        <v>3709.74</v>
      </c>
      <c r="H3932" s="61">
        <v>444261788</v>
      </c>
      <c r="I3932" s="36">
        <v>0</v>
      </c>
      <c r="J3932" s="36">
        <v>0</v>
      </c>
      <c r="K3932" s="36">
        <v>0</v>
      </c>
      <c r="L3932" s="36">
        <v>1.52</v>
      </c>
      <c r="M3932" s="36">
        <v>9922.5400000000009</v>
      </c>
      <c r="N3932" s="37" t="s">
        <v>2522</v>
      </c>
      <c r="O3932" s="14">
        <f t="shared" si="345"/>
        <v>45922.431701388887</v>
      </c>
      <c r="P3932" s="19">
        <f t="shared" si="346"/>
        <v>45922.640034722222</v>
      </c>
      <c r="Q3932" s="20" t="str">
        <f t="shared" si="347"/>
        <v>22/09/2025</v>
      </c>
      <c r="R3932" s="13" t="str">
        <f t="shared" si="348"/>
        <v>15</v>
      </c>
      <c r="S3932" s="13" t="str">
        <f t="shared" si="349"/>
        <v>Mon</v>
      </c>
    </row>
    <row r="3933" spans="1:19" x14ac:dyDescent="0.25">
      <c r="A3933" s="58">
        <v>45922.431712962964</v>
      </c>
      <c r="B3933" s="59">
        <v>445052877</v>
      </c>
      <c r="C3933" s="38" t="s">
        <v>36</v>
      </c>
      <c r="D3933" s="38" t="s">
        <v>38</v>
      </c>
      <c r="E3933" s="38" t="s">
        <v>46</v>
      </c>
      <c r="F3933" s="38" t="s">
        <v>120</v>
      </c>
      <c r="G3933" s="35">
        <v>3709.14</v>
      </c>
      <c r="H3933" s="59">
        <v>444261852</v>
      </c>
      <c r="I3933" s="35">
        <v>0</v>
      </c>
      <c r="J3933" s="35">
        <v>0</v>
      </c>
      <c r="K3933" s="35">
        <v>0</v>
      </c>
      <c r="L3933" s="35">
        <v>-2.93</v>
      </c>
      <c r="M3933" s="35">
        <v>9919.61</v>
      </c>
      <c r="N3933" s="38" t="s">
        <v>2523</v>
      </c>
      <c r="O3933" s="14">
        <f t="shared" si="345"/>
        <v>45922.431712962964</v>
      </c>
      <c r="P3933" s="19">
        <f t="shared" si="346"/>
        <v>45922.640046296299</v>
      </c>
      <c r="Q3933" s="20" t="str">
        <f t="shared" si="347"/>
        <v>22/09/2025</v>
      </c>
      <c r="R3933" s="13" t="str">
        <f t="shared" si="348"/>
        <v>15</v>
      </c>
      <c r="S3933" s="13" t="str">
        <f t="shared" si="349"/>
        <v>Mon</v>
      </c>
    </row>
    <row r="3934" spans="1:19" x14ac:dyDescent="0.25">
      <c r="A3934" s="60">
        <v>45922.431712962964</v>
      </c>
      <c r="B3934" s="61">
        <v>445052878</v>
      </c>
      <c r="C3934" s="37" t="s">
        <v>36</v>
      </c>
      <c r="D3934" s="37" t="s">
        <v>37</v>
      </c>
      <c r="E3934" s="37" t="s">
        <v>46</v>
      </c>
      <c r="F3934" s="37" t="s">
        <v>120</v>
      </c>
      <c r="G3934" s="36">
        <v>3709.34</v>
      </c>
      <c r="H3934" s="61">
        <v>444261854</v>
      </c>
      <c r="I3934" s="36">
        <v>0</v>
      </c>
      <c r="J3934" s="36">
        <v>0</v>
      </c>
      <c r="K3934" s="36">
        <v>0</v>
      </c>
      <c r="L3934" s="36">
        <v>2.2599999999999998</v>
      </c>
      <c r="M3934" s="36">
        <v>9921.8700000000008</v>
      </c>
      <c r="N3934" s="37" t="s">
        <v>2524</v>
      </c>
      <c r="O3934" s="14">
        <f t="shared" si="345"/>
        <v>45922.431712962964</v>
      </c>
      <c r="P3934" s="19">
        <f t="shared" si="346"/>
        <v>45922.640046296299</v>
      </c>
      <c r="Q3934" s="20" t="str">
        <f t="shared" si="347"/>
        <v>22/09/2025</v>
      </c>
      <c r="R3934" s="13" t="str">
        <f t="shared" si="348"/>
        <v>15</v>
      </c>
      <c r="S3934" s="13" t="str">
        <f t="shared" si="349"/>
        <v>Mon</v>
      </c>
    </row>
    <row r="3935" spans="1:19" x14ac:dyDescent="0.25">
      <c r="A3935" s="58">
        <v>45922.431990740741</v>
      </c>
      <c r="B3935" s="59">
        <v>445053342</v>
      </c>
      <c r="C3935" s="38" t="s">
        <v>36</v>
      </c>
      <c r="D3935" s="38" t="s">
        <v>37</v>
      </c>
      <c r="E3935" s="38" t="s">
        <v>46</v>
      </c>
      <c r="F3935" s="38" t="s">
        <v>120</v>
      </c>
      <c r="G3935" s="35">
        <v>3710</v>
      </c>
      <c r="H3935" s="59">
        <v>444262310</v>
      </c>
      <c r="I3935" s="35">
        <v>0</v>
      </c>
      <c r="J3935" s="35">
        <v>0</v>
      </c>
      <c r="K3935" s="35">
        <v>0</v>
      </c>
      <c r="L3935" s="35">
        <v>1.1000000000000001</v>
      </c>
      <c r="M3935" s="35">
        <v>9922.9699999999993</v>
      </c>
      <c r="N3935" s="38" t="s">
        <v>2525</v>
      </c>
      <c r="O3935" s="14">
        <f t="shared" si="345"/>
        <v>45922.431990740741</v>
      </c>
      <c r="P3935" s="19">
        <f t="shared" si="346"/>
        <v>45922.640324074076</v>
      </c>
      <c r="Q3935" s="20" t="str">
        <f t="shared" si="347"/>
        <v>22/09/2025</v>
      </c>
      <c r="R3935" s="13" t="str">
        <f t="shared" si="348"/>
        <v>15</v>
      </c>
      <c r="S3935" s="13" t="str">
        <f t="shared" si="349"/>
        <v>Mon</v>
      </c>
    </row>
    <row r="3936" spans="1:19" x14ac:dyDescent="0.25">
      <c r="A3936" s="60">
        <v>45922.432037037041</v>
      </c>
      <c r="B3936" s="61">
        <v>445053482</v>
      </c>
      <c r="C3936" s="37" t="s">
        <v>36</v>
      </c>
      <c r="D3936" s="37" t="s">
        <v>38</v>
      </c>
      <c r="E3936" s="37" t="s">
        <v>45</v>
      </c>
      <c r="F3936" s="37" t="s">
        <v>120</v>
      </c>
      <c r="G3936" s="36">
        <v>3709.79</v>
      </c>
      <c r="H3936" s="61">
        <v>444262450</v>
      </c>
      <c r="I3936" s="36">
        <v>0</v>
      </c>
      <c r="J3936" s="36">
        <v>0</v>
      </c>
      <c r="K3936" s="36">
        <v>0</v>
      </c>
      <c r="L3936" s="36">
        <v>0</v>
      </c>
      <c r="M3936" s="36">
        <v>9922.9699999999993</v>
      </c>
      <c r="N3936" s="37" t="s">
        <v>116</v>
      </c>
      <c r="O3936" s="14">
        <f t="shared" si="345"/>
        <v>45922.432037037041</v>
      </c>
      <c r="P3936" s="19">
        <f t="shared" si="346"/>
        <v>45922.640370370376</v>
      </c>
      <c r="Q3936" s="20" t="str">
        <f t="shared" si="347"/>
        <v>22/09/2025</v>
      </c>
      <c r="R3936" s="13" t="str">
        <f t="shared" si="348"/>
        <v>15</v>
      </c>
      <c r="S3936" s="13" t="str">
        <f t="shared" si="349"/>
        <v>Mon</v>
      </c>
    </row>
    <row r="3937" spans="1:19" x14ac:dyDescent="0.25">
      <c r="A3937" s="58">
        <v>45922.432037037041</v>
      </c>
      <c r="B3937" s="59">
        <v>445053484</v>
      </c>
      <c r="C3937" s="38" t="s">
        <v>36</v>
      </c>
      <c r="D3937" s="38" t="s">
        <v>38</v>
      </c>
      <c r="E3937" s="38" t="s">
        <v>45</v>
      </c>
      <c r="F3937" s="38" t="s">
        <v>120</v>
      </c>
      <c r="G3937" s="35">
        <v>3709.79</v>
      </c>
      <c r="H3937" s="59">
        <v>444262452</v>
      </c>
      <c r="I3937" s="35">
        <v>0</v>
      </c>
      <c r="J3937" s="35">
        <v>0</v>
      </c>
      <c r="K3937" s="35">
        <v>0</v>
      </c>
      <c r="L3937" s="35">
        <v>0</v>
      </c>
      <c r="M3937" s="35">
        <v>9922.9699999999993</v>
      </c>
      <c r="N3937" s="38" t="s">
        <v>1385</v>
      </c>
      <c r="O3937" s="14">
        <f t="shared" si="345"/>
        <v>45922.432037037041</v>
      </c>
      <c r="P3937" s="19">
        <f t="shared" si="346"/>
        <v>45922.640370370376</v>
      </c>
      <c r="Q3937" s="20" t="str">
        <f t="shared" si="347"/>
        <v>22/09/2025</v>
      </c>
      <c r="R3937" s="13" t="str">
        <f t="shared" si="348"/>
        <v>15</v>
      </c>
      <c r="S3937" s="13" t="str">
        <f t="shared" si="349"/>
        <v>Mon</v>
      </c>
    </row>
    <row r="3938" spans="1:19" x14ac:dyDescent="0.25">
      <c r="A3938" s="60">
        <v>45922.432118055556</v>
      </c>
      <c r="B3938" s="61">
        <v>445053517</v>
      </c>
      <c r="C3938" s="37" t="s">
        <v>36</v>
      </c>
      <c r="D3938" s="37" t="s">
        <v>37</v>
      </c>
      <c r="E3938" s="37" t="s">
        <v>46</v>
      </c>
      <c r="F3938" s="37" t="s">
        <v>120</v>
      </c>
      <c r="G3938" s="36">
        <v>3710.53</v>
      </c>
      <c r="H3938" s="61">
        <v>444262486</v>
      </c>
      <c r="I3938" s="36">
        <v>0</v>
      </c>
      <c r="J3938" s="36">
        <v>0</v>
      </c>
      <c r="K3938" s="36">
        <v>0</v>
      </c>
      <c r="L3938" s="36">
        <v>0.88</v>
      </c>
      <c r="M3938" s="36">
        <v>9923.85</v>
      </c>
      <c r="N3938" s="37" t="s">
        <v>2526</v>
      </c>
      <c r="O3938" s="14">
        <f t="shared" si="345"/>
        <v>45922.432118055556</v>
      </c>
      <c r="P3938" s="19">
        <f t="shared" si="346"/>
        <v>45922.640451388892</v>
      </c>
      <c r="Q3938" s="20" t="str">
        <f t="shared" si="347"/>
        <v>22/09/2025</v>
      </c>
      <c r="R3938" s="13" t="str">
        <f t="shared" si="348"/>
        <v>15</v>
      </c>
      <c r="S3938" s="13" t="str">
        <f t="shared" si="349"/>
        <v>Mon</v>
      </c>
    </row>
    <row r="3939" spans="1:19" x14ac:dyDescent="0.25">
      <c r="A3939" s="58">
        <v>45922.432152777779</v>
      </c>
      <c r="B3939" s="59">
        <v>445053557</v>
      </c>
      <c r="C3939" s="38" t="s">
        <v>36</v>
      </c>
      <c r="D3939" s="38" t="s">
        <v>38</v>
      </c>
      <c r="E3939" s="38" t="s">
        <v>45</v>
      </c>
      <c r="F3939" s="38" t="s">
        <v>120</v>
      </c>
      <c r="G3939" s="35">
        <v>3710.32</v>
      </c>
      <c r="H3939" s="59">
        <v>444262526</v>
      </c>
      <c r="I3939" s="35">
        <v>0</v>
      </c>
      <c r="J3939" s="35">
        <v>0</v>
      </c>
      <c r="K3939" s="35">
        <v>0</v>
      </c>
      <c r="L3939" s="35">
        <v>0</v>
      </c>
      <c r="M3939" s="35">
        <v>9923.85</v>
      </c>
      <c r="N3939" s="38" t="s">
        <v>1945</v>
      </c>
      <c r="O3939" s="14">
        <f t="shared" si="345"/>
        <v>45922.432152777779</v>
      </c>
      <c r="P3939" s="19">
        <f t="shared" si="346"/>
        <v>45922.640486111115</v>
      </c>
      <c r="Q3939" s="20" t="str">
        <f t="shared" si="347"/>
        <v>22/09/2025</v>
      </c>
      <c r="R3939" s="13" t="str">
        <f t="shared" si="348"/>
        <v>15</v>
      </c>
      <c r="S3939" s="13" t="str">
        <f t="shared" si="349"/>
        <v>Mon</v>
      </c>
    </row>
    <row r="3940" spans="1:19" x14ac:dyDescent="0.25">
      <c r="A3940" s="60">
        <v>45922.432152777779</v>
      </c>
      <c r="B3940" s="61">
        <v>445053560</v>
      </c>
      <c r="C3940" s="37" t="s">
        <v>36</v>
      </c>
      <c r="D3940" s="37" t="s">
        <v>37</v>
      </c>
      <c r="E3940" s="37" t="s">
        <v>46</v>
      </c>
      <c r="F3940" s="37" t="s">
        <v>120</v>
      </c>
      <c r="G3940" s="36">
        <v>3710.6</v>
      </c>
      <c r="H3940" s="61">
        <v>444262529</v>
      </c>
      <c r="I3940" s="36">
        <v>0</v>
      </c>
      <c r="J3940" s="36">
        <v>0</v>
      </c>
      <c r="K3940" s="36">
        <v>0</v>
      </c>
      <c r="L3940" s="36">
        <v>0.83</v>
      </c>
      <c r="M3940" s="36">
        <v>9924.68</v>
      </c>
      <c r="N3940" s="37" t="s">
        <v>2527</v>
      </c>
      <c r="O3940" s="14">
        <f t="shared" si="345"/>
        <v>45922.432152777779</v>
      </c>
      <c r="P3940" s="19">
        <f t="shared" si="346"/>
        <v>45922.640486111115</v>
      </c>
      <c r="Q3940" s="20" t="str">
        <f t="shared" si="347"/>
        <v>22/09/2025</v>
      </c>
      <c r="R3940" s="13" t="str">
        <f t="shared" si="348"/>
        <v>15</v>
      </c>
      <c r="S3940" s="13" t="str">
        <f t="shared" si="349"/>
        <v>Mon</v>
      </c>
    </row>
    <row r="3941" spans="1:19" x14ac:dyDescent="0.25">
      <c r="A3941" s="58">
        <v>45922.432152777779</v>
      </c>
      <c r="B3941" s="59">
        <v>445053561</v>
      </c>
      <c r="C3941" s="38" t="s">
        <v>36</v>
      </c>
      <c r="D3941" s="38" t="s">
        <v>37</v>
      </c>
      <c r="E3941" s="38" t="s">
        <v>46</v>
      </c>
      <c r="F3941" s="38" t="s">
        <v>120</v>
      </c>
      <c r="G3941" s="35">
        <v>3710.6</v>
      </c>
      <c r="H3941" s="59">
        <v>444262530</v>
      </c>
      <c r="I3941" s="35">
        <v>0</v>
      </c>
      <c r="J3941" s="35">
        <v>0</v>
      </c>
      <c r="K3941" s="35">
        <v>0</v>
      </c>
      <c r="L3941" s="35">
        <v>0.83</v>
      </c>
      <c r="M3941" s="35">
        <v>9925.51</v>
      </c>
      <c r="N3941" s="38" t="s">
        <v>2528</v>
      </c>
      <c r="O3941" s="14">
        <f t="shared" si="345"/>
        <v>45922.432152777779</v>
      </c>
      <c r="P3941" s="19">
        <f t="shared" si="346"/>
        <v>45922.640486111115</v>
      </c>
      <c r="Q3941" s="20" t="str">
        <f t="shared" si="347"/>
        <v>22/09/2025</v>
      </c>
      <c r="R3941" s="13" t="str">
        <f t="shared" si="348"/>
        <v>15</v>
      </c>
      <c r="S3941" s="13" t="str">
        <f t="shared" si="349"/>
        <v>Mon</v>
      </c>
    </row>
    <row r="3942" spans="1:19" x14ac:dyDescent="0.25">
      <c r="A3942" s="60">
        <v>45922.432152777779</v>
      </c>
      <c r="B3942" s="61">
        <v>445053562</v>
      </c>
      <c r="C3942" s="37" t="s">
        <v>36</v>
      </c>
      <c r="D3942" s="37" t="s">
        <v>38</v>
      </c>
      <c r="E3942" s="37" t="s">
        <v>45</v>
      </c>
      <c r="F3942" s="37" t="s">
        <v>120</v>
      </c>
      <c r="G3942" s="36">
        <v>3710.39</v>
      </c>
      <c r="H3942" s="61">
        <v>444262531</v>
      </c>
      <c r="I3942" s="36">
        <v>0</v>
      </c>
      <c r="J3942" s="36">
        <v>0</v>
      </c>
      <c r="K3942" s="36">
        <v>0</v>
      </c>
      <c r="L3942" s="36">
        <v>0</v>
      </c>
      <c r="M3942" s="36">
        <v>9925.51</v>
      </c>
      <c r="N3942" s="37" t="s">
        <v>47</v>
      </c>
      <c r="O3942" s="14">
        <f t="shared" si="345"/>
        <v>45922.432152777779</v>
      </c>
      <c r="P3942" s="19">
        <f t="shared" si="346"/>
        <v>45922.640486111115</v>
      </c>
      <c r="Q3942" s="20" t="str">
        <f t="shared" si="347"/>
        <v>22/09/2025</v>
      </c>
      <c r="R3942" s="13" t="str">
        <f t="shared" si="348"/>
        <v>15</v>
      </c>
      <c r="S3942" s="13" t="str">
        <f t="shared" si="349"/>
        <v>Mon</v>
      </c>
    </row>
    <row r="3943" spans="1:19" x14ac:dyDescent="0.25">
      <c r="A3943" s="58">
        <v>45922.432152777779</v>
      </c>
      <c r="B3943" s="59">
        <v>445053567</v>
      </c>
      <c r="C3943" s="38" t="s">
        <v>36</v>
      </c>
      <c r="D3943" s="38" t="s">
        <v>38</v>
      </c>
      <c r="E3943" s="38" t="s">
        <v>45</v>
      </c>
      <c r="F3943" s="38" t="s">
        <v>120</v>
      </c>
      <c r="G3943" s="35">
        <v>3710.36</v>
      </c>
      <c r="H3943" s="59">
        <v>444262537</v>
      </c>
      <c r="I3943" s="35">
        <v>0</v>
      </c>
      <c r="J3943" s="35">
        <v>0</v>
      </c>
      <c r="K3943" s="35">
        <v>0</v>
      </c>
      <c r="L3943" s="35">
        <v>0</v>
      </c>
      <c r="M3943" s="35">
        <v>9925.51</v>
      </c>
      <c r="N3943" s="38" t="s">
        <v>1972</v>
      </c>
      <c r="O3943" s="14">
        <f t="shared" si="345"/>
        <v>45922.432152777779</v>
      </c>
      <c r="P3943" s="19">
        <f t="shared" si="346"/>
        <v>45922.640486111115</v>
      </c>
      <c r="Q3943" s="20" t="str">
        <f t="shared" si="347"/>
        <v>22/09/2025</v>
      </c>
      <c r="R3943" s="13" t="str">
        <f t="shared" si="348"/>
        <v>15</v>
      </c>
      <c r="S3943" s="13" t="str">
        <f t="shared" si="349"/>
        <v>Mon</v>
      </c>
    </row>
    <row r="3944" spans="1:19" x14ac:dyDescent="0.25">
      <c r="A3944" s="60">
        <v>45922.432152777779</v>
      </c>
      <c r="B3944" s="61">
        <v>445053571</v>
      </c>
      <c r="C3944" s="37" t="s">
        <v>36</v>
      </c>
      <c r="D3944" s="37" t="s">
        <v>38</v>
      </c>
      <c r="E3944" s="37" t="s">
        <v>45</v>
      </c>
      <c r="F3944" s="37" t="s">
        <v>120</v>
      </c>
      <c r="G3944" s="36">
        <v>3710.37</v>
      </c>
      <c r="H3944" s="61">
        <v>444262541</v>
      </c>
      <c r="I3944" s="36">
        <v>0</v>
      </c>
      <c r="J3944" s="36">
        <v>0</v>
      </c>
      <c r="K3944" s="36">
        <v>0</v>
      </c>
      <c r="L3944" s="36">
        <v>0</v>
      </c>
      <c r="M3944" s="36">
        <v>9925.51</v>
      </c>
      <c r="N3944" s="37" t="s">
        <v>2064</v>
      </c>
      <c r="O3944" s="14">
        <f t="shared" si="345"/>
        <v>45922.432152777779</v>
      </c>
      <c r="P3944" s="19">
        <f t="shared" si="346"/>
        <v>45922.640486111115</v>
      </c>
      <c r="Q3944" s="20" t="str">
        <f t="shared" si="347"/>
        <v>22/09/2025</v>
      </c>
      <c r="R3944" s="13" t="str">
        <f t="shared" si="348"/>
        <v>15</v>
      </c>
      <c r="S3944" s="13" t="str">
        <f t="shared" si="349"/>
        <v>Mon</v>
      </c>
    </row>
    <row r="3945" spans="1:19" x14ac:dyDescent="0.25">
      <c r="A3945" s="58">
        <v>45922.432164351849</v>
      </c>
      <c r="B3945" s="59">
        <v>445053574</v>
      </c>
      <c r="C3945" s="38" t="s">
        <v>36</v>
      </c>
      <c r="D3945" s="38" t="s">
        <v>38</v>
      </c>
      <c r="E3945" s="38" t="s">
        <v>45</v>
      </c>
      <c r="F3945" s="38" t="s">
        <v>120</v>
      </c>
      <c r="G3945" s="35">
        <v>3710.37</v>
      </c>
      <c r="H3945" s="59">
        <v>444262545</v>
      </c>
      <c r="I3945" s="35">
        <v>0</v>
      </c>
      <c r="J3945" s="35">
        <v>0</v>
      </c>
      <c r="K3945" s="35">
        <v>0</v>
      </c>
      <c r="L3945" s="35">
        <v>0</v>
      </c>
      <c r="M3945" s="35">
        <v>9925.51</v>
      </c>
      <c r="N3945" s="38" t="s">
        <v>77</v>
      </c>
      <c r="O3945" s="14">
        <f t="shared" si="345"/>
        <v>45922.432164351849</v>
      </c>
      <c r="P3945" s="19">
        <f t="shared" si="346"/>
        <v>45922.640497685185</v>
      </c>
      <c r="Q3945" s="20" t="str">
        <f t="shared" si="347"/>
        <v>22/09/2025</v>
      </c>
      <c r="R3945" s="13" t="str">
        <f t="shared" si="348"/>
        <v>15</v>
      </c>
      <c r="S3945" s="13" t="str">
        <f t="shared" si="349"/>
        <v>Mon</v>
      </c>
    </row>
    <row r="3946" spans="1:19" x14ac:dyDescent="0.25">
      <c r="A3946" s="60">
        <v>45922.432893518519</v>
      </c>
      <c r="B3946" s="61">
        <v>445054262</v>
      </c>
      <c r="C3946" s="37" t="s">
        <v>36</v>
      </c>
      <c r="D3946" s="37" t="s">
        <v>37</v>
      </c>
      <c r="E3946" s="37" t="s">
        <v>46</v>
      </c>
      <c r="F3946" s="37" t="s">
        <v>120</v>
      </c>
      <c r="G3946" s="36">
        <v>3708.82</v>
      </c>
      <c r="H3946" s="61">
        <v>444263214</v>
      </c>
      <c r="I3946" s="36">
        <v>0</v>
      </c>
      <c r="J3946" s="36">
        <v>0</v>
      </c>
      <c r="K3946" s="36">
        <v>0</v>
      </c>
      <c r="L3946" s="36">
        <v>1.54</v>
      </c>
      <c r="M3946" s="36">
        <v>9927.0499999999993</v>
      </c>
      <c r="N3946" s="37" t="s">
        <v>2529</v>
      </c>
      <c r="O3946" s="14">
        <f t="shared" si="345"/>
        <v>45922.432893518519</v>
      </c>
      <c r="P3946" s="19">
        <f t="shared" si="346"/>
        <v>45922.641226851854</v>
      </c>
      <c r="Q3946" s="20" t="str">
        <f t="shared" si="347"/>
        <v>22/09/2025</v>
      </c>
      <c r="R3946" s="13" t="str">
        <f t="shared" si="348"/>
        <v>15</v>
      </c>
      <c r="S3946" s="13" t="str">
        <f t="shared" si="349"/>
        <v>Mon</v>
      </c>
    </row>
    <row r="3947" spans="1:19" x14ac:dyDescent="0.25">
      <c r="A3947" s="58">
        <v>45922.432893518519</v>
      </c>
      <c r="B3947" s="59">
        <v>445054264</v>
      </c>
      <c r="C3947" s="38" t="s">
        <v>36</v>
      </c>
      <c r="D3947" s="38" t="s">
        <v>37</v>
      </c>
      <c r="E3947" s="38" t="s">
        <v>46</v>
      </c>
      <c r="F3947" s="38" t="s">
        <v>120</v>
      </c>
      <c r="G3947" s="35">
        <v>3708.82</v>
      </c>
      <c r="H3947" s="59">
        <v>444263216</v>
      </c>
      <c r="I3947" s="35">
        <v>0</v>
      </c>
      <c r="J3947" s="35">
        <v>0</v>
      </c>
      <c r="K3947" s="35">
        <v>0</v>
      </c>
      <c r="L3947" s="35">
        <v>1.55</v>
      </c>
      <c r="M3947" s="35">
        <v>9928.6</v>
      </c>
      <c r="N3947" s="38" t="s">
        <v>2529</v>
      </c>
      <c r="O3947" s="14">
        <f t="shared" si="345"/>
        <v>45922.432893518519</v>
      </c>
      <c r="P3947" s="19">
        <f t="shared" si="346"/>
        <v>45922.641226851854</v>
      </c>
      <c r="Q3947" s="20" t="str">
        <f t="shared" si="347"/>
        <v>22/09/2025</v>
      </c>
      <c r="R3947" s="13" t="str">
        <f t="shared" si="348"/>
        <v>15</v>
      </c>
      <c r="S3947" s="13" t="str">
        <f t="shared" si="349"/>
        <v>Mon</v>
      </c>
    </row>
    <row r="3948" spans="1:19" x14ac:dyDescent="0.25">
      <c r="A3948" s="60">
        <v>45922.432893518519</v>
      </c>
      <c r="B3948" s="61">
        <v>445054265</v>
      </c>
      <c r="C3948" s="37" t="s">
        <v>36</v>
      </c>
      <c r="D3948" s="37" t="s">
        <v>37</v>
      </c>
      <c r="E3948" s="37" t="s">
        <v>46</v>
      </c>
      <c r="F3948" s="37" t="s">
        <v>120</v>
      </c>
      <c r="G3948" s="36">
        <v>3708.82</v>
      </c>
      <c r="H3948" s="61">
        <v>444263218</v>
      </c>
      <c r="I3948" s="36">
        <v>0</v>
      </c>
      <c r="J3948" s="36">
        <v>0</v>
      </c>
      <c r="K3948" s="36">
        <v>0</v>
      </c>
      <c r="L3948" s="36">
        <v>1.55</v>
      </c>
      <c r="M3948" s="36">
        <v>9930.15</v>
      </c>
      <c r="N3948" s="37" t="s">
        <v>2529</v>
      </c>
      <c r="O3948" s="14">
        <f t="shared" ref="O3948:O4011" si="350">A3948</f>
        <v>45922.432893518519</v>
      </c>
      <c r="P3948" s="19">
        <f t="shared" ref="P3948:P4011" si="351">O3948+(5/24)</f>
        <v>45922.641226851854</v>
      </c>
      <c r="Q3948" s="20" t="str">
        <f t="shared" ref="Q3948:Q4011" si="352">TEXT(P3948,"dd/mm/yyyy")</f>
        <v>22/09/2025</v>
      </c>
      <c r="R3948" s="13" t="str">
        <f t="shared" ref="R3948:R4011" si="353">TEXT(P3948,"hh")</f>
        <v>15</v>
      </c>
      <c r="S3948" s="13" t="str">
        <f t="shared" ref="S3948:S4011" si="354">TEXT(P3948,"ddd")</f>
        <v>Mon</v>
      </c>
    </row>
    <row r="3949" spans="1:19" x14ac:dyDescent="0.25">
      <c r="A3949" s="58">
        <v>45922.434120370373</v>
      </c>
      <c r="B3949" s="59">
        <v>445054913</v>
      </c>
      <c r="C3949" s="38" t="s">
        <v>36</v>
      </c>
      <c r="D3949" s="38" t="s">
        <v>38</v>
      </c>
      <c r="E3949" s="38" t="s">
        <v>45</v>
      </c>
      <c r="F3949" s="38" t="s">
        <v>120</v>
      </c>
      <c r="G3949" s="35">
        <v>3709.7</v>
      </c>
      <c r="H3949" s="59">
        <v>444263867</v>
      </c>
      <c r="I3949" s="35">
        <v>0</v>
      </c>
      <c r="J3949" s="35">
        <v>0</v>
      </c>
      <c r="K3949" s="35">
        <v>0</v>
      </c>
      <c r="L3949" s="35">
        <v>0</v>
      </c>
      <c r="M3949" s="35">
        <v>9930.15</v>
      </c>
      <c r="N3949" s="38" t="s">
        <v>2064</v>
      </c>
      <c r="O3949" s="14">
        <f t="shared" si="350"/>
        <v>45922.434120370373</v>
      </c>
      <c r="P3949" s="19">
        <f t="shared" si="351"/>
        <v>45922.642453703709</v>
      </c>
      <c r="Q3949" s="20" t="str">
        <f t="shared" si="352"/>
        <v>22/09/2025</v>
      </c>
      <c r="R3949" s="13" t="str">
        <f t="shared" si="353"/>
        <v>15</v>
      </c>
      <c r="S3949" s="13" t="str">
        <f t="shared" si="354"/>
        <v>Mon</v>
      </c>
    </row>
    <row r="3950" spans="1:19" x14ac:dyDescent="0.25">
      <c r="A3950" s="60">
        <v>45922.434120370373</v>
      </c>
      <c r="B3950" s="61">
        <v>445054915</v>
      </c>
      <c r="C3950" s="37" t="s">
        <v>36</v>
      </c>
      <c r="D3950" s="37" t="s">
        <v>38</v>
      </c>
      <c r="E3950" s="37" t="s">
        <v>45</v>
      </c>
      <c r="F3950" s="37" t="s">
        <v>120</v>
      </c>
      <c r="G3950" s="36">
        <v>3709.69</v>
      </c>
      <c r="H3950" s="61">
        <v>444263869</v>
      </c>
      <c r="I3950" s="36">
        <v>0</v>
      </c>
      <c r="J3950" s="36">
        <v>0</v>
      </c>
      <c r="K3950" s="36">
        <v>0</v>
      </c>
      <c r="L3950" s="36">
        <v>0</v>
      </c>
      <c r="M3950" s="36">
        <v>9930.15</v>
      </c>
      <c r="N3950" s="37" t="s">
        <v>48</v>
      </c>
      <c r="O3950" s="14">
        <f t="shared" si="350"/>
        <v>45922.434120370373</v>
      </c>
      <c r="P3950" s="19">
        <f t="shared" si="351"/>
        <v>45922.642453703709</v>
      </c>
      <c r="Q3950" s="20" t="str">
        <f t="shared" si="352"/>
        <v>22/09/2025</v>
      </c>
      <c r="R3950" s="13" t="str">
        <f t="shared" si="353"/>
        <v>15</v>
      </c>
      <c r="S3950" s="13" t="str">
        <f t="shared" si="354"/>
        <v>Mon</v>
      </c>
    </row>
    <row r="3951" spans="1:19" x14ac:dyDescent="0.25">
      <c r="A3951" s="58">
        <v>45922.434120370373</v>
      </c>
      <c r="B3951" s="59">
        <v>445054918</v>
      </c>
      <c r="C3951" s="38" t="s">
        <v>36</v>
      </c>
      <c r="D3951" s="38" t="s">
        <v>38</v>
      </c>
      <c r="E3951" s="38" t="s">
        <v>45</v>
      </c>
      <c r="F3951" s="38" t="s">
        <v>120</v>
      </c>
      <c r="G3951" s="35">
        <v>3709.69</v>
      </c>
      <c r="H3951" s="59">
        <v>444263872</v>
      </c>
      <c r="I3951" s="35">
        <v>0</v>
      </c>
      <c r="J3951" s="35">
        <v>0</v>
      </c>
      <c r="K3951" s="35">
        <v>0</v>
      </c>
      <c r="L3951" s="35">
        <v>0</v>
      </c>
      <c r="M3951" s="35">
        <v>9930.15</v>
      </c>
      <c r="N3951" s="38" t="s">
        <v>1972</v>
      </c>
      <c r="O3951" s="14">
        <f t="shared" si="350"/>
        <v>45922.434120370373</v>
      </c>
      <c r="P3951" s="19">
        <f t="shared" si="351"/>
        <v>45922.642453703709</v>
      </c>
      <c r="Q3951" s="20" t="str">
        <f t="shared" si="352"/>
        <v>22/09/2025</v>
      </c>
      <c r="R3951" s="13" t="str">
        <f t="shared" si="353"/>
        <v>15</v>
      </c>
      <c r="S3951" s="13" t="str">
        <f t="shared" si="354"/>
        <v>Mon</v>
      </c>
    </row>
    <row r="3952" spans="1:19" x14ac:dyDescent="0.25">
      <c r="A3952" s="60">
        <v>45922.434120370373</v>
      </c>
      <c r="B3952" s="61">
        <v>445054922</v>
      </c>
      <c r="C3952" s="37" t="s">
        <v>36</v>
      </c>
      <c r="D3952" s="37" t="s">
        <v>38</v>
      </c>
      <c r="E3952" s="37" t="s">
        <v>45</v>
      </c>
      <c r="F3952" s="37" t="s">
        <v>120</v>
      </c>
      <c r="G3952" s="36">
        <v>3709.69</v>
      </c>
      <c r="H3952" s="61">
        <v>444263876</v>
      </c>
      <c r="I3952" s="36">
        <v>0</v>
      </c>
      <c r="J3952" s="36">
        <v>0</v>
      </c>
      <c r="K3952" s="36">
        <v>0</v>
      </c>
      <c r="L3952" s="36">
        <v>0</v>
      </c>
      <c r="M3952" s="36">
        <v>9930.15</v>
      </c>
      <c r="N3952" s="37" t="s">
        <v>52</v>
      </c>
      <c r="O3952" s="14">
        <f t="shared" si="350"/>
        <v>45922.434120370373</v>
      </c>
      <c r="P3952" s="19">
        <f t="shared" si="351"/>
        <v>45922.642453703709</v>
      </c>
      <c r="Q3952" s="20" t="str">
        <f t="shared" si="352"/>
        <v>22/09/2025</v>
      </c>
      <c r="R3952" s="13" t="str">
        <f t="shared" si="353"/>
        <v>15</v>
      </c>
      <c r="S3952" s="13" t="str">
        <f t="shared" si="354"/>
        <v>Mon</v>
      </c>
    </row>
    <row r="3953" spans="1:19" x14ac:dyDescent="0.25">
      <c r="A3953" s="58">
        <v>45922.434131944443</v>
      </c>
      <c r="B3953" s="59">
        <v>445054923</v>
      </c>
      <c r="C3953" s="38" t="s">
        <v>36</v>
      </c>
      <c r="D3953" s="38" t="s">
        <v>38</v>
      </c>
      <c r="E3953" s="38" t="s">
        <v>45</v>
      </c>
      <c r="F3953" s="38" t="s">
        <v>120</v>
      </c>
      <c r="G3953" s="35">
        <v>3709.69</v>
      </c>
      <c r="H3953" s="59">
        <v>444263877</v>
      </c>
      <c r="I3953" s="35">
        <v>0</v>
      </c>
      <c r="J3953" s="35">
        <v>0</v>
      </c>
      <c r="K3953" s="35">
        <v>0</v>
      </c>
      <c r="L3953" s="35">
        <v>0</v>
      </c>
      <c r="M3953" s="35">
        <v>9930.15</v>
      </c>
      <c r="N3953" s="38" t="s">
        <v>77</v>
      </c>
      <c r="O3953" s="14">
        <f t="shared" si="350"/>
        <v>45922.434131944443</v>
      </c>
      <c r="P3953" s="19">
        <f t="shared" si="351"/>
        <v>45922.642465277779</v>
      </c>
      <c r="Q3953" s="20" t="str">
        <f t="shared" si="352"/>
        <v>22/09/2025</v>
      </c>
      <c r="R3953" s="13" t="str">
        <f t="shared" si="353"/>
        <v>15</v>
      </c>
      <c r="S3953" s="13" t="str">
        <f t="shared" si="354"/>
        <v>Mon</v>
      </c>
    </row>
    <row r="3954" spans="1:19" x14ac:dyDescent="0.25">
      <c r="A3954" s="60">
        <v>45922.434131944443</v>
      </c>
      <c r="B3954" s="61">
        <v>445054927</v>
      </c>
      <c r="C3954" s="37" t="s">
        <v>36</v>
      </c>
      <c r="D3954" s="37" t="s">
        <v>38</v>
      </c>
      <c r="E3954" s="37" t="s">
        <v>45</v>
      </c>
      <c r="F3954" s="37" t="s">
        <v>120</v>
      </c>
      <c r="G3954" s="36">
        <v>3709.71</v>
      </c>
      <c r="H3954" s="61">
        <v>444263881</v>
      </c>
      <c r="I3954" s="36">
        <v>0</v>
      </c>
      <c r="J3954" s="36">
        <v>0</v>
      </c>
      <c r="K3954" s="36">
        <v>0</v>
      </c>
      <c r="L3954" s="36">
        <v>0</v>
      </c>
      <c r="M3954" s="36">
        <v>9930.15</v>
      </c>
      <c r="N3954" s="37" t="s">
        <v>108</v>
      </c>
      <c r="O3954" s="14">
        <f t="shared" si="350"/>
        <v>45922.434131944443</v>
      </c>
      <c r="P3954" s="19">
        <f t="shared" si="351"/>
        <v>45922.642465277779</v>
      </c>
      <c r="Q3954" s="20" t="str">
        <f t="shared" si="352"/>
        <v>22/09/2025</v>
      </c>
      <c r="R3954" s="13" t="str">
        <f t="shared" si="353"/>
        <v>15</v>
      </c>
      <c r="S3954" s="13" t="str">
        <f t="shared" si="354"/>
        <v>Mon</v>
      </c>
    </row>
    <row r="3955" spans="1:19" x14ac:dyDescent="0.25">
      <c r="A3955" s="58">
        <v>45922.434131944443</v>
      </c>
      <c r="B3955" s="59">
        <v>445054931</v>
      </c>
      <c r="C3955" s="38" t="s">
        <v>36</v>
      </c>
      <c r="D3955" s="38" t="s">
        <v>38</v>
      </c>
      <c r="E3955" s="38" t="s">
        <v>45</v>
      </c>
      <c r="F3955" s="38" t="s">
        <v>120</v>
      </c>
      <c r="G3955" s="35">
        <v>3709.71</v>
      </c>
      <c r="H3955" s="59">
        <v>444263885</v>
      </c>
      <c r="I3955" s="35">
        <v>0</v>
      </c>
      <c r="J3955" s="35">
        <v>0</v>
      </c>
      <c r="K3955" s="35">
        <v>0</v>
      </c>
      <c r="L3955" s="35">
        <v>0</v>
      </c>
      <c r="M3955" s="35">
        <v>9930.15</v>
      </c>
      <c r="N3955" s="38" t="s">
        <v>109</v>
      </c>
      <c r="O3955" s="14">
        <f t="shared" si="350"/>
        <v>45922.434131944443</v>
      </c>
      <c r="P3955" s="19">
        <f t="shared" si="351"/>
        <v>45922.642465277779</v>
      </c>
      <c r="Q3955" s="20" t="str">
        <f t="shared" si="352"/>
        <v>22/09/2025</v>
      </c>
      <c r="R3955" s="13" t="str">
        <f t="shared" si="353"/>
        <v>15</v>
      </c>
      <c r="S3955" s="13" t="str">
        <f t="shared" si="354"/>
        <v>Mon</v>
      </c>
    </row>
    <row r="3956" spans="1:19" x14ac:dyDescent="0.25">
      <c r="A3956" s="60">
        <v>45922.434374999997</v>
      </c>
      <c r="B3956" s="61">
        <v>445055061</v>
      </c>
      <c r="C3956" s="37" t="s">
        <v>36</v>
      </c>
      <c r="D3956" s="37" t="s">
        <v>37</v>
      </c>
      <c r="E3956" s="37" t="s">
        <v>46</v>
      </c>
      <c r="F3956" s="37" t="s">
        <v>120</v>
      </c>
      <c r="G3956" s="36">
        <v>3710.12</v>
      </c>
      <c r="H3956" s="61">
        <v>444264009</v>
      </c>
      <c r="I3956" s="36">
        <v>0</v>
      </c>
      <c r="J3956" s="36">
        <v>0</v>
      </c>
      <c r="K3956" s="36">
        <v>0</v>
      </c>
      <c r="L3956" s="36">
        <v>1.31</v>
      </c>
      <c r="M3956" s="36">
        <v>9931.4599999999991</v>
      </c>
      <c r="N3956" s="37" t="s">
        <v>2530</v>
      </c>
      <c r="O3956" s="14">
        <f t="shared" si="350"/>
        <v>45922.434374999997</v>
      </c>
      <c r="P3956" s="19">
        <f t="shared" si="351"/>
        <v>45922.642708333333</v>
      </c>
      <c r="Q3956" s="20" t="str">
        <f t="shared" si="352"/>
        <v>22/09/2025</v>
      </c>
      <c r="R3956" s="13" t="str">
        <f t="shared" si="353"/>
        <v>15</v>
      </c>
      <c r="S3956" s="13" t="str">
        <f t="shared" si="354"/>
        <v>Mon</v>
      </c>
    </row>
    <row r="3957" spans="1:19" x14ac:dyDescent="0.25">
      <c r="A3957" s="58">
        <v>45922.434374999997</v>
      </c>
      <c r="B3957" s="59">
        <v>445055062</v>
      </c>
      <c r="C3957" s="38" t="s">
        <v>36</v>
      </c>
      <c r="D3957" s="38" t="s">
        <v>37</v>
      </c>
      <c r="E3957" s="38" t="s">
        <v>46</v>
      </c>
      <c r="F3957" s="38" t="s">
        <v>120</v>
      </c>
      <c r="G3957" s="35">
        <v>3710.12</v>
      </c>
      <c r="H3957" s="59">
        <v>444264010</v>
      </c>
      <c r="I3957" s="35">
        <v>0</v>
      </c>
      <c r="J3957" s="35">
        <v>0</v>
      </c>
      <c r="K3957" s="35">
        <v>0</v>
      </c>
      <c r="L3957" s="35">
        <v>0.27</v>
      </c>
      <c r="M3957" s="35">
        <v>9931.73</v>
      </c>
      <c r="N3957" s="38" t="s">
        <v>2531</v>
      </c>
      <c r="O3957" s="14">
        <f t="shared" si="350"/>
        <v>45922.434374999997</v>
      </c>
      <c r="P3957" s="19">
        <f t="shared" si="351"/>
        <v>45922.642708333333</v>
      </c>
      <c r="Q3957" s="20" t="str">
        <f t="shared" si="352"/>
        <v>22/09/2025</v>
      </c>
      <c r="R3957" s="13" t="str">
        <f t="shared" si="353"/>
        <v>15</v>
      </c>
      <c r="S3957" s="13" t="str">
        <f t="shared" si="354"/>
        <v>Mon</v>
      </c>
    </row>
    <row r="3958" spans="1:19" x14ac:dyDescent="0.25">
      <c r="A3958" s="60">
        <v>45922.434467592589</v>
      </c>
      <c r="B3958" s="61">
        <v>445055103</v>
      </c>
      <c r="C3958" s="37" t="s">
        <v>36</v>
      </c>
      <c r="D3958" s="37" t="s">
        <v>38</v>
      </c>
      <c r="E3958" s="37" t="s">
        <v>45</v>
      </c>
      <c r="F3958" s="37" t="s">
        <v>120</v>
      </c>
      <c r="G3958" s="36">
        <v>3709.89</v>
      </c>
      <c r="H3958" s="61">
        <v>444264049</v>
      </c>
      <c r="I3958" s="36">
        <v>0</v>
      </c>
      <c r="J3958" s="36">
        <v>0</v>
      </c>
      <c r="K3958" s="36">
        <v>0</v>
      </c>
      <c r="L3958" s="36">
        <v>0</v>
      </c>
      <c r="M3958" s="36">
        <v>9931.73</v>
      </c>
      <c r="N3958" s="37" t="s">
        <v>47</v>
      </c>
      <c r="O3958" s="14">
        <f t="shared" si="350"/>
        <v>45922.434467592589</v>
      </c>
      <c r="P3958" s="19">
        <f t="shared" si="351"/>
        <v>45922.642800925925</v>
      </c>
      <c r="Q3958" s="20" t="str">
        <f t="shared" si="352"/>
        <v>22/09/2025</v>
      </c>
      <c r="R3958" s="13" t="str">
        <f t="shared" si="353"/>
        <v>15</v>
      </c>
      <c r="S3958" s="13" t="str">
        <f t="shared" si="354"/>
        <v>Mon</v>
      </c>
    </row>
    <row r="3959" spans="1:19" x14ac:dyDescent="0.25">
      <c r="A3959" s="58">
        <v>45922.434467592589</v>
      </c>
      <c r="B3959" s="59">
        <v>445055104</v>
      </c>
      <c r="C3959" s="38" t="s">
        <v>36</v>
      </c>
      <c r="D3959" s="38" t="s">
        <v>38</v>
      </c>
      <c r="E3959" s="38" t="s">
        <v>45</v>
      </c>
      <c r="F3959" s="38" t="s">
        <v>120</v>
      </c>
      <c r="G3959" s="35">
        <v>3709.89</v>
      </c>
      <c r="H3959" s="59">
        <v>444264050</v>
      </c>
      <c r="I3959" s="35">
        <v>0</v>
      </c>
      <c r="J3959" s="35">
        <v>0</v>
      </c>
      <c r="K3959" s="35">
        <v>0</v>
      </c>
      <c r="L3959" s="35">
        <v>0</v>
      </c>
      <c r="M3959" s="35">
        <v>9931.73</v>
      </c>
      <c r="N3959" s="38" t="s">
        <v>2063</v>
      </c>
      <c r="O3959" s="14">
        <f t="shared" si="350"/>
        <v>45922.434467592589</v>
      </c>
      <c r="P3959" s="19">
        <f t="shared" si="351"/>
        <v>45922.642800925925</v>
      </c>
      <c r="Q3959" s="20" t="str">
        <f t="shared" si="352"/>
        <v>22/09/2025</v>
      </c>
      <c r="R3959" s="13" t="str">
        <f t="shared" si="353"/>
        <v>15</v>
      </c>
      <c r="S3959" s="13" t="str">
        <f t="shared" si="354"/>
        <v>Mon</v>
      </c>
    </row>
    <row r="3960" spans="1:19" x14ac:dyDescent="0.25">
      <c r="A3960" s="60">
        <v>45922.434583333335</v>
      </c>
      <c r="B3960" s="61">
        <v>445055146</v>
      </c>
      <c r="C3960" s="37" t="s">
        <v>36</v>
      </c>
      <c r="D3960" s="37" t="s">
        <v>37</v>
      </c>
      <c r="E3960" s="37" t="s">
        <v>45</v>
      </c>
      <c r="F3960" s="37" t="s">
        <v>120</v>
      </c>
      <c r="G3960" s="36">
        <v>3710.57</v>
      </c>
      <c r="H3960" s="61">
        <v>444264091</v>
      </c>
      <c r="I3960" s="36">
        <v>0</v>
      </c>
      <c r="J3960" s="36">
        <v>0</v>
      </c>
      <c r="K3960" s="36">
        <v>0</v>
      </c>
      <c r="L3960" s="36">
        <v>0</v>
      </c>
      <c r="M3960" s="36">
        <v>9931.73</v>
      </c>
      <c r="N3960" s="37" t="s">
        <v>107</v>
      </c>
      <c r="O3960" s="14">
        <f t="shared" si="350"/>
        <v>45922.434583333335</v>
      </c>
      <c r="P3960" s="19">
        <f t="shared" si="351"/>
        <v>45922.642916666671</v>
      </c>
      <c r="Q3960" s="20" t="str">
        <f t="shared" si="352"/>
        <v>22/09/2025</v>
      </c>
      <c r="R3960" s="13" t="str">
        <f t="shared" si="353"/>
        <v>15</v>
      </c>
      <c r="S3960" s="13" t="str">
        <f t="shared" si="354"/>
        <v>Mon</v>
      </c>
    </row>
    <row r="3961" spans="1:19" x14ac:dyDescent="0.25">
      <c r="A3961" s="58">
        <v>45922.435057870367</v>
      </c>
      <c r="B3961" s="59">
        <v>445055702</v>
      </c>
      <c r="C3961" s="38" t="s">
        <v>36</v>
      </c>
      <c r="D3961" s="38" t="s">
        <v>37</v>
      </c>
      <c r="E3961" s="38" t="s">
        <v>46</v>
      </c>
      <c r="F3961" s="38" t="s">
        <v>120</v>
      </c>
      <c r="G3961" s="35">
        <v>3711.2</v>
      </c>
      <c r="H3961" s="59">
        <v>444264645</v>
      </c>
      <c r="I3961" s="35">
        <v>0</v>
      </c>
      <c r="J3961" s="35">
        <v>0</v>
      </c>
      <c r="K3961" s="35">
        <v>0</v>
      </c>
      <c r="L3961" s="35">
        <v>-1.49</v>
      </c>
      <c r="M3961" s="35">
        <v>9930.24</v>
      </c>
      <c r="N3961" s="38" t="s">
        <v>2532</v>
      </c>
      <c r="O3961" s="14">
        <f t="shared" si="350"/>
        <v>45922.435057870367</v>
      </c>
      <c r="P3961" s="19">
        <f t="shared" si="351"/>
        <v>45922.643391203703</v>
      </c>
      <c r="Q3961" s="20" t="str">
        <f t="shared" si="352"/>
        <v>22/09/2025</v>
      </c>
      <c r="R3961" s="13" t="str">
        <f t="shared" si="353"/>
        <v>15</v>
      </c>
      <c r="S3961" s="13" t="str">
        <f t="shared" si="354"/>
        <v>Mon</v>
      </c>
    </row>
    <row r="3962" spans="1:19" x14ac:dyDescent="0.25">
      <c r="A3962" s="60">
        <v>45922.436423611114</v>
      </c>
      <c r="B3962" s="61">
        <v>445056775</v>
      </c>
      <c r="C3962" s="37" t="s">
        <v>36</v>
      </c>
      <c r="D3962" s="37" t="s">
        <v>37</v>
      </c>
      <c r="E3962" s="37" t="s">
        <v>46</v>
      </c>
      <c r="F3962" s="37" t="s">
        <v>120</v>
      </c>
      <c r="G3962" s="36">
        <v>3711.96</v>
      </c>
      <c r="H3962" s="61">
        <v>444265709</v>
      </c>
      <c r="I3962" s="36">
        <v>0</v>
      </c>
      <c r="J3962" s="36">
        <v>0</v>
      </c>
      <c r="K3962" s="36">
        <v>0</v>
      </c>
      <c r="L3962" s="36">
        <v>-2.27</v>
      </c>
      <c r="M3962" s="36">
        <v>9927.9699999999993</v>
      </c>
      <c r="N3962" s="37" t="s">
        <v>2533</v>
      </c>
      <c r="O3962" s="14">
        <f t="shared" si="350"/>
        <v>45922.436423611114</v>
      </c>
      <c r="P3962" s="19">
        <f t="shared" si="351"/>
        <v>45922.64475694445</v>
      </c>
      <c r="Q3962" s="20" t="str">
        <f t="shared" si="352"/>
        <v>22/09/2025</v>
      </c>
      <c r="R3962" s="13" t="str">
        <f t="shared" si="353"/>
        <v>15</v>
      </c>
      <c r="S3962" s="13" t="str">
        <f t="shared" si="354"/>
        <v>Mon</v>
      </c>
    </row>
    <row r="3963" spans="1:19" x14ac:dyDescent="0.25">
      <c r="A3963" s="58">
        <v>45922.43677083333</v>
      </c>
      <c r="B3963" s="59">
        <v>445057104</v>
      </c>
      <c r="C3963" s="38" t="s">
        <v>36</v>
      </c>
      <c r="D3963" s="38" t="s">
        <v>37</v>
      </c>
      <c r="E3963" s="38" t="s">
        <v>46</v>
      </c>
      <c r="F3963" s="38" t="s">
        <v>120</v>
      </c>
      <c r="G3963" s="35">
        <v>3712.11</v>
      </c>
      <c r="H3963" s="59">
        <v>444266038</v>
      </c>
      <c r="I3963" s="35">
        <v>0</v>
      </c>
      <c r="J3963" s="35">
        <v>0</v>
      </c>
      <c r="K3963" s="35">
        <v>0</v>
      </c>
      <c r="L3963" s="35">
        <v>-2.2200000000000002</v>
      </c>
      <c r="M3963" s="35">
        <v>9925.75</v>
      </c>
      <c r="N3963" s="38" t="s">
        <v>2534</v>
      </c>
      <c r="O3963" s="14">
        <f t="shared" si="350"/>
        <v>45922.43677083333</v>
      </c>
      <c r="P3963" s="19">
        <f t="shared" si="351"/>
        <v>45922.645104166666</v>
      </c>
      <c r="Q3963" s="20" t="str">
        <f t="shared" si="352"/>
        <v>22/09/2025</v>
      </c>
      <c r="R3963" s="13" t="str">
        <f t="shared" si="353"/>
        <v>15</v>
      </c>
      <c r="S3963" s="13" t="str">
        <f t="shared" si="354"/>
        <v>Mon</v>
      </c>
    </row>
    <row r="3964" spans="1:19" x14ac:dyDescent="0.25">
      <c r="A3964" s="60">
        <v>45922.436782407407</v>
      </c>
      <c r="B3964" s="61">
        <v>445057115</v>
      </c>
      <c r="C3964" s="37" t="s">
        <v>36</v>
      </c>
      <c r="D3964" s="37" t="s">
        <v>37</v>
      </c>
      <c r="E3964" s="37" t="s">
        <v>46</v>
      </c>
      <c r="F3964" s="37" t="s">
        <v>120</v>
      </c>
      <c r="G3964" s="36">
        <v>3712.24</v>
      </c>
      <c r="H3964" s="61">
        <v>444266049</v>
      </c>
      <c r="I3964" s="36">
        <v>0</v>
      </c>
      <c r="J3964" s="36">
        <v>0</v>
      </c>
      <c r="K3964" s="36">
        <v>0</v>
      </c>
      <c r="L3964" s="36">
        <v>-2.5499999999999998</v>
      </c>
      <c r="M3964" s="36">
        <v>9923.2000000000007</v>
      </c>
      <c r="N3964" s="37" t="s">
        <v>2535</v>
      </c>
      <c r="O3964" s="14">
        <f t="shared" si="350"/>
        <v>45922.436782407407</v>
      </c>
      <c r="P3964" s="19">
        <f t="shared" si="351"/>
        <v>45922.645115740743</v>
      </c>
      <c r="Q3964" s="20" t="str">
        <f t="shared" si="352"/>
        <v>22/09/2025</v>
      </c>
      <c r="R3964" s="13" t="str">
        <f t="shared" si="353"/>
        <v>15</v>
      </c>
      <c r="S3964" s="13" t="str">
        <f t="shared" si="354"/>
        <v>Mon</v>
      </c>
    </row>
    <row r="3965" spans="1:19" x14ac:dyDescent="0.25">
      <c r="A3965" s="58">
        <v>45922.437002314815</v>
      </c>
      <c r="B3965" s="59">
        <v>445057307</v>
      </c>
      <c r="C3965" s="38" t="s">
        <v>36</v>
      </c>
      <c r="D3965" s="38" t="s">
        <v>37</v>
      </c>
      <c r="E3965" s="38" t="s">
        <v>46</v>
      </c>
      <c r="F3965" s="38" t="s">
        <v>120</v>
      </c>
      <c r="G3965" s="35">
        <v>3712.73</v>
      </c>
      <c r="H3965" s="59">
        <v>444266242</v>
      </c>
      <c r="I3965" s="35">
        <v>0</v>
      </c>
      <c r="J3965" s="35">
        <v>0</v>
      </c>
      <c r="K3965" s="35">
        <v>0</v>
      </c>
      <c r="L3965" s="35">
        <v>-3.03</v>
      </c>
      <c r="M3965" s="35">
        <v>9920.17</v>
      </c>
      <c r="N3965" s="38" t="s">
        <v>2536</v>
      </c>
      <c r="O3965" s="14">
        <f t="shared" si="350"/>
        <v>45922.437002314815</v>
      </c>
      <c r="P3965" s="19">
        <f t="shared" si="351"/>
        <v>45922.645335648151</v>
      </c>
      <c r="Q3965" s="20" t="str">
        <f t="shared" si="352"/>
        <v>22/09/2025</v>
      </c>
      <c r="R3965" s="13" t="str">
        <f t="shared" si="353"/>
        <v>15</v>
      </c>
      <c r="S3965" s="13" t="str">
        <f t="shared" si="354"/>
        <v>Mon</v>
      </c>
    </row>
    <row r="3966" spans="1:19" x14ac:dyDescent="0.25">
      <c r="A3966" s="60">
        <v>45922.437002314815</v>
      </c>
      <c r="B3966" s="61">
        <v>445057308</v>
      </c>
      <c r="C3966" s="37" t="s">
        <v>36</v>
      </c>
      <c r="D3966" s="37" t="s">
        <v>37</v>
      </c>
      <c r="E3966" s="37" t="s">
        <v>46</v>
      </c>
      <c r="F3966" s="37" t="s">
        <v>120</v>
      </c>
      <c r="G3966" s="36">
        <v>3712.73</v>
      </c>
      <c r="H3966" s="61">
        <v>444266243</v>
      </c>
      <c r="I3966" s="36">
        <v>0</v>
      </c>
      <c r="J3966" s="36">
        <v>0</v>
      </c>
      <c r="K3966" s="36">
        <v>0</v>
      </c>
      <c r="L3966" s="36">
        <v>-3.04</v>
      </c>
      <c r="M3966" s="36">
        <v>9917.1299999999992</v>
      </c>
      <c r="N3966" s="37" t="s">
        <v>2536</v>
      </c>
      <c r="O3966" s="14">
        <f t="shared" si="350"/>
        <v>45922.437002314815</v>
      </c>
      <c r="P3966" s="19">
        <f t="shared" si="351"/>
        <v>45922.645335648151</v>
      </c>
      <c r="Q3966" s="20" t="str">
        <f t="shared" si="352"/>
        <v>22/09/2025</v>
      </c>
      <c r="R3966" s="13" t="str">
        <f t="shared" si="353"/>
        <v>15</v>
      </c>
      <c r="S3966" s="13" t="str">
        <f t="shared" si="354"/>
        <v>Mon</v>
      </c>
    </row>
    <row r="3967" spans="1:19" x14ac:dyDescent="0.25">
      <c r="A3967" s="58">
        <v>45922.437002314815</v>
      </c>
      <c r="B3967" s="59">
        <v>445057309</v>
      </c>
      <c r="C3967" s="38" t="s">
        <v>36</v>
      </c>
      <c r="D3967" s="38" t="s">
        <v>37</v>
      </c>
      <c r="E3967" s="38" t="s">
        <v>46</v>
      </c>
      <c r="F3967" s="38" t="s">
        <v>120</v>
      </c>
      <c r="G3967" s="35">
        <v>3712.73</v>
      </c>
      <c r="H3967" s="59">
        <v>444266244</v>
      </c>
      <c r="I3967" s="35">
        <v>0</v>
      </c>
      <c r="J3967" s="35">
        <v>0</v>
      </c>
      <c r="K3967" s="35">
        <v>0</v>
      </c>
      <c r="L3967" s="35">
        <v>-3.04</v>
      </c>
      <c r="M3967" s="35">
        <v>9914.09</v>
      </c>
      <c r="N3967" s="38" t="s">
        <v>2536</v>
      </c>
      <c r="O3967" s="14">
        <f t="shared" si="350"/>
        <v>45922.437002314815</v>
      </c>
      <c r="P3967" s="19">
        <f t="shared" si="351"/>
        <v>45922.645335648151</v>
      </c>
      <c r="Q3967" s="20" t="str">
        <f t="shared" si="352"/>
        <v>22/09/2025</v>
      </c>
      <c r="R3967" s="13" t="str">
        <f t="shared" si="353"/>
        <v>15</v>
      </c>
      <c r="S3967" s="13" t="str">
        <f t="shared" si="354"/>
        <v>Mon</v>
      </c>
    </row>
    <row r="3968" spans="1:19" x14ac:dyDescent="0.25">
      <c r="A3968" s="60">
        <v>45922.437002314815</v>
      </c>
      <c r="B3968" s="61">
        <v>445057310</v>
      </c>
      <c r="C3968" s="37" t="s">
        <v>36</v>
      </c>
      <c r="D3968" s="37" t="s">
        <v>37</v>
      </c>
      <c r="E3968" s="37" t="s">
        <v>46</v>
      </c>
      <c r="F3968" s="37" t="s">
        <v>120</v>
      </c>
      <c r="G3968" s="36">
        <v>3712.73</v>
      </c>
      <c r="H3968" s="61">
        <v>444266245</v>
      </c>
      <c r="I3968" s="36">
        <v>0</v>
      </c>
      <c r="J3968" s="36">
        <v>0</v>
      </c>
      <c r="K3968" s="36">
        <v>0</v>
      </c>
      <c r="L3968" s="36">
        <v>-3.02</v>
      </c>
      <c r="M3968" s="36">
        <v>9911.07</v>
      </c>
      <c r="N3968" s="37" t="s">
        <v>2536</v>
      </c>
      <c r="O3968" s="14">
        <f t="shared" si="350"/>
        <v>45922.437002314815</v>
      </c>
      <c r="P3968" s="19">
        <f t="shared" si="351"/>
        <v>45922.645335648151</v>
      </c>
      <c r="Q3968" s="20" t="str">
        <f t="shared" si="352"/>
        <v>22/09/2025</v>
      </c>
      <c r="R3968" s="13" t="str">
        <f t="shared" si="353"/>
        <v>15</v>
      </c>
      <c r="S3968" s="13" t="str">
        <f t="shared" si="354"/>
        <v>Mon</v>
      </c>
    </row>
    <row r="3969" spans="1:19" x14ac:dyDescent="0.25">
      <c r="A3969" s="58">
        <v>45922.437013888892</v>
      </c>
      <c r="B3969" s="59">
        <v>445057321</v>
      </c>
      <c r="C3969" s="38" t="s">
        <v>36</v>
      </c>
      <c r="D3969" s="38" t="s">
        <v>37</v>
      </c>
      <c r="E3969" s="38" t="s">
        <v>46</v>
      </c>
      <c r="F3969" s="38" t="s">
        <v>120</v>
      </c>
      <c r="G3969" s="35">
        <v>3712.79</v>
      </c>
      <c r="H3969" s="59">
        <v>444266256</v>
      </c>
      <c r="I3969" s="35">
        <v>0</v>
      </c>
      <c r="J3969" s="35">
        <v>0</v>
      </c>
      <c r="K3969" s="35">
        <v>0</v>
      </c>
      <c r="L3969" s="35">
        <v>-3</v>
      </c>
      <c r="M3969" s="35">
        <v>9908.07</v>
      </c>
      <c r="N3969" s="38" t="s">
        <v>2537</v>
      </c>
      <c r="O3969" s="14">
        <f t="shared" si="350"/>
        <v>45922.437013888892</v>
      </c>
      <c r="P3969" s="19">
        <f t="shared" si="351"/>
        <v>45922.645347222227</v>
      </c>
      <c r="Q3969" s="20" t="str">
        <f t="shared" si="352"/>
        <v>22/09/2025</v>
      </c>
      <c r="R3969" s="13" t="str">
        <f t="shared" si="353"/>
        <v>15</v>
      </c>
      <c r="S3969" s="13" t="str">
        <f t="shared" si="354"/>
        <v>Mon</v>
      </c>
    </row>
    <row r="3970" spans="1:19" x14ac:dyDescent="0.25">
      <c r="A3970" s="60">
        <v>45922.437013888892</v>
      </c>
      <c r="B3970" s="61">
        <v>445057322</v>
      </c>
      <c r="C3970" s="37" t="s">
        <v>36</v>
      </c>
      <c r="D3970" s="37" t="s">
        <v>37</v>
      </c>
      <c r="E3970" s="37" t="s">
        <v>46</v>
      </c>
      <c r="F3970" s="37" t="s">
        <v>120</v>
      </c>
      <c r="G3970" s="36">
        <v>3712.79</v>
      </c>
      <c r="H3970" s="61">
        <v>444266257</v>
      </c>
      <c r="I3970" s="36">
        <v>0</v>
      </c>
      <c r="J3970" s="36">
        <v>0</v>
      </c>
      <c r="K3970" s="36">
        <v>0</v>
      </c>
      <c r="L3970" s="36">
        <v>-3</v>
      </c>
      <c r="M3970" s="36">
        <v>9905.07</v>
      </c>
      <c r="N3970" s="37" t="s">
        <v>2538</v>
      </c>
      <c r="O3970" s="14">
        <f t="shared" si="350"/>
        <v>45922.437013888892</v>
      </c>
      <c r="P3970" s="19">
        <f t="shared" si="351"/>
        <v>45922.645347222227</v>
      </c>
      <c r="Q3970" s="20" t="str">
        <f t="shared" si="352"/>
        <v>22/09/2025</v>
      </c>
      <c r="R3970" s="13" t="str">
        <f t="shared" si="353"/>
        <v>15</v>
      </c>
      <c r="S3970" s="13" t="str">
        <f t="shared" si="354"/>
        <v>Mon</v>
      </c>
    </row>
    <row r="3971" spans="1:19" x14ac:dyDescent="0.25">
      <c r="A3971" s="58">
        <v>45922.437013888892</v>
      </c>
      <c r="B3971" s="59">
        <v>445057338</v>
      </c>
      <c r="C3971" s="38" t="s">
        <v>36</v>
      </c>
      <c r="D3971" s="38" t="s">
        <v>37</v>
      </c>
      <c r="E3971" s="38" t="s">
        <v>46</v>
      </c>
      <c r="F3971" s="38" t="s">
        <v>120</v>
      </c>
      <c r="G3971" s="35">
        <v>3713.45</v>
      </c>
      <c r="H3971" s="59">
        <v>444266271</v>
      </c>
      <c r="I3971" s="35">
        <v>0</v>
      </c>
      <c r="J3971" s="35">
        <v>0</v>
      </c>
      <c r="K3971" s="35">
        <v>0</v>
      </c>
      <c r="L3971" s="35">
        <v>-3.13</v>
      </c>
      <c r="M3971" s="35">
        <v>9901.94</v>
      </c>
      <c r="N3971" s="38" t="s">
        <v>2539</v>
      </c>
      <c r="O3971" s="14">
        <f t="shared" si="350"/>
        <v>45922.437013888892</v>
      </c>
      <c r="P3971" s="19">
        <f t="shared" si="351"/>
        <v>45922.645347222227</v>
      </c>
      <c r="Q3971" s="20" t="str">
        <f t="shared" si="352"/>
        <v>22/09/2025</v>
      </c>
      <c r="R3971" s="13" t="str">
        <f t="shared" si="353"/>
        <v>15</v>
      </c>
      <c r="S3971" s="13" t="str">
        <f t="shared" si="354"/>
        <v>Mon</v>
      </c>
    </row>
    <row r="3972" spans="1:19" x14ac:dyDescent="0.25">
      <c r="A3972" s="60">
        <v>45922.437013888892</v>
      </c>
      <c r="B3972" s="61">
        <v>445057340</v>
      </c>
      <c r="C3972" s="37" t="s">
        <v>36</v>
      </c>
      <c r="D3972" s="37" t="s">
        <v>37</v>
      </c>
      <c r="E3972" s="37" t="s">
        <v>46</v>
      </c>
      <c r="F3972" s="37" t="s">
        <v>120</v>
      </c>
      <c r="G3972" s="36">
        <v>3713.45</v>
      </c>
      <c r="H3972" s="61">
        <v>444266272</v>
      </c>
      <c r="I3972" s="36">
        <v>0</v>
      </c>
      <c r="J3972" s="36">
        <v>0</v>
      </c>
      <c r="K3972" s="36">
        <v>0</v>
      </c>
      <c r="L3972" s="36">
        <v>-3.56</v>
      </c>
      <c r="M3972" s="36">
        <v>9898.3799999999992</v>
      </c>
      <c r="N3972" s="37" t="s">
        <v>2540</v>
      </c>
      <c r="O3972" s="14">
        <f t="shared" si="350"/>
        <v>45922.437013888892</v>
      </c>
      <c r="P3972" s="19">
        <f t="shared" si="351"/>
        <v>45922.645347222227</v>
      </c>
      <c r="Q3972" s="20" t="str">
        <f t="shared" si="352"/>
        <v>22/09/2025</v>
      </c>
      <c r="R3972" s="13" t="str">
        <f t="shared" si="353"/>
        <v>15</v>
      </c>
      <c r="S3972" s="13" t="str">
        <f t="shared" si="354"/>
        <v>Mon</v>
      </c>
    </row>
    <row r="3973" spans="1:19" x14ac:dyDescent="0.25">
      <c r="A3973" s="58">
        <v>45922.437476851854</v>
      </c>
      <c r="B3973" s="59">
        <v>445058394</v>
      </c>
      <c r="C3973" s="38" t="s">
        <v>36</v>
      </c>
      <c r="D3973" s="38" t="s">
        <v>37</v>
      </c>
      <c r="E3973" s="38" t="s">
        <v>45</v>
      </c>
      <c r="F3973" s="38" t="s">
        <v>120</v>
      </c>
      <c r="G3973" s="35">
        <v>3713.76</v>
      </c>
      <c r="H3973" s="59">
        <v>444267342</v>
      </c>
      <c r="I3973" s="35">
        <v>0</v>
      </c>
      <c r="J3973" s="35">
        <v>0</v>
      </c>
      <c r="K3973" s="35">
        <v>0</v>
      </c>
      <c r="L3973" s="35">
        <v>0</v>
      </c>
      <c r="M3973" s="35">
        <v>9898.3799999999992</v>
      </c>
      <c r="N3973" s="38" t="s">
        <v>2541</v>
      </c>
      <c r="O3973" s="14">
        <f t="shared" si="350"/>
        <v>45922.437476851854</v>
      </c>
      <c r="P3973" s="19">
        <f t="shared" si="351"/>
        <v>45922.645810185189</v>
      </c>
      <c r="Q3973" s="20" t="str">
        <f t="shared" si="352"/>
        <v>22/09/2025</v>
      </c>
      <c r="R3973" s="13" t="str">
        <f t="shared" si="353"/>
        <v>15</v>
      </c>
      <c r="S3973" s="13" t="str">
        <f t="shared" si="354"/>
        <v>Mon</v>
      </c>
    </row>
    <row r="3974" spans="1:19" x14ac:dyDescent="0.25">
      <c r="A3974" s="60">
        <v>45922.437962962962</v>
      </c>
      <c r="B3974" s="61">
        <v>445058714</v>
      </c>
      <c r="C3974" s="37" t="s">
        <v>36</v>
      </c>
      <c r="D3974" s="37" t="s">
        <v>37</v>
      </c>
      <c r="E3974" s="37" t="s">
        <v>46</v>
      </c>
      <c r="F3974" s="37" t="s">
        <v>120</v>
      </c>
      <c r="G3974" s="36">
        <v>3714.16</v>
      </c>
      <c r="H3974" s="61">
        <v>444267668</v>
      </c>
      <c r="I3974" s="36">
        <v>0</v>
      </c>
      <c r="J3974" s="36">
        <v>0</v>
      </c>
      <c r="K3974" s="36">
        <v>0</v>
      </c>
      <c r="L3974" s="36">
        <v>-3.06</v>
      </c>
      <c r="M3974" s="36">
        <v>9895.32</v>
      </c>
      <c r="N3974" s="37" t="s">
        <v>2542</v>
      </c>
      <c r="O3974" s="14">
        <f t="shared" si="350"/>
        <v>45922.437962962962</v>
      </c>
      <c r="P3974" s="19">
        <f t="shared" si="351"/>
        <v>45922.646296296298</v>
      </c>
      <c r="Q3974" s="20" t="str">
        <f t="shared" si="352"/>
        <v>22/09/2025</v>
      </c>
      <c r="R3974" s="13" t="str">
        <f t="shared" si="353"/>
        <v>15</v>
      </c>
      <c r="S3974" s="13" t="str">
        <f t="shared" si="354"/>
        <v>Mon</v>
      </c>
    </row>
    <row r="3975" spans="1:19" x14ac:dyDescent="0.25">
      <c r="A3975" s="58">
        <v>45922.437962962962</v>
      </c>
      <c r="B3975" s="59">
        <v>445058729</v>
      </c>
      <c r="C3975" s="38" t="s">
        <v>36</v>
      </c>
      <c r="D3975" s="38" t="s">
        <v>38</v>
      </c>
      <c r="E3975" s="38" t="s">
        <v>46</v>
      </c>
      <c r="F3975" s="38" t="s">
        <v>120</v>
      </c>
      <c r="G3975" s="35">
        <v>3714.07</v>
      </c>
      <c r="H3975" s="59">
        <v>444267684</v>
      </c>
      <c r="I3975" s="35">
        <v>0</v>
      </c>
      <c r="J3975" s="35">
        <v>0</v>
      </c>
      <c r="K3975" s="35">
        <v>0</v>
      </c>
      <c r="L3975" s="35">
        <v>3.5</v>
      </c>
      <c r="M3975" s="35">
        <v>9898.82</v>
      </c>
      <c r="N3975" s="38" t="s">
        <v>2543</v>
      </c>
      <c r="O3975" s="14">
        <f t="shared" si="350"/>
        <v>45922.437962962962</v>
      </c>
      <c r="P3975" s="19">
        <f t="shared" si="351"/>
        <v>45922.646296296298</v>
      </c>
      <c r="Q3975" s="20" t="str">
        <f t="shared" si="352"/>
        <v>22/09/2025</v>
      </c>
      <c r="R3975" s="13" t="str">
        <f t="shared" si="353"/>
        <v>15</v>
      </c>
      <c r="S3975" s="13" t="str">
        <f t="shared" si="354"/>
        <v>Mon</v>
      </c>
    </row>
    <row r="3976" spans="1:19" x14ac:dyDescent="0.25">
      <c r="A3976" s="60">
        <v>45922.438252314816</v>
      </c>
      <c r="B3976" s="61">
        <v>445058942</v>
      </c>
      <c r="C3976" s="37" t="s">
        <v>36</v>
      </c>
      <c r="D3976" s="37" t="s">
        <v>37</v>
      </c>
      <c r="E3976" s="37" t="s">
        <v>46</v>
      </c>
      <c r="F3976" s="37" t="s">
        <v>120</v>
      </c>
      <c r="G3976" s="36">
        <v>3714.64</v>
      </c>
      <c r="H3976" s="61">
        <v>444267898</v>
      </c>
      <c r="I3976" s="36">
        <v>0</v>
      </c>
      <c r="J3976" s="36">
        <v>0</v>
      </c>
      <c r="K3976" s="36">
        <v>0</v>
      </c>
      <c r="L3976" s="36">
        <v>-3.09</v>
      </c>
      <c r="M3976" s="36">
        <v>9895.73</v>
      </c>
      <c r="N3976" s="37" t="s">
        <v>2544</v>
      </c>
      <c r="O3976" s="14">
        <f t="shared" si="350"/>
        <v>45922.438252314816</v>
      </c>
      <c r="P3976" s="19">
        <f t="shared" si="351"/>
        <v>45922.646585648152</v>
      </c>
      <c r="Q3976" s="20" t="str">
        <f t="shared" si="352"/>
        <v>22/09/2025</v>
      </c>
      <c r="R3976" s="13" t="str">
        <f t="shared" si="353"/>
        <v>15</v>
      </c>
      <c r="S3976" s="13" t="str">
        <f t="shared" si="354"/>
        <v>Mon</v>
      </c>
    </row>
    <row r="3977" spans="1:19" x14ac:dyDescent="0.25">
      <c r="A3977" s="58">
        <v>45922.439097222225</v>
      </c>
      <c r="B3977" s="59">
        <v>445060135</v>
      </c>
      <c r="C3977" s="38" t="s">
        <v>36</v>
      </c>
      <c r="D3977" s="38" t="s">
        <v>37</v>
      </c>
      <c r="E3977" s="38" t="s">
        <v>45</v>
      </c>
      <c r="F3977" s="38" t="s">
        <v>120</v>
      </c>
      <c r="G3977" s="35">
        <v>3715.01</v>
      </c>
      <c r="H3977" s="59">
        <v>444269029</v>
      </c>
      <c r="I3977" s="35">
        <v>0</v>
      </c>
      <c r="J3977" s="35">
        <v>0</v>
      </c>
      <c r="K3977" s="35">
        <v>0</v>
      </c>
      <c r="L3977" s="35">
        <v>0</v>
      </c>
      <c r="M3977" s="35">
        <v>9895.73</v>
      </c>
      <c r="N3977" s="38" t="s">
        <v>119</v>
      </c>
      <c r="O3977" s="14">
        <f t="shared" si="350"/>
        <v>45922.439097222225</v>
      </c>
      <c r="P3977" s="19">
        <f t="shared" si="351"/>
        <v>45922.64743055556</v>
      </c>
      <c r="Q3977" s="20" t="str">
        <f t="shared" si="352"/>
        <v>22/09/2025</v>
      </c>
      <c r="R3977" s="13" t="str">
        <f t="shared" si="353"/>
        <v>15</v>
      </c>
      <c r="S3977" s="13" t="str">
        <f t="shared" si="354"/>
        <v>Mon</v>
      </c>
    </row>
    <row r="3978" spans="1:19" x14ac:dyDescent="0.25">
      <c r="A3978" s="60">
        <v>45922.439097222225</v>
      </c>
      <c r="B3978" s="61">
        <v>445060138</v>
      </c>
      <c r="C3978" s="37" t="s">
        <v>36</v>
      </c>
      <c r="D3978" s="37" t="s">
        <v>37</v>
      </c>
      <c r="E3978" s="37" t="s">
        <v>45</v>
      </c>
      <c r="F3978" s="37" t="s">
        <v>120</v>
      </c>
      <c r="G3978" s="36">
        <v>3715.19</v>
      </c>
      <c r="H3978" s="61">
        <v>444269032</v>
      </c>
      <c r="I3978" s="36">
        <v>0</v>
      </c>
      <c r="J3978" s="36">
        <v>0</v>
      </c>
      <c r="K3978" s="36">
        <v>0</v>
      </c>
      <c r="L3978" s="36">
        <v>0</v>
      </c>
      <c r="M3978" s="36">
        <v>9895.73</v>
      </c>
      <c r="N3978" s="37" t="s">
        <v>1385</v>
      </c>
      <c r="O3978" s="14">
        <f t="shared" si="350"/>
        <v>45922.439097222225</v>
      </c>
      <c r="P3978" s="19">
        <f t="shared" si="351"/>
        <v>45922.64743055556</v>
      </c>
      <c r="Q3978" s="20" t="str">
        <f t="shared" si="352"/>
        <v>22/09/2025</v>
      </c>
      <c r="R3978" s="13" t="str">
        <f t="shared" si="353"/>
        <v>15</v>
      </c>
      <c r="S3978" s="13" t="str">
        <f t="shared" si="354"/>
        <v>Mon</v>
      </c>
    </row>
    <row r="3979" spans="1:19" x14ac:dyDescent="0.25">
      <c r="A3979" s="58">
        <v>45922.439097222225</v>
      </c>
      <c r="B3979" s="59">
        <v>445060141</v>
      </c>
      <c r="C3979" s="38" t="s">
        <v>36</v>
      </c>
      <c r="D3979" s="38" t="s">
        <v>37</v>
      </c>
      <c r="E3979" s="38" t="s">
        <v>45</v>
      </c>
      <c r="F3979" s="38" t="s">
        <v>120</v>
      </c>
      <c r="G3979" s="35">
        <v>3715.19</v>
      </c>
      <c r="H3979" s="59">
        <v>444269036</v>
      </c>
      <c r="I3979" s="35">
        <v>0</v>
      </c>
      <c r="J3979" s="35">
        <v>0</v>
      </c>
      <c r="K3979" s="35">
        <v>0</v>
      </c>
      <c r="L3979" s="35">
        <v>0</v>
      </c>
      <c r="M3979" s="35">
        <v>9895.73</v>
      </c>
      <c r="N3979" s="38" t="s">
        <v>116</v>
      </c>
      <c r="O3979" s="14">
        <f t="shared" si="350"/>
        <v>45922.439097222225</v>
      </c>
      <c r="P3979" s="19">
        <f t="shared" si="351"/>
        <v>45922.64743055556</v>
      </c>
      <c r="Q3979" s="20" t="str">
        <f t="shared" si="352"/>
        <v>22/09/2025</v>
      </c>
      <c r="R3979" s="13" t="str">
        <f t="shared" si="353"/>
        <v>15</v>
      </c>
      <c r="S3979" s="13" t="str">
        <f t="shared" si="354"/>
        <v>Mon</v>
      </c>
    </row>
    <row r="3980" spans="1:19" x14ac:dyDescent="0.25">
      <c r="A3980" s="60">
        <v>45922.439560185187</v>
      </c>
      <c r="B3980" s="61">
        <v>445060880</v>
      </c>
      <c r="C3980" s="37" t="s">
        <v>36</v>
      </c>
      <c r="D3980" s="37" t="s">
        <v>37</v>
      </c>
      <c r="E3980" s="37" t="s">
        <v>45</v>
      </c>
      <c r="F3980" s="37" t="s">
        <v>120</v>
      </c>
      <c r="G3980" s="36">
        <v>3713.46</v>
      </c>
      <c r="H3980" s="61">
        <v>444269682</v>
      </c>
      <c r="I3980" s="36">
        <v>0</v>
      </c>
      <c r="J3980" s="36">
        <v>0</v>
      </c>
      <c r="K3980" s="36">
        <v>0</v>
      </c>
      <c r="L3980" s="36">
        <v>0</v>
      </c>
      <c r="M3980" s="36">
        <v>9895.73</v>
      </c>
      <c r="N3980" s="37" t="s">
        <v>1945</v>
      </c>
      <c r="O3980" s="14">
        <f t="shared" si="350"/>
        <v>45922.439560185187</v>
      </c>
      <c r="P3980" s="19">
        <f t="shared" si="351"/>
        <v>45922.647893518522</v>
      </c>
      <c r="Q3980" s="20" t="str">
        <f t="shared" si="352"/>
        <v>22/09/2025</v>
      </c>
      <c r="R3980" s="13" t="str">
        <f t="shared" si="353"/>
        <v>15</v>
      </c>
      <c r="S3980" s="13" t="str">
        <f t="shared" si="354"/>
        <v>Mon</v>
      </c>
    </row>
    <row r="3981" spans="1:19" x14ac:dyDescent="0.25">
      <c r="A3981" s="58">
        <v>45922.439560185187</v>
      </c>
      <c r="B3981" s="59">
        <v>445060882</v>
      </c>
      <c r="C3981" s="38" t="s">
        <v>36</v>
      </c>
      <c r="D3981" s="38" t="s">
        <v>37</v>
      </c>
      <c r="E3981" s="38" t="s">
        <v>45</v>
      </c>
      <c r="F3981" s="38" t="s">
        <v>120</v>
      </c>
      <c r="G3981" s="35">
        <v>3713.46</v>
      </c>
      <c r="H3981" s="59">
        <v>444269684</v>
      </c>
      <c r="I3981" s="35">
        <v>0</v>
      </c>
      <c r="J3981" s="35">
        <v>0</v>
      </c>
      <c r="K3981" s="35">
        <v>0</v>
      </c>
      <c r="L3981" s="35">
        <v>0</v>
      </c>
      <c r="M3981" s="35">
        <v>9895.73</v>
      </c>
      <c r="N3981" s="38" t="s">
        <v>2064</v>
      </c>
      <c r="O3981" s="14">
        <f t="shared" si="350"/>
        <v>45922.439560185187</v>
      </c>
      <c r="P3981" s="19">
        <f t="shared" si="351"/>
        <v>45922.647893518522</v>
      </c>
      <c r="Q3981" s="20" t="str">
        <f t="shared" si="352"/>
        <v>22/09/2025</v>
      </c>
      <c r="R3981" s="13" t="str">
        <f t="shared" si="353"/>
        <v>15</v>
      </c>
      <c r="S3981" s="13" t="str">
        <f t="shared" si="354"/>
        <v>Mon</v>
      </c>
    </row>
    <row r="3982" spans="1:19" x14ac:dyDescent="0.25">
      <c r="A3982" s="60">
        <v>45922.439560185187</v>
      </c>
      <c r="B3982" s="61">
        <v>445060884</v>
      </c>
      <c r="C3982" s="37" t="s">
        <v>36</v>
      </c>
      <c r="D3982" s="37" t="s">
        <v>37</v>
      </c>
      <c r="E3982" s="37" t="s">
        <v>45</v>
      </c>
      <c r="F3982" s="37" t="s">
        <v>120</v>
      </c>
      <c r="G3982" s="36">
        <v>3713.42</v>
      </c>
      <c r="H3982" s="61">
        <v>444269686</v>
      </c>
      <c r="I3982" s="36">
        <v>0</v>
      </c>
      <c r="J3982" s="36">
        <v>0</v>
      </c>
      <c r="K3982" s="36">
        <v>0</v>
      </c>
      <c r="L3982" s="36">
        <v>0</v>
      </c>
      <c r="M3982" s="36">
        <v>9895.73</v>
      </c>
      <c r="N3982" s="37" t="s">
        <v>2063</v>
      </c>
      <c r="O3982" s="14">
        <f t="shared" si="350"/>
        <v>45922.439560185187</v>
      </c>
      <c r="P3982" s="19">
        <f t="shared" si="351"/>
        <v>45922.647893518522</v>
      </c>
      <c r="Q3982" s="20" t="str">
        <f t="shared" si="352"/>
        <v>22/09/2025</v>
      </c>
      <c r="R3982" s="13" t="str">
        <f t="shared" si="353"/>
        <v>15</v>
      </c>
      <c r="S3982" s="13" t="str">
        <f t="shared" si="354"/>
        <v>Mon</v>
      </c>
    </row>
    <row r="3983" spans="1:19" x14ac:dyDescent="0.25">
      <c r="A3983" s="58">
        <v>45922.439560185187</v>
      </c>
      <c r="B3983" s="59">
        <v>445060886</v>
      </c>
      <c r="C3983" s="38" t="s">
        <v>36</v>
      </c>
      <c r="D3983" s="38" t="s">
        <v>37</v>
      </c>
      <c r="E3983" s="38" t="s">
        <v>45</v>
      </c>
      <c r="F3983" s="38" t="s">
        <v>120</v>
      </c>
      <c r="G3983" s="35">
        <v>3713.43</v>
      </c>
      <c r="H3983" s="59">
        <v>444269688</v>
      </c>
      <c r="I3983" s="35">
        <v>0</v>
      </c>
      <c r="J3983" s="35">
        <v>0</v>
      </c>
      <c r="K3983" s="35">
        <v>0</v>
      </c>
      <c r="L3983" s="35">
        <v>0</v>
      </c>
      <c r="M3983" s="35">
        <v>9895.73</v>
      </c>
      <c r="N3983" s="38" t="s">
        <v>52</v>
      </c>
      <c r="O3983" s="14">
        <f t="shared" si="350"/>
        <v>45922.439560185187</v>
      </c>
      <c r="P3983" s="19">
        <f t="shared" si="351"/>
        <v>45922.647893518522</v>
      </c>
      <c r="Q3983" s="20" t="str">
        <f t="shared" si="352"/>
        <v>22/09/2025</v>
      </c>
      <c r="R3983" s="13" t="str">
        <f t="shared" si="353"/>
        <v>15</v>
      </c>
      <c r="S3983" s="13" t="str">
        <f t="shared" si="354"/>
        <v>Mon</v>
      </c>
    </row>
    <row r="3984" spans="1:19" x14ac:dyDescent="0.25">
      <c r="A3984" s="60">
        <v>45922.439571759256</v>
      </c>
      <c r="B3984" s="61">
        <v>445060888</v>
      </c>
      <c r="C3984" s="37" t="s">
        <v>36</v>
      </c>
      <c r="D3984" s="37" t="s">
        <v>37</v>
      </c>
      <c r="E3984" s="37" t="s">
        <v>45</v>
      </c>
      <c r="F3984" s="37" t="s">
        <v>120</v>
      </c>
      <c r="G3984" s="36">
        <v>3713.44</v>
      </c>
      <c r="H3984" s="61">
        <v>444269690</v>
      </c>
      <c r="I3984" s="36">
        <v>0</v>
      </c>
      <c r="J3984" s="36">
        <v>0</v>
      </c>
      <c r="K3984" s="36">
        <v>0</v>
      </c>
      <c r="L3984" s="36">
        <v>0</v>
      </c>
      <c r="M3984" s="36">
        <v>9895.73</v>
      </c>
      <c r="N3984" s="37" t="s">
        <v>48</v>
      </c>
      <c r="O3984" s="14">
        <f t="shared" si="350"/>
        <v>45922.439571759256</v>
      </c>
      <c r="P3984" s="19">
        <f t="shared" si="351"/>
        <v>45922.647905092592</v>
      </c>
      <c r="Q3984" s="20" t="str">
        <f t="shared" si="352"/>
        <v>22/09/2025</v>
      </c>
      <c r="R3984" s="13" t="str">
        <f t="shared" si="353"/>
        <v>15</v>
      </c>
      <c r="S3984" s="13" t="str">
        <f t="shared" si="354"/>
        <v>Mon</v>
      </c>
    </row>
    <row r="3985" spans="1:19" x14ac:dyDescent="0.25">
      <c r="A3985" s="58">
        <v>45922.439571759256</v>
      </c>
      <c r="B3985" s="59">
        <v>445060890</v>
      </c>
      <c r="C3985" s="38" t="s">
        <v>36</v>
      </c>
      <c r="D3985" s="38" t="s">
        <v>37</v>
      </c>
      <c r="E3985" s="38" t="s">
        <v>45</v>
      </c>
      <c r="F3985" s="38" t="s">
        <v>120</v>
      </c>
      <c r="G3985" s="35">
        <v>3713.44</v>
      </c>
      <c r="H3985" s="59">
        <v>444269692</v>
      </c>
      <c r="I3985" s="35">
        <v>0</v>
      </c>
      <c r="J3985" s="35">
        <v>0</v>
      </c>
      <c r="K3985" s="35">
        <v>0</v>
      </c>
      <c r="L3985" s="35">
        <v>0</v>
      </c>
      <c r="M3985" s="35">
        <v>9895.73</v>
      </c>
      <c r="N3985" s="38" t="s">
        <v>77</v>
      </c>
      <c r="O3985" s="14">
        <f t="shared" si="350"/>
        <v>45922.439571759256</v>
      </c>
      <c r="P3985" s="19">
        <f t="shared" si="351"/>
        <v>45922.647905092592</v>
      </c>
      <c r="Q3985" s="20" t="str">
        <f t="shared" si="352"/>
        <v>22/09/2025</v>
      </c>
      <c r="R3985" s="13" t="str">
        <f t="shared" si="353"/>
        <v>15</v>
      </c>
      <c r="S3985" s="13" t="str">
        <f t="shared" si="354"/>
        <v>Mon</v>
      </c>
    </row>
    <row r="3986" spans="1:19" x14ac:dyDescent="0.25">
      <c r="A3986" s="60">
        <v>45922.439571759256</v>
      </c>
      <c r="B3986" s="61">
        <v>445060892</v>
      </c>
      <c r="C3986" s="37" t="s">
        <v>36</v>
      </c>
      <c r="D3986" s="37" t="s">
        <v>37</v>
      </c>
      <c r="E3986" s="37" t="s">
        <v>45</v>
      </c>
      <c r="F3986" s="37" t="s">
        <v>120</v>
      </c>
      <c r="G3986" s="36">
        <v>3713.45</v>
      </c>
      <c r="H3986" s="61">
        <v>444269694</v>
      </c>
      <c r="I3986" s="36">
        <v>0</v>
      </c>
      <c r="J3986" s="36">
        <v>0</v>
      </c>
      <c r="K3986" s="36">
        <v>0</v>
      </c>
      <c r="L3986" s="36">
        <v>0</v>
      </c>
      <c r="M3986" s="36">
        <v>9895.73</v>
      </c>
      <c r="N3986" s="37" t="s">
        <v>1972</v>
      </c>
      <c r="O3986" s="14">
        <f t="shared" si="350"/>
        <v>45922.439571759256</v>
      </c>
      <c r="P3986" s="19">
        <f t="shared" si="351"/>
        <v>45922.647905092592</v>
      </c>
      <c r="Q3986" s="20" t="str">
        <f t="shared" si="352"/>
        <v>22/09/2025</v>
      </c>
      <c r="R3986" s="13" t="str">
        <f t="shared" si="353"/>
        <v>15</v>
      </c>
      <c r="S3986" s="13" t="str">
        <f t="shared" si="354"/>
        <v>Mon</v>
      </c>
    </row>
    <row r="3987" spans="1:19" x14ac:dyDescent="0.25">
      <c r="A3987" s="58">
        <v>45922.439571759256</v>
      </c>
      <c r="B3987" s="59">
        <v>445060894</v>
      </c>
      <c r="C3987" s="38" t="s">
        <v>36</v>
      </c>
      <c r="D3987" s="38" t="s">
        <v>37</v>
      </c>
      <c r="E3987" s="38" t="s">
        <v>45</v>
      </c>
      <c r="F3987" s="38" t="s">
        <v>120</v>
      </c>
      <c r="G3987" s="35">
        <v>3713.45</v>
      </c>
      <c r="H3987" s="59">
        <v>444269695</v>
      </c>
      <c r="I3987" s="35">
        <v>0</v>
      </c>
      <c r="J3987" s="35">
        <v>0</v>
      </c>
      <c r="K3987" s="35">
        <v>0</v>
      </c>
      <c r="L3987" s="35">
        <v>0</v>
      </c>
      <c r="M3987" s="35">
        <v>9895.73</v>
      </c>
      <c r="N3987" s="38" t="s">
        <v>47</v>
      </c>
      <c r="O3987" s="14">
        <f t="shared" si="350"/>
        <v>45922.439571759256</v>
      </c>
      <c r="P3987" s="19">
        <f t="shared" si="351"/>
        <v>45922.647905092592</v>
      </c>
      <c r="Q3987" s="20" t="str">
        <f t="shared" si="352"/>
        <v>22/09/2025</v>
      </c>
      <c r="R3987" s="13" t="str">
        <f t="shared" si="353"/>
        <v>15</v>
      </c>
      <c r="S3987" s="13" t="str">
        <f t="shared" si="354"/>
        <v>Mon</v>
      </c>
    </row>
    <row r="3988" spans="1:19" x14ac:dyDescent="0.25">
      <c r="A3988" s="60">
        <v>45922.439791666664</v>
      </c>
      <c r="B3988" s="61">
        <v>445061019</v>
      </c>
      <c r="C3988" s="37" t="s">
        <v>36</v>
      </c>
      <c r="D3988" s="37" t="s">
        <v>37</v>
      </c>
      <c r="E3988" s="37" t="s">
        <v>45</v>
      </c>
      <c r="F3988" s="37" t="s">
        <v>120</v>
      </c>
      <c r="G3988" s="36">
        <v>3713.39</v>
      </c>
      <c r="H3988" s="61">
        <v>444269817</v>
      </c>
      <c r="I3988" s="36">
        <v>0</v>
      </c>
      <c r="J3988" s="36">
        <v>0</v>
      </c>
      <c r="K3988" s="36">
        <v>0</v>
      </c>
      <c r="L3988" s="36">
        <v>0</v>
      </c>
      <c r="M3988" s="36">
        <v>9895.73</v>
      </c>
      <c r="N3988" s="37" t="s">
        <v>109</v>
      </c>
      <c r="O3988" s="14">
        <f t="shared" si="350"/>
        <v>45922.439791666664</v>
      </c>
      <c r="P3988" s="19">
        <f t="shared" si="351"/>
        <v>45922.648125</v>
      </c>
      <c r="Q3988" s="20" t="str">
        <f t="shared" si="352"/>
        <v>22/09/2025</v>
      </c>
      <c r="R3988" s="13" t="str">
        <f t="shared" si="353"/>
        <v>15</v>
      </c>
      <c r="S3988" s="13" t="str">
        <f t="shared" si="354"/>
        <v>Mon</v>
      </c>
    </row>
    <row r="3989" spans="1:19" x14ac:dyDescent="0.25">
      <c r="A3989" s="58">
        <v>45922.439791666664</v>
      </c>
      <c r="B3989" s="59">
        <v>445061020</v>
      </c>
      <c r="C3989" s="38" t="s">
        <v>36</v>
      </c>
      <c r="D3989" s="38" t="s">
        <v>37</v>
      </c>
      <c r="E3989" s="38" t="s">
        <v>45</v>
      </c>
      <c r="F3989" s="38" t="s">
        <v>120</v>
      </c>
      <c r="G3989" s="35">
        <v>3713.38</v>
      </c>
      <c r="H3989" s="59">
        <v>444269818</v>
      </c>
      <c r="I3989" s="35">
        <v>0</v>
      </c>
      <c r="J3989" s="35">
        <v>0</v>
      </c>
      <c r="K3989" s="35">
        <v>0</v>
      </c>
      <c r="L3989" s="35">
        <v>0</v>
      </c>
      <c r="M3989" s="35">
        <v>9895.73</v>
      </c>
      <c r="N3989" s="38" t="s">
        <v>108</v>
      </c>
      <c r="O3989" s="14">
        <f t="shared" si="350"/>
        <v>45922.439791666664</v>
      </c>
      <c r="P3989" s="19">
        <f t="shared" si="351"/>
        <v>45922.648125</v>
      </c>
      <c r="Q3989" s="20" t="str">
        <f t="shared" si="352"/>
        <v>22/09/2025</v>
      </c>
      <c r="R3989" s="13" t="str">
        <f t="shared" si="353"/>
        <v>15</v>
      </c>
      <c r="S3989" s="13" t="str">
        <f t="shared" si="354"/>
        <v>Mon</v>
      </c>
    </row>
    <row r="3990" spans="1:19" x14ac:dyDescent="0.25">
      <c r="A3990" s="60">
        <v>45922.439791666664</v>
      </c>
      <c r="B3990" s="61">
        <v>445061023</v>
      </c>
      <c r="C3990" s="37" t="s">
        <v>36</v>
      </c>
      <c r="D3990" s="37" t="s">
        <v>37</v>
      </c>
      <c r="E3990" s="37" t="s">
        <v>45</v>
      </c>
      <c r="F3990" s="37" t="s">
        <v>120</v>
      </c>
      <c r="G3990" s="36">
        <v>3713.38</v>
      </c>
      <c r="H3990" s="61">
        <v>444269821</v>
      </c>
      <c r="I3990" s="36">
        <v>0</v>
      </c>
      <c r="J3990" s="36">
        <v>0</v>
      </c>
      <c r="K3990" s="36">
        <v>0</v>
      </c>
      <c r="L3990" s="36">
        <v>0</v>
      </c>
      <c r="M3990" s="36">
        <v>9895.73</v>
      </c>
      <c r="N3990" s="37" t="s">
        <v>114</v>
      </c>
      <c r="O3990" s="14">
        <f t="shared" si="350"/>
        <v>45922.439791666664</v>
      </c>
      <c r="P3990" s="19">
        <f t="shared" si="351"/>
        <v>45922.648125</v>
      </c>
      <c r="Q3990" s="20" t="str">
        <f t="shared" si="352"/>
        <v>22/09/2025</v>
      </c>
      <c r="R3990" s="13" t="str">
        <f t="shared" si="353"/>
        <v>15</v>
      </c>
      <c r="S3990" s="13" t="str">
        <f t="shared" si="354"/>
        <v>Mon</v>
      </c>
    </row>
    <row r="3991" spans="1:19" x14ac:dyDescent="0.25">
      <c r="A3991" s="58">
        <v>45922.442499999997</v>
      </c>
      <c r="B3991" s="59">
        <v>445062477</v>
      </c>
      <c r="C3991" s="38" t="s">
        <v>36</v>
      </c>
      <c r="D3991" s="38" t="s">
        <v>38</v>
      </c>
      <c r="E3991" s="38" t="s">
        <v>46</v>
      </c>
      <c r="F3991" s="38" t="s">
        <v>120</v>
      </c>
      <c r="G3991" s="35">
        <v>3714.98</v>
      </c>
      <c r="H3991" s="59">
        <v>444271267</v>
      </c>
      <c r="I3991" s="35">
        <v>0</v>
      </c>
      <c r="J3991" s="35">
        <v>0</v>
      </c>
      <c r="K3991" s="35">
        <v>0</v>
      </c>
      <c r="L3991" s="35">
        <v>1.52</v>
      </c>
      <c r="M3991" s="35">
        <v>9897.25</v>
      </c>
      <c r="N3991" s="38" t="s">
        <v>2545</v>
      </c>
      <c r="O3991" s="14">
        <f t="shared" si="350"/>
        <v>45922.442499999997</v>
      </c>
      <c r="P3991" s="19">
        <f t="shared" si="351"/>
        <v>45922.650833333333</v>
      </c>
      <c r="Q3991" s="20" t="str">
        <f t="shared" si="352"/>
        <v>22/09/2025</v>
      </c>
      <c r="R3991" s="13" t="str">
        <f t="shared" si="353"/>
        <v>15</v>
      </c>
      <c r="S3991" s="13" t="str">
        <f t="shared" si="354"/>
        <v>Mon</v>
      </c>
    </row>
    <row r="3992" spans="1:19" x14ac:dyDescent="0.25">
      <c r="A3992" s="60">
        <v>45922.442499999997</v>
      </c>
      <c r="B3992" s="61">
        <v>445062479</v>
      </c>
      <c r="C3992" s="37" t="s">
        <v>36</v>
      </c>
      <c r="D3992" s="37" t="s">
        <v>38</v>
      </c>
      <c r="E3992" s="37" t="s">
        <v>46</v>
      </c>
      <c r="F3992" s="37" t="s">
        <v>120</v>
      </c>
      <c r="G3992" s="36">
        <v>3714.98</v>
      </c>
      <c r="H3992" s="61">
        <v>444271268</v>
      </c>
      <c r="I3992" s="36">
        <v>0</v>
      </c>
      <c r="J3992" s="36">
        <v>0</v>
      </c>
      <c r="K3992" s="36">
        <v>0</v>
      </c>
      <c r="L3992" s="36">
        <v>1.54</v>
      </c>
      <c r="M3992" s="36">
        <v>9898.7900000000009</v>
      </c>
      <c r="N3992" s="37" t="s">
        <v>2545</v>
      </c>
      <c r="O3992" s="14">
        <f t="shared" si="350"/>
        <v>45922.442499999997</v>
      </c>
      <c r="P3992" s="19">
        <f t="shared" si="351"/>
        <v>45922.650833333333</v>
      </c>
      <c r="Q3992" s="20" t="str">
        <f t="shared" si="352"/>
        <v>22/09/2025</v>
      </c>
      <c r="R3992" s="13" t="str">
        <f t="shared" si="353"/>
        <v>15</v>
      </c>
      <c r="S3992" s="13" t="str">
        <f t="shared" si="354"/>
        <v>Mon</v>
      </c>
    </row>
    <row r="3993" spans="1:19" x14ac:dyDescent="0.25">
      <c r="A3993" s="58">
        <v>45922.442499999997</v>
      </c>
      <c r="B3993" s="59">
        <v>445062480</v>
      </c>
      <c r="C3993" s="38" t="s">
        <v>36</v>
      </c>
      <c r="D3993" s="38" t="s">
        <v>38</v>
      </c>
      <c r="E3993" s="38" t="s">
        <v>46</v>
      </c>
      <c r="F3993" s="38" t="s">
        <v>120</v>
      </c>
      <c r="G3993" s="35">
        <v>3714.98</v>
      </c>
      <c r="H3993" s="59">
        <v>444271269</v>
      </c>
      <c r="I3993" s="35">
        <v>0</v>
      </c>
      <c r="J3993" s="35">
        <v>0</v>
      </c>
      <c r="K3993" s="35">
        <v>0</v>
      </c>
      <c r="L3993" s="35">
        <v>1.53</v>
      </c>
      <c r="M3993" s="35">
        <v>9900.32</v>
      </c>
      <c r="N3993" s="38" t="s">
        <v>2545</v>
      </c>
      <c r="O3993" s="14">
        <f t="shared" si="350"/>
        <v>45922.442499999997</v>
      </c>
      <c r="P3993" s="19">
        <f t="shared" si="351"/>
        <v>45922.650833333333</v>
      </c>
      <c r="Q3993" s="20" t="str">
        <f t="shared" si="352"/>
        <v>22/09/2025</v>
      </c>
      <c r="R3993" s="13" t="str">
        <f t="shared" si="353"/>
        <v>15</v>
      </c>
      <c r="S3993" s="13" t="str">
        <f t="shared" si="354"/>
        <v>Mon</v>
      </c>
    </row>
    <row r="3994" spans="1:19" x14ac:dyDescent="0.25">
      <c r="A3994" s="60">
        <v>45922.442499999997</v>
      </c>
      <c r="B3994" s="61">
        <v>445062481</v>
      </c>
      <c r="C3994" s="37" t="s">
        <v>36</v>
      </c>
      <c r="D3994" s="37" t="s">
        <v>38</v>
      </c>
      <c r="E3994" s="37" t="s">
        <v>46</v>
      </c>
      <c r="F3994" s="37" t="s">
        <v>120</v>
      </c>
      <c r="G3994" s="36">
        <v>3714.98</v>
      </c>
      <c r="H3994" s="61">
        <v>444271270</v>
      </c>
      <c r="I3994" s="36">
        <v>0</v>
      </c>
      <c r="J3994" s="36">
        <v>0</v>
      </c>
      <c r="K3994" s="36">
        <v>0</v>
      </c>
      <c r="L3994" s="36">
        <v>1.59</v>
      </c>
      <c r="M3994" s="36">
        <v>9901.91</v>
      </c>
      <c r="N3994" s="37" t="s">
        <v>2546</v>
      </c>
      <c r="O3994" s="14">
        <f t="shared" si="350"/>
        <v>45922.442499999997</v>
      </c>
      <c r="P3994" s="19">
        <f t="shared" si="351"/>
        <v>45922.650833333333</v>
      </c>
      <c r="Q3994" s="20" t="str">
        <f t="shared" si="352"/>
        <v>22/09/2025</v>
      </c>
      <c r="R3994" s="13" t="str">
        <f t="shared" si="353"/>
        <v>15</v>
      </c>
      <c r="S3994" s="13" t="str">
        <f t="shared" si="354"/>
        <v>Mon</v>
      </c>
    </row>
    <row r="3995" spans="1:19" x14ac:dyDescent="0.25">
      <c r="A3995" s="58">
        <v>45922.442499999997</v>
      </c>
      <c r="B3995" s="59">
        <v>445062482</v>
      </c>
      <c r="C3995" s="38" t="s">
        <v>36</v>
      </c>
      <c r="D3995" s="38" t="s">
        <v>38</v>
      </c>
      <c r="E3995" s="38" t="s">
        <v>46</v>
      </c>
      <c r="F3995" s="38" t="s">
        <v>120</v>
      </c>
      <c r="G3995" s="35">
        <v>3714.98</v>
      </c>
      <c r="H3995" s="59">
        <v>444271271</v>
      </c>
      <c r="I3995" s="35">
        <v>0</v>
      </c>
      <c r="J3995" s="35">
        <v>0</v>
      </c>
      <c r="K3995" s="35">
        <v>0</v>
      </c>
      <c r="L3995" s="35">
        <v>1.6</v>
      </c>
      <c r="M3995" s="35">
        <v>9903.51</v>
      </c>
      <c r="N3995" s="38" t="s">
        <v>2547</v>
      </c>
      <c r="O3995" s="14">
        <f t="shared" si="350"/>
        <v>45922.442499999997</v>
      </c>
      <c r="P3995" s="19">
        <f t="shared" si="351"/>
        <v>45922.650833333333</v>
      </c>
      <c r="Q3995" s="20" t="str">
        <f t="shared" si="352"/>
        <v>22/09/2025</v>
      </c>
      <c r="R3995" s="13" t="str">
        <f t="shared" si="353"/>
        <v>15</v>
      </c>
      <c r="S3995" s="13" t="str">
        <f t="shared" si="354"/>
        <v>Mon</v>
      </c>
    </row>
    <row r="3996" spans="1:19" x14ac:dyDescent="0.25">
      <c r="A3996" s="60">
        <v>45922.443449074075</v>
      </c>
      <c r="B3996" s="61">
        <v>445063166</v>
      </c>
      <c r="C3996" s="37" t="s">
        <v>36</v>
      </c>
      <c r="D3996" s="37" t="s">
        <v>38</v>
      </c>
      <c r="E3996" s="37" t="s">
        <v>46</v>
      </c>
      <c r="F3996" s="37" t="s">
        <v>120</v>
      </c>
      <c r="G3996" s="36">
        <v>3715.76</v>
      </c>
      <c r="H3996" s="61">
        <v>444271947</v>
      </c>
      <c r="I3996" s="36">
        <v>0</v>
      </c>
      <c r="J3996" s="36">
        <v>0</v>
      </c>
      <c r="K3996" s="36">
        <v>0</v>
      </c>
      <c r="L3996" s="36">
        <v>2.2999999999999998</v>
      </c>
      <c r="M3996" s="36">
        <v>9905.81</v>
      </c>
      <c r="N3996" s="37" t="s">
        <v>2548</v>
      </c>
      <c r="O3996" s="14">
        <f t="shared" si="350"/>
        <v>45922.443449074075</v>
      </c>
      <c r="P3996" s="19">
        <f t="shared" si="351"/>
        <v>45922.651782407411</v>
      </c>
      <c r="Q3996" s="20" t="str">
        <f t="shared" si="352"/>
        <v>22/09/2025</v>
      </c>
      <c r="R3996" s="13" t="str">
        <f t="shared" si="353"/>
        <v>15</v>
      </c>
      <c r="S3996" s="13" t="str">
        <f t="shared" si="354"/>
        <v>Mon</v>
      </c>
    </row>
    <row r="3997" spans="1:19" x14ac:dyDescent="0.25">
      <c r="A3997" s="58">
        <v>45922.444421296299</v>
      </c>
      <c r="B3997" s="59">
        <v>445063758</v>
      </c>
      <c r="C3997" s="38" t="s">
        <v>36</v>
      </c>
      <c r="D3997" s="38" t="s">
        <v>37</v>
      </c>
      <c r="E3997" s="38" t="s">
        <v>45</v>
      </c>
      <c r="F3997" s="38" t="s">
        <v>120</v>
      </c>
      <c r="G3997" s="35">
        <v>3714.69</v>
      </c>
      <c r="H3997" s="59">
        <v>444272526</v>
      </c>
      <c r="I3997" s="35">
        <v>0</v>
      </c>
      <c r="J3997" s="35">
        <v>0</v>
      </c>
      <c r="K3997" s="35">
        <v>0</v>
      </c>
      <c r="L3997" s="35">
        <v>0</v>
      </c>
      <c r="M3997" s="35">
        <v>9905.81</v>
      </c>
      <c r="N3997" s="38" t="s">
        <v>108</v>
      </c>
      <c r="O3997" s="14">
        <f t="shared" si="350"/>
        <v>45922.444421296299</v>
      </c>
      <c r="P3997" s="19">
        <f t="shared" si="351"/>
        <v>45922.652754629635</v>
      </c>
      <c r="Q3997" s="20" t="str">
        <f t="shared" si="352"/>
        <v>22/09/2025</v>
      </c>
      <c r="R3997" s="13" t="str">
        <f t="shared" si="353"/>
        <v>15</v>
      </c>
      <c r="S3997" s="13" t="str">
        <f t="shared" si="354"/>
        <v>Mon</v>
      </c>
    </row>
    <row r="3998" spans="1:19" x14ac:dyDescent="0.25">
      <c r="A3998" s="60">
        <v>45922.444421296299</v>
      </c>
      <c r="B3998" s="61">
        <v>445063760</v>
      </c>
      <c r="C3998" s="37" t="s">
        <v>36</v>
      </c>
      <c r="D3998" s="37" t="s">
        <v>37</v>
      </c>
      <c r="E3998" s="37" t="s">
        <v>45</v>
      </c>
      <c r="F3998" s="37" t="s">
        <v>120</v>
      </c>
      <c r="G3998" s="36">
        <v>3714.66</v>
      </c>
      <c r="H3998" s="61">
        <v>444272528</v>
      </c>
      <c r="I3998" s="36">
        <v>0</v>
      </c>
      <c r="J3998" s="36">
        <v>0</v>
      </c>
      <c r="K3998" s="36">
        <v>0</v>
      </c>
      <c r="L3998" s="36">
        <v>0</v>
      </c>
      <c r="M3998" s="36">
        <v>9905.81</v>
      </c>
      <c r="N3998" s="37" t="s">
        <v>2064</v>
      </c>
      <c r="O3998" s="14">
        <f t="shared" si="350"/>
        <v>45922.444421296299</v>
      </c>
      <c r="P3998" s="19">
        <f t="shared" si="351"/>
        <v>45922.652754629635</v>
      </c>
      <c r="Q3998" s="20" t="str">
        <f t="shared" si="352"/>
        <v>22/09/2025</v>
      </c>
      <c r="R3998" s="13" t="str">
        <f t="shared" si="353"/>
        <v>15</v>
      </c>
      <c r="S3998" s="13" t="str">
        <f t="shared" si="354"/>
        <v>Mon</v>
      </c>
    </row>
    <row r="3999" spans="1:19" x14ac:dyDescent="0.25">
      <c r="A3999" s="58">
        <v>45922.444421296299</v>
      </c>
      <c r="B3999" s="59">
        <v>445063762</v>
      </c>
      <c r="C3999" s="38" t="s">
        <v>36</v>
      </c>
      <c r="D3999" s="38" t="s">
        <v>37</v>
      </c>
      <c r="E3999" s="38" t="s">
        <v>45</v>
      </c>
      <c r="F3999" s="38" t="s">
        <v>120</v>
      </c>
      <c r="G3999" s="35">
        <v>3714.75</v>
      </c>
      <c r="H3999" s="59">
        <v>444272530</v>
      </c>
      <c r="I3999" s="35">
        <v>0</v>
      </c>
      <c r="J3999" s="35">
        <v>0</v>
      </c>
      <c r="K3999" s="35">
        <v>0</v>
      </c>
      <c r="L3999" s="35">
        <v>0</v>
      </c>
      <c r="M3999" s="35">
        <v>9905.81</v>
      </c>
      <c r="N3999" s="38" t="s">
        <v>1945</v>
      </c>
      <c r="O3999" s="14">
        <f t="shared" si="350"/>
        <v>45922.444421296299</v>
      </c>
      <c r="P3999" s="19">
        <f t="shared" si="351"/>
        <v>45922.652754629635</v>
      </c>
      <c r="Q3999" s="20" t="str">
        <f t="shared" si="352"/>
        <v>22/09/2025</v>
      </c>
      <c r="R3999" s="13" t="str">
        <f t="shared" si="353"/>
        <v>15</v>
      </c>
      <c r="S3999" s="13" t="str">
        <f t="shared" si="354"/>
        <v>Mon</v>
      </c>
    </row>
    <row r="4000" spans="1:19" x14ac:dyDescent="0.25">
      <c r="A4000" s="60">
        <v>45922.444421296299</v>
      </c>
      <c r="B4000" s="61">
        <v>445063784</v>
      </c>
      <c r="C4000" s="37" t="s">
        <v>36</v>
      </c>
      <c r="D4000" s="37" t="s">
        <v>37</v>
      </c>
      <c r="E4000" s="37" t="s">
        <v>45</v>
      </c>
      <c r="F4000" s="37" t="s">
        <v>120</v>
      </c>
      <c r="G4000" s="36">
        <v>3714.75</v>
      </c>
      <c r="H4000" s="61">
        <v>444272552</v>
      </c>
      <c r="I4000" s="36">
        <v>0</v>
      </c>
      <c r="J4000" s="36">
        <v>0</v>
      </c>
      <c r="K4000" s="36">
        <v>0</v>
      </c>
      <c r="L4000" s="36">
        <v>0</v>
      </c>
      <c r="M4000" s="36">
        <v>9905.81</v>
      </c>
      <c r="N4000" s="37" t="s">
        <v>109</v>
      </c>
      <c r="O4000" s="14">
        <f t="shared" si="350"/>
        <v>45922.444421296299</v>
      </c>
      <c r="P4000" s="19">
        <f t="shared" si="351"/>
        <v>45922.652754629635</v>
      </c>
      <c r="Q4000" s="20" t="str">
        <f t="shared" si="352"/>
        <v>22/09/2025</v>
      </c>
      <c r="R4000" s="13" t="str">
        <f t="shared" si="353"/>
        <v>15</v>
      </c>
      <c r="S4000" s="13" t="str">
        <f t="shared" si="354"/>
        <v>Mon</v>
      </c>
    </row>
    <row r="4001" spans="1:19" x14ac:dyDescent="0.25">
      <c r="A4001" s="58">
        <v>45922.444432870368</v>
      </c>
      <c r="B4001" s="59">
        <v>445063794</v>
      </c>
      <c r="C4001" s="38" t="s">
        <v>36</v>
      </c>
      <c r="D4001" s="38" t="s">
        <v>37</v>
      </c>
      <c r="E4001" s="38" t="s">
        <v>45</v>
      </c>
      <c r="F4001" s="38" t="s">
        <v>120</v>
      </c>
      <c r="G4001" s="35">
        <v>3714.75</v>
      </c>
      <c r="H4001" s="59">
        <v>444272562</v>
      </c>
      <c r="I4001" s="35">
        <v>0</v>
      </c>
      <c r="J4001" s="35">
        <v>0</v>
      </c>
      <c r="K4001" s="35">
        <v>0</v>
      </c>
      <c r="L4001" s="35">
        <v>0</v>
      </c>
      <c r="M4001" s="35">
        <v>9905.81</v>
      </c>
      <c r="N4001" s="38" t="s">
        <v>77</v>
      </c>
      <c r="O4001" s="14">
        <f t="shared" si="350"/>
        <v>45922.444432870368</v>
      </c>
      <c r="P4001" s="19">
        <f t="shared" si="351"/>
        <v>45922.652766203704</v>
      </c>
      <c r="Q4001" s="20" t="str">
        <f t="shared" si="352"/>
        <v>22/09/2025</v>
      </c>
      <c r="R4001" s="13" t="str">
        <f t="shared" si="353"/>
        <v>15</v>
      </c>
      <c r="S4001" s="13" t="str">
        <f t="shared" si="354"/>
        <v>Mon</v>
      </c>
    </row>
    <row r="4002" spans="1:19" x14ac:dyDescent="0.25">
      <c r="A4002" s="60">
        <v>45922.444432870368</v>
      </c>
      <c r="B4002" s="61">
        <v>445063797</v>
      </c>
      <c r="C4002" s="37" t="s">
        <v>36</v>
      </c>
      <c r="D4002" s="37" t="s">
        <v>37</v>
      </c>
      <c r="E4002" s="37" t="s">
        <v>45</v>
      </c>
      <c r="F4002" s="37" t="s">
        <v>120</v>
      </c>
      <c r="G4002" s="36">
        <v>3714.66</v>
      </c>
      <c r="H4002" s="61">
        <v>444272565</v>
      </c>
      <c r="I4002" s="36">
        <v>0</v>
      </c>
      <c r="J4002" s="36">
        <v>0</v>
      </c>
      <c r="K4002" s="36">
        <v>0</v>
      </c>
      <c r="L4002" s="36">
        <v>0</v>
      </c>
      <c r="M4002" s="36">
        <v>9905.81</v>
      </c>
      <c r="N4002" s="37" t="s">
        <v>1972</v>
      </c>
      <c r="O4002" s="14">
        <f t="shared" si="350"/>
        <v>45922.444432870368</v>
      </c>
      <c r="P4002" s="19">
        <f t="shared" si="351"/>
        <v>45922.652766203704</v>
      </c>
      <c r="Q4002" s="20" t="str">
        <f t="shared" si="352"/>
        <v>22/09/2025</v>
      </c>
      <c r="R4002" s="13" t="str">
        <f t="shared" si="353"/>
        <v>15</v>
      </c>
      <c r="S4002" s="13" t="str">
        <f t="shared" si="354"/>
        <v>Mon</v>
      </c>
    </row>
    <row r="4003" spans="1:19" x14ac:dyDescent="0.25">
      <c r="A4003" s="58">
        <v>45922.444444444445</v>
      </c>
      <c r="B4003" s="59">
        <v>445063803</v>
      </c>
      <c r="C4003" s="38" t="s">
        <v>36</v>
      </c>
      <c r="D4003" s="38" t="s">
        <v>38</v>
      </c>
      <c r="E4003" s="38" t="s">
        <v>46</v>
      </c>
      <c r="F4003" s="38" t="s">
        <v>120</v>
      </c>
      <c r="G4003" s="35">
        <v>3714.22</v>
      </c>
      <c r="H4003" s="59">
        <v>444272571</v>
      </c>
      <c r="I4003" s="35">
        <v>0</v>
      </c>
      <c r="J4003" s="35">
        <v>0</v>
      </c>
      <c r="K4003" s="35">
        <v>0</v>
      </c>
      <c r="L4003" s="35">
        <v>0.79</v>
      </c>
      <c r="M4003" s="35">
        <v>9906.6</v>
      </c>
      <c r="N4003" s="38" t="s">
        <v>2549</v>
      </c>
      <c r="O4003" s="14">
        <f t="shared" si="350"/>
        <v>45922.444444444445</v>
      </c>
      <c r="P4003" s="19">
        <f t="shared" si="351"/>
        <v>45922.652777777781</v>
      </c>
      <c r="Q4003" s="20" t="str">
        <f t="shared" si="352"/>
        <v>22/09/2025</v>
      </c>
      <c r="R4003" s="13" t="str">
        <f t="shared" si="353"/>
        <v>15</v>
      </c>
      <c r="S4003" s="13" t="str">
        <f t="shared" si="354"/>
        <v>Mon</v>
      </c>
    </row>
    <row r="4004" spans="1:19" x14ac:dyDescent="0.25">
      <c r="A4004" s="60">
        <v>45922.444444444445</v>
      </c>
      <c r="B4004" s="61">
        <v>445063804</v>
      </c>
      <c r="C4004" s="37" t="s">
        <v>36</v>
      </c>
      <c r="D4004" s="37" t="s">
        <v>38</v>
      </c>
      <c r="E4004" s="37" t="s">
        <v>46</v>
      </c>
      <c r="F4004" s="37" t="s">
        <v>120</v>
      </c>
      <c r="G4004" s="36">
        <v>3714.22</v>
      </c>
      <c r="H4004" s="61">
        <v>444272572</v>
      </c>
      <c r="I4004" s="36">
        <v>0</v>
      </c>
      <c r="J4004" s="36">
        <v>0</v>
      </c>
      <c r="K4004" s="36">
        <v>0</v>
      </c>
      <c r="L4004" s="36">
        <v>0.78</v>
      </c>
      <c r="M4004" s="36">
        <v>9907.3799999999992</v>
      </c>
      <c r="N4004" s="37" t="s">
        <v>2550</v>
      </c>
      <c r="O4004" s="14">
        <f t="shared" si="350"/>
        <v>45922.444444444445</v>
      </c>
      <c r="P4004" s="19">
        <f t="shared" si="351"/>
        <v>45922.652777777781</v>
      </c>
      <c r="Q4004" s="20" t="str">
        <f t="shared" si="352"/>
        <v>22/09/2025</v>
      </c>
      <c r="R4004" s="13" t="str">
        <f t="shared" si="353"/>
        <v>15</v>
      </c>
      <c r="S4004" s="13" t="str">
        <f t="shared" si="354"/>
        <v>Mon</v>
      </c>
    </row>
    <row r="4005" spans="1:19" x14ac:dyDescent="0.25">
      <c r="A4005" s="58">
        <v>45922.444444444445</v>
      </c>
      <c r="B4005" s="59">
        <v>445063805</v>
      </c>
      <c r="C4005" s="38" t="s">
        <v>36</v>
      </c>
      <c r="D4005" s="38" t="s">
        <v>38</v>
      </c>
      <c r="E4005" s="38" t="s">
        <v>46</v>
      </c>
      <c r="F4005" s="38" t="s">
        <v>120</v>
      </c>
      <c r="G4005" s="35">
        <v>3714.22</v>
      </c>
      <c r="H4005" s="59">
        <v>444272573</v>
      </c>
      <c r="I4005" s="35">
        <v>0</v>
      </c>
      <c r="J4005" s="35">
        <v>0</v>
      </c>
      <c r="K4005" s="35">
        <v>0</v>
      </c>
      <c r="L4005" s="35">
        <v>0.77</v>
      </c>
      <c r="M4005" s="35">
        <v>9908.15</v>
      </c>
      <c r="N4005" s="38" t="s">
        <v>2550</v>
      </c>
      <c r="O4005" s="14">
        <f t="shared" si="350"/>
        <v>45922.444444444445</v>
      </c>
      <c r="P4005" s="19">
        <f t="shared" si="351"/>
        <v>45922.652777777781</v>
      </c>
      <c r="Q4005" s="20" t="str">
        <f t="shared" si="352"/>
        <v>22/09/2025</v>
      </c>
      <c r="R4005" s="13" t="str">
        <f t="shared" si="353"/>
        <v>15</v>
      </c>
      <c r="S4005" s="13" t="str">
        <f t="shared" si="354"/>
        <v>Mon</v>
      </c>
    </row>
    <row r="4006" spans="1:19" x14ac:dyDescent="0.25">
      <c r="A4006" s="60">
        <v>45922.444537037038</v>
      </c>
      <c r="B4006" s="61">
        <v>445063904</v>
      </c>
      <c r="C4006" s="37" t="s">
        <v>36</v>
      </c>
      <c r="D4006" s="37" t="s">
        <v>37</v>
      </c>
      <c r="E4006" s="37" t="s">
        <v>45</v>
      </c>
      <c r="F4006" s="37" t="s">
        <v>120</v>
      </c>
      <c r="G4006" s="36">
        <v>3714.67</v>
      </c>
      <c r="H4006" s="61">
        <v>444272672</v>
      </c>
      <c r="I4006" s="36">
        <v>0</v>
      </c>
      <c r="J4006" s="36">
        <v>0</v>
      </c>
      <c r="K4006" s="36">
        <v>0</v>
      </c>
      <c r="L4006" s="36">
        <v>0</v>
      </c>
      <c r="M4006" s="36">
        <v>9908.15</v>
      </c>
      <c r="N4006" s="37" t="s">
        <v>47</v>
      </c>
      <c r="O4006" s="14">
        <f t="shared" si="350"/>
        <v>45922.444537037038</v>
      </c>
      <c r="P4006" s="19">
        <f t="shared" si="351"/>
        <v>45922.652870370373</v>
      </c>
      <c r="Q4006" s="20" t="str">
        <f t="shared" si="352"/>
        <v>22/09/2025</v>
      </c>
      <c r="R4006" s="13" t="str">
        <f t="shared" si="353"/>
        <v>15</v>
      </c>
      <c r="S4006" s="13" t="str">
        <f t="shared" si="354"/>
        <v>Mon</v>
      </c>
    </row>
    <row r="4007" spans="1:19" x14ac:dyDescent="0.25">
      <c r="A4007" s="58">
        <v>45922.444537037038</v>
      </c>
      <c r="B4007" s="59">
        <v>445063906</v>
      </c>
      <c r="C4007" s="38" t="s">
        <v>36</v>
      </c>
      <c r="D4007" s="38" t="s">
        <v>37</v>
      </c>
      <c r="E4007" s="38" t="s">
        <v>45</v>
      </c>
      <c r="F4007" s="38" t="s">
        <v>120</v>
      </c>
      <c r="G4007" s="35">
        <v>3714.67</v>
      </c>
      <c r="H4007" s="59">
        <v>444272674</v>
      </c>
      <c r="I4007" s="35">
        <v>0</v>
      </c>
      <c r="J4007" s="35">
        <v>0</v>
      </c>
      <c r="K4007" s="35">
        <v>0</v>
      </c>
      <c r="L4007" s="35">
        <v>0</v>
      </c>
      <c r="M4007" s="35">
        <v>9908.15</v>
      </c>
      <c r="N4007" s="38" t="s">
        <v>52</v>
      </c>
      <c r="O4007" s="14">
        <f t="shared" si="350"/>
        <v>45922.444537037038</v>
      </c>
      <c r="P4007" s="19">
        <f t="shared" si="351"/>
        <v>45922.652870370373</v>
      </c>
      <c r="Q4007" s="20" t="str">
        <f t="shared" si="352"/>
        <v>22/09/2025</v>
      </c>
      <c r="R4007" s="13" t="str">
        <f t="shared" si="353"/>
        <v>15</v>
      </c>
      <c r="S4007" s="13" t="str">
        <f t="shared" si="354"/>
        <v>Mon</v>
      </c>
    </row>
    <row r="4008" spans="1:19" x14ac:dyDescent="0.25">
      <c r="A4008" s="60">
        <v>45922.444537037038</v>
      </c>
      <c r="B4008" s="61">
        <v>445063908</v>
      </c>
      <c r="C4008" s="37" t="s">
        <v>36</v>
      </c>
      <c r="D4008" s="37" t="s">
        <v>37</v>
      </c>
      <c r="E4008" s="37" t="s">
        <v>45</v>
      </c>
      <c r="F4008" s="37" t="s">
        <v>120</v>
      </c>
      <c r="G4008" s="36">
        <v>3714.69</v>
      </c>
      <c r="H4008" s="61">
        <v>444272676</v>
      </c>
      <c r="I4008" s="36">
        <v>0</v>
      </c>
      <c r="J4008" s="36">
        <v>0</v>
      </c>
      <c r="K4008" s="36">
        <v>0</v>
      </c>
      <c r="L4008" s="36">
        <v>0</v>
      </c>
      <c r="M4008" s="36">
        <v>9908.15</v>
      </c>
      <c r="N4008" s="37" t="s">
        <v>48</v>
      </c>
      <c r="O4008" s="14">
        <f t="shared" si="350"/>
        <v>45922.444537037038</v>
      </c>
      <c r="P4008" s="19">
        <f t="shared" si="351"/>
        <v>45922.652870370373</v>
      </c>
      <c r="Q4008" s="20" t="str">
        <f t="shared" si="352"/>
        <v>22/09/2025</v>
      </c>
      <c r="R4008" s="13" t="str">
        <f t="shared" si="353"/>
        <v>15</v>
      </c>
      <c r="S4008" s="13" t="str">
        <f t="shared" si="354"/>
        <v>Mon</v>
      </c>
    </row>
    <row r="4009" spans="1:19" x14ac:dyDescent="0.25">
      <c r="A4009" s="58">
        <v>45922.445231481484</v>
      </c>
      <c r="B4009" s="59">
        <v>445064060</v>
      </c>
      <c r="C4009" s="38" t="s">
        <v>36</v>
      </c>
      <c r="D4009" s="38" t="s">
        <v>38</v>
      </c>
      <c r="E4009" s="38" t="s">
        <v>46</v>
      </c>
      <c r="F4009" s="38" t="s">
        <v>120</v>
      </c>
      <c r="G4009" s="35">
        <v>3713.9</v>
      </c>
      <c r="H4009" s="59">
        <v>444272827</v>
      </c>
      <c r="I4009" s="35">
        <v>0</v>
      </c>
      <c r="J4009" s="35">
        <v>0</v>
      </c>
      <c r="K4009" s="35">
        <v>0</v>
      </c>
      <c r="L4009" s="35">
        <v>0.48</v>
      </c>
      <c r="M4009" s="35">
        <v>9908.6299999999992</v>
      </c>
      <c r="N4009" s="38" t="s">
        <v>2551</v>
      </c>
      <c r="O4009" s="14">
        <f t="shared" si="350"/>
        <v>45922.445231481484</v>
      </c>
      <c r="P4009" s="19">
        <f t="shared" si="351"/>
        <v>45922.65356481482</v>
      </c>
      <c r="Q4009" s="20" t="str">
        <f t="shared" si="352"/>
        <v>22/09/2025</v>
      </c>
      <c r="R4009" s="13" t="str">
        <f t="shared" si="353"/>
        <v>15</v>
      </c>
      <c r="S4009" s="13" t="str">
        <f t="shared" si="354"/>
        <v>Mon</v>
      </c>
    </row>
    <row r="4010" spans="1:19" x14ac:dyDescent="0.25">
      <c r="A4010" s="60">
        <v>45922.445347222223</v>
      </c>
      <c r="B4010" s="61">
        <v>445064162</v>
      </c>
      <c r="C4010" s="37" t="s">
        <v>36</v>
      </c>
      <c r="D4010" s="37" t="s">
        <v>37</v>
      </c>
      <c r="E4010" s="37" t="s">
        <v>45</v>
      </c>
      <c r="F4010" s="37" t="s">
        <v>120</v>
      </c>
      <c r="G4010" s="36">
        <v>3714</v>
      </c>
      <c r="H4010" s="61">
        <v>444272931</v>
      </c>
      <c r="I4010" s="36">
        <v>0</v>
      </c>
      <c r="J4010" s="36">
        <v>0</v>
      </c>
      <c r="K4010" s="36">
        <v>0</v>
      </c>
      <c r="L4010" s="36">
        <v>0</v>
      </c>
      <c r="M4010" s="36">
        <v>9908.6299999999992</v>
      </c>
      <c r="N4010" s="37" t="s">
        <v>2063</v>
      </c>
      <c r="O4010" s="14">
        <f t="shared" si="350"/>
        <v>45922.445347222223</v>
      </c>
      <c r="P4010" s="19">
        <f t="shared" si="351"/>
        <v>45922.653680555559</v>
      </c>
      <c r="Q4010" s="20" t="str">
        <f t="shared" si="352"/>
        <v>22/09/2025</v>
      </c>
      <c r="R4010" s="13" t="str">
        <f t="shared" si="353"/>
        <v>15</v>
      </c>
      <c r="S4010" s="13" t="str">
        <f t="shared" si="354"/>
        <v>Mon</v>
      </c>
    </row>
    <row r="4011" spans="1:19" x14ac:dyDescent="0.25">
      <c r="A4011" s="58">
        <v>45922.4455787037</v>
      </c>
      <c r="B4011" s="59">
        <v>445064431</v>
      </c>
      <c r="C4011" s="38" t="s">
        <v>36</v>
      </c>
      <c r="D4011" s="38" t="s">
        <v>38</v>
      </c>
      <c r="E4011" s="38" t="s">
        <v>46</v>
      </c>
      <c r="F4011" s="38" t="s">
        <v>120</v>
      </c>
      <c r="G4011" s="35">
        <v>3713.12</v>
      </c>
      <c r="H4011" s="59">
        <v>444273190</v>
      </c>
      <c r="I4011" s="35">
        <v>0</v>
      </c>
      <c r="J4011" s="35">
        <v>0</v>
      </c>
      <c r="K4011" s="35">
        <v>0</v>
      </c>
      <c r="L4011" s="35">
        <v>-1.63</v>
      </c>
      <c r="M4011" s="35">
        <v>9907</v>
      </c>
      <c r="N4011" s="38" t="s">
        <v>2552</v>
      </c>
      <c r="O4011" s="14">
        <f t="shared" si="350"/>
        <v>45922.4455787037</v>
      </c>
      <c r="P4011" s="19">
        <f t="shared" si="351"/>
        <v>45922.653912037036</v>
      </c>
      <c r="Q4011" s="20" t="str">
        <f t="shared" si="352"/>
        <v>22/09/2025</v>
      </c>
      <c r="R4011" s="13" t="str">
        <f t="shared" si="353"/>
        <v>15</v>
      </c>
      <c r="S4011" s="13" t="str">
        <f t="shared" si="354"/>
        <v>Mon</v>
      </c>
    </row>
    <row r="4012" spans="1:19" x14ac:dyDescent="0.25">
      <c r="A4012" s="60">
        <v>45922.445775462962</v>
      </c>
      <c r="B4012" s="61">
        <v>445064781</v>
      </c>
      <c r="C4012" s="37" t="s">
        <v>36</v>
      </c>
      <c r="D4012" s="37" t="s">
        <v>38</v>
      </c>
      <c r="E4012" s="37" t="s">
        <v>46</v>
      </c>
      <c r="F4012" s="37" t="s">
        <v>120</v>
      </c>
      <c r="G4012" s="36">
        <v>3712.44</v>
      </c>
      <c r="H4012" s="61">
        <v>444273539</v>
      </c>
      <c r="I4012" s="36">
        <v>0</v>
      </c>
      <c r="J4012" s="36">
        <v>0</v>
      </c>
      <c r="K4012" s="36">
        <v>0</v>
      </c>
      <c r="L4012" s="36">
        <v>-2.2200000000000002</v>
      </c>
      <c r="M4012" s="36">
        <v>9904.7800000000007</v>
      </c>
      <c r="N4012" s="37" t="s">
        <v>2553</v>
      </c>
      <c r="O4012" s="14">
        <f t="shared" ref="O4012:O4075" si="355">A4012</f>
        <v>45922.445775462962</v>
      </c>
      <c r="P4012" s="19">
        <f t="shared" ref="P4012:P4075" si="356">O4012+(5/24)</f>
        <v>45922.654108796298</v>
      </c>
      <c r="Q4012" s="20" t="str">
        <f t="shared" ref="Q4012:Q4075" si="357">TEXT(P4012,"dd/mm/yyyy")</f>
        <v>22/09/2025</v>
      </c>
      <c r="R4012" s="13" t="str">
        <f t="shared" ref="R4012:R4075" si="358">TEXT(P4012,"hh")</f>
        <v>15</v>
      </c>
      <c r="S4012" s="13" t="str">
        <f t="shared" ref="S4012:S4075" si="359">TEXT(P4012,"ddd")</f>
        <v>Mon</v>
      </c>
    </row>
    <row r="4013" spans="1:19" x14ac:dyDescent="0.25">
      <c r="A4013" s="58">
        <v>45922.449629629627</v>
      </c>
      <c r="B4013" s="59">
        <v>445067180</v>
      </c>
      <c r="C4013" s="38" t="s">
        <v>36</v>
      </c>
      <c r="D4013" s="38" t="s">
        <v>37</v>
      </c>
      <c r="E4013" s="38" t="s">
        <v>45</v>
      </c>
      <c r="F4013" s="38" t="s">
        <v>120</v>
      </c>
      <c r="G4013" s="35">
        <v>3714.39</v>
      </c>
      <c r="H4013" s="59">
        <v>444275927</v>
      </c>
      <c r="I4013" s="35">
        <v>0</v>
      </c>
      <c r="J4013" s="35">
        <v>0</v>
      </c>
      <c r="K4013" s="35">
        <v>0</v>
      </c>
      <c r="L4013" s="35">
        <v>0</v>
      </c>
      <c r="M4013" s="35">
        <v>9904.7800000000007</v>
      </c>
      <c r="N4013" s="38" t="s">
        <v>1972</v>
      </c>
      <c r="O4013" s="14">
        <f t="shared" si="355"/>
        <v>45922.449629629627</v>
      </c>
      <c r="P4013" s="19">
        <f t="shared" si="356"/>
        <v>45922.657962962963</v>
      </c>
      <c r="Q4013" s="20" t="str">
        <f t="shared" si="357"/>
        <v>22/09/2025</v>
      </c>
      <c r="R4013" s="13" t="str">
        <f t="shared" si="358"/>
        <v>15</v>
      </c>
      <c r="S4013" s="13" t="str">
        <f t="shared" si="359"/>
        <v>Mon</v>
      </c>
    </row>
    <row r="4014" spans="1:19" x14ac:dyDescent="0.25">
      <c r="A4014" s="60">
        <v>45922.456226851849</v>
      </c>
      <c r="B4014" s="61">
        <v>445069784</v>
      </c>
      <c r="C4014" s="37" t="s">
        <v>36</v>
      </c>
      <c r="D4014" s="37" t="s">
        <v>37</v>
      </c>
      <c r="E4014" s="37" t="s">
        <v>45</v>
      </c>
      <c r="F4014" s="37" t="s">
        <v>120</v>
      </c>
      <c r="G4014" s="36">
        <v>3713.43</v>
      </c>
      <c r="H4014" s="61">
        <v>444278498</v>
      </c>
      <c r="I4014" s="36">
        <v>0</v>
      </c>
      <c r="J4014" s="36">
        <v>0</v>
      </c>
      <c r="K4014" s="36">
        <v>0</v>
      </c>
      <c r="L4014" s="36">
        <v>0</v>
      </c>
      <c r="M4014" s="36">
        <v>9904.7800000000007</v>
      </c>
      <c r="N4014" s="37" t="s">
        <v>2554</v>
      </c>
      <c r="O4014" s="14">
        <f t="shared" si="355"/>
        <v>45922.456226851849</v>
      </c>
      <c r="P4014" s="19">
        <f t="shared" si="356"/>
        <v>45922.664560185185</v>
      </c>
      <c r="Q4014" s="20" t="str">
        <f t="shared" si="357"/>
        <v>22/09/2025</v>
      </c>
      <c r="R4014" s="13" t="str">
        <f t="shared" si="358"/>
        <v>15</v>
      </c>
      <c r="S4014" s="13" t="str">
        <f t="shared" si="359"/>
        <v>Mon</v>
      </c>
    </row>
    <row r="4015" spans="1:19" x14ac:dyDescent="0.25">
      <c r="A4015" s="58">
        <v>45922.459699074076</v>
      </c>
      <c r="B4015" s="59">
        <v>445071524</v>
      </c>
      <c r="C4015" s="38" t="s">
        <v>36</v>
      </c>
      <c r="D4015" s="38" t="s">
        <v>37</v>
      </c>
      <c r="E4015" s="38" t="s">
        <v>45</v>
      </c>
      <c r="F4015" s="38" t="s">
        <v>120</v>
      </c>
      <c r="G4015" s="35">
        <v>3713.93</v>
      </c>
      <c r="H4015" s="59">
        <v>444280190</v>
      </c>
      <c r="I4015" s="35">
        <v>0</v>
      </c>
      <c r="J4015" s="35">
        <v>0</v>
      </c>
      <c r="K4015" s="35">
        <v>0</v>
      </c>
      <c r="L4015" s="35">
        <v>0</v>
      </c>
      <c r="M4015" s="35">
        <v>9904.7800000000007</v>
      </c>
      <c r="N4015" s="38" t="s">
        <v>2555</v>
      </c>
      <c r="O4015" s="14">
        <f t="shared" si="355"/>
        <v>45922.459699074076</v>
      </c>
      <c r="P4015" s="19">
        <f t="shared" si="356"/>
        <v>45922.668032407411</v>
      </c>
      <c r="Q4015" s="20" t="str">
        <f t="shared" si="357"/>
        <v>22/09/2025</v>
      </c>
      <c r="R4015" s="13" t="str">
        <f t="shared" si="358"/>
        <v>16</v>
      </c>
      <c r="S4015" s="13" t="str">
        <f t="shared" si="359"/>
        <v>Mon</v>
      </c>
    </row>
    <row r="4016" spans="1:19" x14ac:dyDescent="0.25">
      <c r="A4016" s="60">
        <v>45922.459699074076</v>
      </c>
      <c r="B4016" s="61">
        <v>445071525</v>
      </c>
      <c r="C4016" s="37" t="s">
        <v>36</v>
      </c>
      <c r="D4016" s="37" t="s">
        <v>37</v>
      </c>
      <c r="E4016" s="37" t="s">
        <v>45</v>
      </c>
      <c r="F4016" s="37" t="s">
        <v>120</v>
      </c>
      <c r="G4016" s="36">
        <v>3713.93</v>
      </c>
      <c r="H4016" s="61">
        <v>444280191</v>
      </c>
      <c r="I4016" s="36">
        <v>0</v>
      </c>
      <c r="J4016" s="36">
        <v>0</v>
      </c>
      <c r="K4016" s="36">
        <v>0</v>
      </c>
      <c r="L4016" s="36">
        <v>0</v>
      </c>
      <c r="M4016" s="36">
        <v>9904.7800000000007</v>
      </c>
      <c r="N4016" s="37" t="s">
        <v>2556</v>
      </c>
      <c r="O4016" s="14">
        <f t="shared" si="355"/>
        <v>45922.459699074076</v>
      </c>
      <c r="P4016" s="19">
        <f t="shared" si="356"/>
        <v>45922.668032407411</v>
      </c>
      <c r="Q4016" s="20" t="str">
        <f t="shared" si="357"/>
        <v>22/09/2025</v>
      </c>
      <c r="R4016" s="13" t="str">
        <f t="shared" si="358"/>
        <v>16</v>
      </c>
      <c r="S4016" s="13" t="str">
        <f t="shared" si="359"/>
        <v>Mon</v>
      </c>
    </row>
    <row r="4017" spans="1:19" x14ac:dyDescent="0.25">
      <c r="A4017" s="58">
        <v>45922.461134259262</v>
      </c>
      <c r="B4017" s="59">
        <v>445072429</v>
      </c>
      <c r="C4017" s="38" t="s">
        <v>36</v>
      </c>
      <c r="D4017" s="38" t="s">
        <v>38</v>
      </c>
      <c r="E4017" s="38" t="s">
        <v>46</v>
      </c>
      <c r="F4017" s="38" t="s">
        <v>120</v>
      </c>
      <c r="G4017" s="35">
        <v>3715.92</v>
      </c>
      <c r="H4017" s="59">
        <v>444281100</v>
      </c>
      <c r="I4017" s="35">
        <v>0</v>
      </c>
      <c r="J4017" s="35">
        <v>0</v>
      </c>
      <c r="K4017" s="35">
        <v>0</v>
      </c>
      <c r="L4017" s="35">
        <v>1.53</v>
      </c>
      <c r="M4017" s="35">
        <v>9906.31</v>
      </c>
      <c r="N4017" s="38" t="s">
        <v>2557</v>
      </c>
      <c r="O4017" s="14">
        <f t="shared" si="355"/>
        <v>45922.461134259262</v>
      </c>
      <c r="P4017" s="19">
        <f t="shared" si="356"/>
        <v>45922.669467592597</v>
      </c>
      <c r="Q4017" s="20" t="str">
        <f t="shared" si="357"/>
        <v>22/09/2025</v>
      </c>
      <c r="R4017" s="13" t="str">
        <f t="shared" si="358"/>
        <v>16</v>
      </c>
      <c r="S4017" s="13" t="str">
        <f t="shared" si="359"/>
        <v>Mon</v>
      </c>
    </row>
    <row r="4018" spans="1:19" x14ac:dyDescent="0.25">
      <c r="A4018" s="60">
        <v>45922.461180555554</v>
      </c>
      <c r="B4018" s="61">
        <v>445072506</v>
      </c>
      <c r="C4018" s="37" t="s">
        <v>36</v>
      </c>
      <c r="D4018" s="37" t="s">
        <v>38</v>
      </c>
      <c r="E4018" s="37" t="s">
        <v>46</v>
      </c>
      <c r="F4018" s="37" t="s">
        <v>120</v>
      </c>
      <c r="G4018" s="36">
        <v>3716.16</v>
      </c>
      <c r="H4018" s="61">
        <v>444281173</v>
      </c>
      <c r="I4018" s="36">
        <v>0</v>
      </c>
      <c r="J4018" s="36">
        <v>0</v>
      </c>
      <c r="K4018" s="36">
        <v>0</v>
      </c>
      <c r="L4018" s="36">
        <v>1.41</v>
      </c>
      <c r="M4018" s="36">
        <v>9907.7199999999993</v>
      </c>
      <c r="N4018" s="37" t="s">
        <v>2558</v>
      </c>
      <c r="O4018" s="14">
        <f t="shared" si="355"/>
        <v>45922.461180555554</v>
      </c>
      <c r="P4018" s="19">
        <f t="shared" si="356"/>
        <v>45922.66951388889</v>
      </c>
      <c r="Q4018" s="20" t="str">
        <f t="shared" si="357"/>
        <v>22/09/2025</v>
      </c>
      <c r="R4018" s="13" t="str">
        <f t="shared" si="358"/>
        <v>16</v>
      </c>
      <c r="S4018" s="13" t="str">
        <f t="shared" si="359"/>
        <v>Mon</v>
      </c>
    </row>
    <row r="4019" spans="1:19" x14ac:dyDescent="0.25">
      <c r="A4019" s="58">
        <v>45922.461180555554</v>
      </c>
      <c r="B4019" s="59">
        <v>445072517</v>
      </c>
      <c r="C4019" s="38" t="s">
        <v>36</v>
      </c>
      <c r="D4019" s="38" t="s">
        <v>38</v>
      </c>
      <c r="E4019" s="38" t="s">
        <v>46</v>
      </c>
      <c r="F4019" s="38" t="s">
        <v>120</v>
      </c>
      <c r="G4019" s="35">
        <v>3716.19</v>
      </c>
      <c r="H4019" s="59">
        <v>444281184</v>
      </c>
      <c r="I4019" s="35">
        <v>0</v>
      </c>
      <c r="J4019" s="35">
        <v>0</v>
      </c>
      <c r="K4019" s="35">
        <v>0</v>
      </c>
      <c r="L4019" s="35">
        <v>1.5</v>
      </c>
      <c r="M4019" s="35">
        <v>9909.2199999999993</v>
      </c>
      <c r="N4019" s="38" t="s">
        <v>2559</v>
      </c>
      <c r="O4019" s="14">
        <f t="shared" si="355"/>
        <v>45922.461180555554</v>
      </c>
      <c r="P4019" s="19">
        <f t="shared" si="356"/>
        <v>45922.66951388889</v>
      </c>
      <c r="Q4019" s="20" t="str">
        <f t="shared" si="357"/>
        <v>22/09/2025</v>
      </c>
      <c r="R4019" s="13" t="str">
        <f t="shared" si="358"/>
        <v>16</v>
      </c>
      <c r="S4019" s="13" t="str">
        <f t="shared" si="359"/>
        <v>Mon</v>
      </c>
    </row>
    <row r="4020" spans="1:19" x14ac:dyDescent="0.25">
      <c r="A4020" s="60">
        <v>45922.461180555554</v>
      </c>
      <c r="B4020" s="61">
        <v>445072518</v>
      </c>
      <c r="C4020" s="37" t="s">
        <v>36</v>
      </c>
      <c r="D4020" s="37" t="s">
        <v>38</v>
      </c>
      <c r="E4020" s="37" t="s">
        <v>46</v>
      </c>
      <c r="F4020" s="37" t="s">
        <v>120</v>
      </c>
      <c r="G4020" s="36">
        <v>3716.19</v>
      </c>
      <c r="H4020" s="61">
        <v>444281185</v>
      </c>
      <c r="I4020" s="36">
        <v>0</v>
      </c>
      <c r="J4020" s="36">
        <v>0</v>
      </c>
      <c r="K4020" s="36">
        <v>0</v>
      </c>
      <c r="L4020" s="36">
        <v>1.53</v>
      </c>
      <c r="M4020" s="36">
        <v>9910.75</v>
      </c>
      <c r="N4020" s="37" t="s">
        <v>2559</v>
      </c>
      <c r="O4020" s="14">
        <f t="shared" si="355"/>
        <v>45922.461180555554</v>
      </c>
      <c r="P4020" s="19">
        <f t="shared" si="356"/>
        <v>45922.66951388889</v>
      </c>
      <c r="Q4020" s="20" t="str">
        <f t="shared" si="357"/>
        <v>22/09/2025</v>
      </c>
      <c r="R4020" s="13" t="str">
        <f t="shared" si="358"/>
        <v>16</v>
      </c>
      <c r="S4020" s="13" t="str">
        <f t="shared" si="359"/>
        <v>Mon</v>
      </c>
    </row>
    <row r="4021" spans="1:19" x14ac:dyDescent="0.25">
      <c r="A4021" s="58">
        <v>45922.461747685185</v>
      </c>
      <c r="B4021" s="59">
        <v>445072964</v>
      </c>
      <c r="C4021" s="38" t="s">
        <v>36</v>
      </c>
      <c r="D4021" s="38" t="s">
        <v>38</v>
      </c>
      <c r="E4021" s="38" t="s">
        <v>46</v>
      </c>
      <c r="F4021" s="38" t="s">
        <v>120</v>
      </c>
      <c r="G4021" s="35">
        <v>3716.94</v>
      </c>
      <c r="H4021" s="59">
        <v>444281629</v>
      </c>
      <c r="I4021" s="35">
        <v>0</v>
      </c>
      <c r="J4021" s="35">
        <v>0</v>
      </c>
      <c r="K4021" s="35">
        <v>0</v>
      </c>
      <c r="L4021" s="35">
        <v>3.56</v>
      </c>
      <c r="M4021" s="35">
        <v>9914.31</v>
      </c>
      <c r="N4021" s="38" t="s">
        <v>2560</v>
      </c>
      <c r="O4021" s="14">
        <f t="shared" si="355"/>
        <v>45922.461747685185</v>
      </c>
      <c r="P4021" s="19">
        <f t="shared" si="356"/>
        <v>45922.670081018521</v>
      </c>
      <c r="Q4021" s="20" t="str">
        <f t="shared" si="357"/>
        <v>22/09/2025</v>
      </c>
      <c r="R4021" s="13" t="str">
        <f t="shared" si="358"/>
        <v>16</v>
      </c>
      <c r="S4021" s="13" t="str">
        <f t="shared" si="359"/>
        <v>Mon</v>
      </c>
    </row>
    <row r="4022" spans="1:19" x14ac:dyDescent="0.25">
      <c r="A4022" s="60">
        <v>45922.461747685185</v>
      </c>
      <c r="B4022" s="61">
        <v>445072966</v>
      </c>
      <c r="C4022" s="37" t="s">
        <v>36</v>
      </c>
      <c r="D4022" s="37" t="s">
        <v>38</v>
      </c>
      <c r="E4022" s="37" t="s">
        <v>46</v>
      </c>
      <c r="F4022" s="37" t="s">
        <v>120</v>
      </c>
      <c r="G4022" s="36">
        <v>3716.94</v>
      </c>
      <c r="H4022" s="61">
        <v>444281631</v>
      </c>
      <c r="I4022" s="36">
        <v>0</v>
      </c>
      <c r="J4022" s="36">
        <v>0</v>
      </c>
      <c r="K4022" s="36">
        <v>0</v>
      </c>
      <c r="L4022" s="36">
        <v>2.19</v>
      </c>
      <c r="M4022" s="36">
        <v>9916.5</v>
      </c>
      <c r="N4022" s="37" t="s">
        <v>2561</v>
      </c>
      <c r="O4022" s="14">
        <f t="shared" si="355"/>
        <v>45922.461747685185</v>
      </c>
      <c r="P4022" s="19">
        <f t="shared" si="356"/>
        <v>45922.670081018521</v>
      </c>
      <c r="Q4022" s="20" t="str">
        <f t="shared" si="357"/>
        <v>22/09/2025</v>
      </c>
      <c r="R4022" s="13" t="str">
        <f t="shared" si="358"/>
        <v>16</v>
      </c>
      <c r="S4022" s="13" t="str">
        <f t="shared" si="359"/>
        <v>Mon</v>
      </c>
    </row>
    <row r="4023" spans="1:19" x14ac:dyDescent="0.25">
      <c r="A4023" s="58">
        <v>45922.46329861111</v>
      </c>
      <c r="B4023" s="59">
        <v>445074633</v>
      </c>
      <c r="C4023" s="38" t="s">
        <v>36</v>
      </c>
      <c r="D4023" s="38" t="s">
        <v>38</v>
      </c>
      <c r="E4023" s="38" t="s">
        <v>46</v>
      </c>
      <c r="F4023" s="38" t="s">
        <v>120</v>
      </c>
      <c r="G4023" s="35">
        <v>3716.04</v>
      </c>
      <c r="H4023" s="59">
        <v>444283284</v>
      </c>
      <c r="I4023" s="35">
        <v>0</v>
      </c>
      <c r="J4023" s="35">
        <v>0</v>
      </c>
      <c r="K4023" s="35">
        <v>0</v>
      </c>
      <c r="L4023" s="35">
        <v>0.85</v>
      </c>
      <c r="M4023" s="35">
        <v>9917.35</v>
      </c>
      <c r="N4023" s="38" t="s">
        <v>2562</v>
      </c>
      <c r="O4023" s="14">
        <f t="shared" si="355"/>
        <v>45922.46329861111</v>
      </c>
      <c r="P4023" s="19">
        <f t="shared" si="356"/>
        <v>45922.671631944446</v>
      </c>
      <c r="Q4023" s="20" t="str">
        <f t="shared" si="357"/>
        <v>22/09/2025</v>
      </c>
      <c r="R4023" s="13" t="str">
        <f t="shared" si="358"/>
        <v>16</v>
      </c>
      <c r="S4023" s="13" t="str">
        <f t="shared" si="359"/>
        <v>Mon</v>
      </c>
    </row>
    <row r="4024" spans="1:19" x14ac:dyDescent="0.25">
      <c r="A4024" s="60">
        <v>45922.46329861111</v>
      </c>
      <c r="B4024" s="61">
        <v>445074634</v>
      </c>
      <c r="C4024" s="37" t="s">
        <v>36</v>
      </c>
      <c r="D4024" s="37" t="s">
        <v>38</v>
      </c>
      <c r="E4024" s="37" t="s">
        <v>46</v>
      </c>
      <c r="F4024" s="37" t="s">
        <v>120</v>
      </c>
      <c r="G4024" s="36">
        <v>3716.04</v>
      </c>
      <c r="H4024" s="61">
        <v>444283285</v>
      </c>
      <c r="I4024" s="36">
        <v>0</v>
      </c>
      <c r="J4024" s="36">
        <v>0</v>
      </c>
      <c r="K4024" s="36">
        <v>0</v>
      </c>
      <c r="L4024" s="36">
        <v>0.85</v>
      </c>
      <c r="M4024" s="36">
        <v>9918.2000000000007</v>
      </c>
      <c r="N4024" s="37" t="s">
        <v>2562</v>
      </c>
      <c r="O4024" s="14">
        <f t="shared" si="355"/>
        <v>45922.46329861111</v>
      </c>
      <c r="P4024" s="19">
        <f t="shared" si="356"/>
        <v>45922.671631944446</v>
      </c>
      <c r="Q4024" s="20" t="str">
        <f t="shared" si="357"/>
        <v>22/09/2025</v>
      </c>
      <c r="R4024" s="13" t="str">
        <f t="shared" si="358"/>
        <v>16</v>
      </c>
      <c r="S4024" s="13" t="str">
        <f t="shared" si="359"/>
        <v>Mon</v>
      </c>
    </row>
    <row r="4025" spans="1:19" x14ac:dyDescent="0.25">
      <c r="A4025" s="58">
        <v>45922.463402777779</v>
      </c>
      <c r="B4025" s="59">
        <v>445074811</v>
      </c>
      <c r="C4025" s="38" t="s">
        <v>36</v>
      </c>
      <c r="D4025" s="38" t="s">
        <v>37</v>
      </c>
      <c r="E4025" s="38" t="s">
        <v>45</v>
      </c>
      <c r="F4025" s="38" t="s">
        <v>120</v>
      </c>
      <c r="G4025" s="35">
        <v>3716.09</v>
      </c>
      <c r="H4025" s="59">
        <v>444283461</v>
      </c>
      <c r="I4025" s="35">
        <v>0</v>
      </c>
      <c r="J4025" s="35">
        <v>0</v>
      </c>
      <c r="K4025" s="35">
        <v>0</v>
      </c>
      <c r="L4025" s="35">
        <v>0</v>
      </c>
      <c r="M4025" s="35">
        <v>9918.2000000000007</v>
      </c>
      <c r="N4025" s="38" t="s">
        <v>116</v>
      </c>
      <c r="O4025" s="14">
        <f t="shared" si="355"/>
        <v>45922.463402777779</v>
      </c>
      <c r="P4025" s="19">
        <f t="shared" si="356"/>
        <v>45922.671736111115</v>
      </c>
      <c r="Q4025" s="20" t="str">
        <f t="shared" si="357"/>
        <v>22/09/2025</v>
      </c>
      <c r="R4025" s="13" t="str">
        <f t="shared" si="358"/>
        <v>16</v>
      </c>
      <c r="S4025" s="13" t="str">
        <f t="shared" si="359"/>
        <v>Mon</v>
      </c>
    </row>
    <row r="4026" spans="1:19" x14ac:dyDescent="0.25">
      <c r="A4026" s="60">
        <v>45922.463402777779</v>
      </c>
      <c r="B4026" s="61">
        <v>445074818</v>
      </c>
      <c r="C4026" s="37" t="s">
        <v>36</v>
      </c>
      <c r="D4026" s="37" t="s">
        <v>37</v>
      </c>
      <c r="E4026" s="37" t="s">
        <v>45</v>
      </c>
      <c r="F4026" s="37" t="s">
        <v>120</v>
      </c>
      <c r="G4026" s="36">
        <v>3716.11</v>
      </c>
      <c r="H4026" s="61">
        <v>444283468</v>
      </c>
      <c r="I4026" s="36">
        <v>0</v>
      </c>
      <c r="J4026" s="36">
        <v>0</v>
      </c>
      <c r="K4026" s="36">
        <v>0</v>
      </c>
      <c r="L4026" s="36">
        <v>0</v>
      </c>
      <c r="M4026" s="36">
        <v>9918.2000000000007</v>
      </c>
      <c r="N4026" s="37" t="s">
        <v>1385</v>
      </c>
      <c r="O4026" s="14">
        <f t="shared" si="355"/>
        <v>45922.463402777779</v>
      </c>
      <c r="P4026" s="19">
        <f t="shared" si="356"/>
        <v>45922.671736111115</v>
      </c>
      <c r="Q4026" s="20" t="str">
        <f t="shared" si="357"/>
        <v>22/09/2025</v>
      </c>
      <c r="R4026" s="13" t="str">
        <f t="shared" si="358"/>
        <v>16</v>
      </c>
      <c r="S4026" s="13" t="str">
        <f t="shared" si="359"/>
        <v>Mon</v>
      </c>
    </row>
    <row r="4027" spans="1:19" x14ac:dyDescent="0.25">
      <c r="A4027" s="58">
        <v>45922.463761574072</v>
      </c>
      <c r="B4027" s="59">
        <v>445075217</v>
      </c>
      <c r="C4027" s="38" t="s">
        <v>36</v>
      </c>
      <c r="D4027" s="38" t="s">
        <v>38</v>
      </c>
      <c r="E4027" s="38" t="s">
        <v>46</v>
      </c>
      <c r="F4027" s="38" t="s">
        <v>120</v>
      </c>
      <c r="G4027" s="35">
        <v>3717.3</v>
      </c>
      <c r="H4027" s="59">
        <v>444283862</v>
      </c>
      <c r="I4027" s="35">
        <v>0</v>
      </c>
      <c r="J4027" s="35">
        <v>0</v>
      </c>
      <c r="K4027" s="35">
        <v>0</v>
      </c>
      <c r="L4027" s="35">
        <v>3.3</v>
      </c>
      <c r="M4027" s="35">
        <v>9921.5</v>
      </c>
      <c r="N4027" s="38" t="s">
        <v>2563</v>
      </c>
      <c r="O4027" s="14">
        <f t="shared" si="355"/>
        <v>45922.463761574072</v>
      </c>
      <c r="P4027" s="19">
        <f t="shared" si="356"/>
        <v>45922.672094907408</v>
      </c>
      <c r="Q4027" s="20" t="str">
        <f t="shared" si="357"/>
        <v>22/09/2025</v>
      </c>
      <c r="R4027" s="13" t="str">
        <f t="shared" si="358"/>
        <v>16</v>
      </c>
      <c r="S4027" s="13" t="str">
        <f t="shared" si="359"/>
        <v>Mon</v>
      </c>
    </row>
    <row r="4028" spans="1:19" x14ac:dyDescent="0.25">
      <c r="A4028" s="60">
        <v>45922.463854166665</v>
      </c>
      <c r="B4028" s="61">
        <v>445075654</v>
      </c>
      <c r="C4028" s="37" t="s">
        <v>36</v>
      </c>
      <c r="D4028" s="37" t="s">
        <v>38</v>
      </c>
      <c r="E4028" s="37" t="s">
        <v>46</v>
      </c>
      <c r="F4028" s="37" t="s">
        <v>120</v>
      </c>
      <c r="G4028" s="36">
        <v>3718.35</v>
      </c>
      <c r="H4028" s="61">
        <v>444284299</v>
      </c>
      <c r="I4028" s="36">
        <v>0</v>
      </c>
      <c r="J4028" s="36">
        <v>0</v>
      </c>
      <c r="K4028" s="36">
        <v>0</v>
      </c>
      <c r="L4028" s="36">
        <v>3.68</v>
      </c>
      <c r="M4028" s="36">
        <v>9925.18</v>
      </c>
      <c r="N4028" s="37" t="s">
        <v>2564</v>
      </c>
      <c r="O4028" s="14">
        <f t="shared" si="355"/>
        <v>45922.463854166665</v>
      </c>
      <c r="P4028" s="19">
        <f t="shared" si="356"/>
        <v>45922.6721875</v>
      </c>
      <c r="Q4028" s="20" t="str">
        <f t="shared" si="357"/>
        <v>22/09/2025</v>
      </c>
      <c r="R4028" s="13" t="str">
        <f t="shared" si="358"/>
        <v>16</v>
      </c>
      <c r="S4028" s="13" t="str">
        <f t="shared" si="359"/>
        <v>Mon</v>
      </c>
    </row>
    <row r="4029" spans="1:19" x14ac:dyDescent="0.25">
      <c r="A4029" s="58">
        <v>45922.463854166665</v>
      </c>
      <c r="B4029" s="59">
        <v>445075657</v>
      </c>
      <c r="C4029" s="38" t="s">
        <v>36</v>
      </c>
      <c r="D4029" s="38" t="s">
        <v>38</v>
      </c>
      <c r="E4029" s="38" t="s">
        <v>46</v>
      </c>
      <c r="F4029" s="38" t="s">
        <v>120</v>
      </c>
      <c r="G4029" s="35">
        <v>3718.35</v>
      </c>
      <c r="H4029" s="59">
        <v>444284300</v>
      </c>
      <c r="I4029" s="35">
        <v>0</v>
      </c>
      <c r="J4029" s="35">
        <v>0</v>
      </c>
      <c r="K4029" s="35">
        <v>0</v>
      </c>
      <c r="L4029" s="35">
        <v>3.68</v>
      </c>
      <c r="M4029" s="35">
        <v>9928.86</v>
      </c>
      <c r="N4029" s="38" t="s">
        <v>2565</v>
      </c>
      <c r="O4029" s="14">
        <f t="shared" si="355"/>
        <v>45922.463854166665</v>
      </c>
      <c r="P4029" s="19">
        <f t="shared" si="356"/>
        <v>45922.6721875</v>
      </c>
      <c r="Q4029" s="20" t="str">
        <f t="shared" si="357"/>
        <v>22/09/2025</v>
      </c>
      <c r="R4029" s="13" t="str">
        <f t="shared" si="358"/>
        <v>16</v>
      </c>
      <c r="S4029" s="13" t="str">
        <f t="shared" si="359"/>
        <v>Mon</v>
      </c>
    </row>
    <row r="4030" spans="1:19" x14ac:dyDescent="0.25">
      <c r="A4030" s="60">
        <v>45922.463854166665</v>
      </c>
      <c r="B4030" s="61">
        <v>445075661</v>
      </c>
      <c r="C4030" s="37" t="s">
        <v>36</v>
      </c>
      <c r="D4030" s="37" t="s">
        <v>38</v>
      </c>
      <c r="E4030" s="37" t="s">
        <v>46</v>
      </c>
      <c r="F4030" s="37" t="s">
        <v>120</v>
      </c>
      <c r="G4030" s="36">
        <v>3718.35</v>
      </c>
      <c r="H4030" s="61">
        <v>444284302</v>
      </c>
      <c r="I4030" s="36">
        <v>0</v>
      </c>
      <c r="J4030" s="36">
        <v>0</v>
      </c>
      <c r="K4030" s="36">
        <v>0</v>
      </c>
      <c r="L4030" s="36">
        <v>3.66</v>
      </c>
      <c r="M4030" s="36">
        <v>9932.52</v>
      </c>
      <c r="N4030" s="37" t="s">
        <v>2566</v>
      </c>
      <c r="O4030" s="14">
        <f t="shared" si="355"/>
        <v>45922.463854166665</v>
      </c>
      <c r="P4030" s="19">
        <f t="shared" si="356"/>
        <v>45922.6721875</v>
      </c>
      <c r="Q4030" s="20" t="str">
        <f t="shared" si="357"/>
        <v>22/09/2025</v>
      </c>
      <c r="R4030" s="13" t="str">
        <f t="shared" si="358"/>
        <v>16</v>
      </c>
      <c r="S4030" s="13" t="str">
        <f t="shared" si="359"/>
        <v>Mon</v>
      </c>
    </row>
    <row r="4031" spans="1:19" x14ac:dyDescent="0.25">
      <c r="A4031" s="58">
        <v>45922.463854166665</v>
      </c>
      <c r="B4031" s="59">
        <v>445075782</v>
      </c>
      <c r="C4031" s="38" t="s">
        <v>36</v>
      </c>
      <c r="D4031" s="38" t="s">
        <v>38</v>
      </c>
      <c r="E4031" s="38" t="s">
        <v>46</v>
      </c>
      <c r="F4031" s="38" t="s">
        <v>120</v>
      </c>
      <c r="G4031" s="35">
        <v>3718.38</v>
      </c>
      <c r="H4031" s="59">
        <v>444284426</v>
      </c>
      <c r="I4031" s="35">
        <v>0</v>
      </c>
      <c r="J4031" s="35">
        <v>0</v>
      </c>
      <c r="K4031" s="35">
        <v>0</v>
      </c>
      <c r="L4031" s="35">
        <v>4.62</v>
      </c>
      <c r="M4031" s="35">
        <v>9937.14</v>
      </c>
      <c r="N4031" s="38" t="s">
        <v>2567</v>
      </c>
      <c r="O4031" s="14">
        <f t="shared" si="355"/>
        <v>45922.463854166665</v>
      </c>
      <c r="P4031" s="19">
        <f t="shared" si="356"/>
        <v>45922.6721875</v>
      </c>
      <c r="Q4031" s="20" t="str">
        <f t="shared" si="357"/>
        <v>22/09/2025</v>
      </c>
      <c r="R4031" s="13" t="str">
        <f t="shared" si="358"/>
        <v>16</v>
      </c>
      <c r="S4031" s="13" t="str">
        <f t="shared" si="359"/>
        <v>Mon</v>
      </c>
    </row>
    <row r="4032" spans="1:19" x14ac:dyDescent="0.25">
      <c r="A4032" s="60">
        <v>45922.464189814818</v>
      </c>
      <c r="B4032" s="61">
        <v>445076848</v>
      </c>
      <c r="C4032" s="37" t="s">
        <v>36</v>
      </c>
      <c r="D4032" s="37" t="s">
        <v>38</v>
      </c>
      <c r="E4032" s="37" t="s">
        <v>46</v>
      </c>
      <c r="F4032" s="37" t="s">
        <v>120</v>
      </c>
      <c r="G4032" s="36">
        <v>3719.49</v>
      </c>
      <c r="H4032" s="61">
        <v>444285475</v>
      </c>
      <c r="I4032" s="36">
        <v>0</v>
      </c>
      <c r="J4032" s="36">
        <v>0</v>
      </c>
      <c r="K4032" s="36">
        <v>0</v>
      </c>
      <c r="L4032" s="36">
        <v>6.06</v>
      </c>
      <c r="M4032" s="36">
        <v>9943.2000000000007</v>
      </c>
      <c r="N4032" s="37" t="s">
        <v>2568</v>
      </c>
      <c r="O4032" s="14">
        <f t="shared" si="355"/>
        <v>45922.464189814818</v>
      </c>
      <c r="P4032" s="19">
        <f t="shared" si="356"/>
        <v>45922.672523148154</v>
      </c>
      <c r="Q4032" s="20" t="str">
        <f t="shared" si="357"/>
        <v>22/09/2025</v>
      </c>
      <c r="R4032" s="13" t="str">
        <f t="shared" si="358"/>
        <v>16</v>
      </c>
      <c r="S4032" s="13" t="str">
        <f t="shared" si="359"/>
        <v>Mon</v>
      </c>
    </row>
    <row r="4033" spans="1:19" x14ac:dyDescent="0.25">
      <c r="A4033" s="58">
        <v>45922.465057870373</v>
      </c>
      <c r="B4033" s="59">
        <v>445078458</v>
      </c>
      <c r="C4033" s="38" t="s">
        <v>36</v>
      </c>
      <c r="D4033" s="38" t="s">
        <v>38</v>
      </c>
      <c r="E4033" s="38" t="s">
        <v>46</v>
      </c>
      <c r="F4033" s="38" t="s">
        <v>120</v>
      </c>
      <c r="G4033" s="35">
        <v>3718.16</v>
      </c>
      <c r="H4033" s="59">
        <v>444287054</v>
      </c>
      <c r="I4033" s="35">
        <v>0</v>
      </c>
      <c r="J4033" s="35">
        <v>0</v>
      </c>
      <c r="K4033" s="35">
        <v>0</v>
      </c>
      <c r="L4033" s="35">
        <v>3.15</v>
      </c>
      <c r="M4033" s="35">
        <v>9946.35</v>
      </c>
      <c r="N4033" s="38" t="s">
        <v>2569</v>
      </c>
      <c r="O4033" s="14">
        <f t="shared" si="355"/>
        <v>45922.465057870373</v>
      </c>
      <c r="P4033" s="19">
        <f t="shared" si="356"/>
        <v>45922.673391203709</v>
      </c>
      <c r="Q4033" s="20" t="str">
        <f t="shared" si="357"/>
        <v>22/09/2025</v>
      </c>
      <c r="R4033" s="13" t="str">
        <f t="shared" si="358"/>
        <v>16</v>
      </c>
      <c r="S4033" s="13" t="str">
        <f t="shared" si="359"/>
        <v>Mon</v>
      </c>
    </row>
    <row r="4034" spans="1:19" x14ac:dyDescent="0.25">
      <c r="A4034" s="60">
        <v>45922.465057870373</v>
      </c>
      <c r="B4034" s="61">
        <v>445078459</v>
      </c>
      <c r="C4034" s="37" t="s">
        <v>36</v>
      </c>
      <c r="D4034" s="37" t="s">
        <v>38</v>
      </c>
      <c r="E4034" s="37" t="s">
        <v>46</v>
      </c>
      <c r="F4034" s="37" t="s">
        <v>120</v>
      </c>
      <c r="G4034" s="36">
        <v>3718.16</v>
      </c>
      <c r="H4034" s="61">
        <v>444287055</v>
      </c>
      <c r="I4034" s="36">
        <v>0</v>
      </c>
      <c r="J4034" s="36">
        <v>0</v>
      </c>
      <c r="K4034" s="36">
        <v>0</v>
      </c>
      <c r="L4034" s="36">
        <v>2.0699999999999998</v>
      </c>
      <c r="M4034" s="36">
        <v>9948.42</v>
      </c>
      <c r="N4034" s="37" t="s">
        <v>2569</v>
      </c>
      <c r="O4034" s="14">
        <f t="shared" si="355"/>
        <v>45922.465057870373</v>
      </c>
      <c r="P4034" s="19">
        <f t="shared" si="356"/>
        <v>45922.673391203709</v>
      </c>
      <c r="Q4034" s="20" t="str">
        <f t="shared" si="357"/>
        <v>22/09/2025</v>
      </c>
      <c r="R4034" s="13" t="str">
        <f t="shared" si="358"/>
        <v>16</v>
      </c>
      <c r="S4034" s="13" t="str">
        <f t="shared" si="359"/>
        <v>Mon</v>
      </c>
    </row>
    <row r="4035" spans="1:19" x14ac:dyDescent="0.25">
      <c r="A4035" s="58">
        <v>45922.465057870373</v>
      </c>
      <c r="B4035" s="59">
        <v>445078460</v>
      </c>
      <c r="C4035" s="38" t="s">
        <v>36</v>
      </c>
      <c r="D4035" s="38" t="s">
        <v>38</v>
      </c>
      <c r="E4035" s="38" t="s">
        <v>46</v>
      </c>
      <c r="F4035" s="38" t="s">
        <v>120</v>
      </c>
      <c r="G4035" s="35">
        <v>3718.16</v>
      </c>
      <c r="H4035" s="59">
        <v>444287056</v>
      </c>
      <c r="I4035" s="35">
        <v>0</v>
      </c>
      <c r="J4035" s="35">
        <v>0</v>
      </c>
      <c r="K4035" s="35">
        <v>0</v>
      </c>
      <c r="L4035" s="35">
        <v>2.0499999999999998</v>
      </c>
      <c r="M4035" s="35">
        <v>9950.4699999999993</v>
      </c>
      <c r="N4035" s="38" t="s">
        <v>2569</v>
      </c>
      <c r="O4035" s="14">
        <f t="shared" si="355"/>
        <v>45922.465057870373</v>
      </c>
      <c r="P4035" s="19">
        <f t="shared" si="356"/>
        <v>45922.673391203709</v>
      </c>
      <c r="Q4035" s="20" t="str">
        <f t="shared" si="357"/>
        <v>22/09/2025</v>
      </c>
      <c r="R4035" s="13" t="str">
        <f t="shared" si="358"/>
        <v>16</v>
      </c>
      <c r="S4035" s="13" t="str">
        <f t="shared" si="359"/>
        <v>Mon</v>
      </c>
    </row>
    <row r="4036" spans="1:19" x14ac:dyDescent="0.25">
      <c r="A4036" s="60">
        <v>45922.465138888889</v>
      </c>
      <c r="B4036" s="61">
        <v>445078603</v>
      </c>
      <c r="C4036" s="37" t="s">
        <v>36</v>
      </c>
      <c r="D4036" s="37" t="s">
        <v>37</v>
      </c>
      <c r="E4036" s="37" t="s">
        <v>45</v>
      </c>
      <c r="F4036" s="37" t="s">
        <v>120</v>
      </c>
      <c r="G4036" s="36">
        <v>3718.47</v>
      </c>
      <c r="H4036" s="61">
        <v>444287198</v>
      </c>
      <c r="I4036" s="36">
        <v>0</v>
      </c>
      <c r="J4036" s="36">
        <v>0</v>
      </c>
      <c r="K4036" s="36">
        <v>0</v>
      </c>
      <c r="L4036" s="36">
        <v>0</v>
      </c>
      <c r="M4036" s="36">
        <v>9950.4699999999993</v>
      </c>
      <c r="N4036" s="37" t="s">
        <v>116</v>
      </c>
      <c r="O4036" s="14">
        <f t="shared" si="355"/>
        <v>45922.465138888889</v>
      </c>
      <c r="P4036" s="19">
        <f t="shared" si="356"/>
        <v>45922.673472222225</v>
      </c>
      <c r="Q4036" s="20" t="str">
        <f t="shared" si="357"/>
        <v>22/09/2025</v>
      </c>
      <c r="R4036" s="13" t="str">
        <f t="shared" si="358"/>
        <v>16</v>
      </c>
      <c r="S4036" s="13" t="str">
        <f t="shared" si="359"/>
        <v>Mon</v>
      </c>
    </row>
    <row r="4037" spans="1:19" x14ac:dyDescent="0.25">
      <c r="A4037" s="58">
        <v>45922.465138888889</v>
      </c>
      <c r="B4037" s="59">
        <v>445078606</v>
      </c>
      <c r="C4037" s="38" t="s">
        <v>36</v>
      </c>
      <c r="D4037" s="38" t="s">
        <v>37</v>
      </c>
      <c r="E4037" s="38" t="s">
        <v>45</v>
      </c>
      <c r="F4037" s="38" t="s">
        <v>120</v>
      </c>
      <c r="G4037" s="35">
        <v>3718.39</v>
      </c>
      <c r="H4037" s="59">
        <v>444287201</v>
      </c>
      <c r="I4037" s="35">
        <v>0</v>
      </c>
      <c r="J4037" s="35">
        <v>0</v>
      </c>
      <c r="K4037" s="35">
        <v>0</v>
      </c>
      <c r="L4037" s="35">
        <v>0</v>
      </c>
      <c r="M4037" s="35">
        <v>9950.4699999999993</v>
      </c>
      <c r="N4037" s="38" t="s">
        <v>119</v>
      </c>
      <c r="O4037" s="14">
        <f t="shared" si="355"/>
        <v>45922.465138888889</v>
      </c>
      <c r="P4037" s="19">
        <f t="shared" si="356"/>
        <v>45922.673472222225</v>
      </c>
      <c r="Q4037" s="20" t="str">
        <f t="shared" si="357"/>
        <v>22/09/2025</v>
      </c>
      <c r="R4037" s="13" t="str">
        <f t="shared" si="358"/>
        <v>16</v>
      </c>
      <c r="S4037" s="13" t="str">
        <f t="shared" si="359"/>
        <v>Mon</v>
      </c>
    </row>
    <row r="4038" spans="1:19" x14ac:dyDescent="0.25">
      <c r="A4038" s="60">
        <v>45922.465138888889</v>
      </c>
      <c r="B4038" s="61">
        <v>445078609</v>
      </c>
      <c r="C4038" s="37" t="s">
        <v>36</v>
      </c>
      <c r="D4038" s="37" t="s">
        <v>37</v>
      </c>
      <c r="E4038" s="37" t="s">
        <v>45</v>
      </c>
      <c r="F4038" s="37" t="s">
        <v>120</v>
      </c>
      <c r="G4038" s="36">
        <v>3718.4</v>
      </c>
      <c r="H4038" s="61">
        <v>444287204</v>
      </c>
      <c r="I4038" s="36">
        <v>0</v>
      </c>
      <c r="J4038" s="36">
        <v>0</v>
      </c>
      <c r="K4038" s="36">
        <v>0</v>
      </c>
      <c r="L4038" s="36">
        <v>0</v>
      </c>
      <c r="M4038" s="36">
        <v>9950.4699999999993</v>
      </c>
      <c r="N4038" s="37" t="s">
        <v>1385</v>
      </c>
      <c r="O4038" s="14">
        <f t="shared" si="355"/>
        <v>45922.465138888889</v>
      </c>
      <c r="P4038" s="19">
        <f t="shared" si="356"/>
        <v>45922.673472222225</v>
      </c>
      <c r="Q4038" s="20" t="str">
        <f t="shared" si="357"/>
        <v>22/09/2025</v>
      </c>
      <c r="R4038" s="13" t="str">
        <f t="shared" si="358"/>
        <v>16</v>
      </c>
      <c r="S4038" s="13" t="str">
        <f t="shared" si="359"/>
        <v>Mon</v>
      </c>
    </row>
    <row r="4039" spans="1:19" x14ac:dyDescent="0.25">
      <c r="A4039" s="58">
        <v>45922.465601851851</v>
      </c>
      <c r="B4039" s="59">
        <v>445079454</v>
      </c>
      <c r="C4039" s="38" t="s">
        <v>36</v>
      </c>
      <c r="D4039" s="38" t="s">
        <v>37</v>
      </c>
      <c r="E4039" s="38" t="s">
        <v>45</v>
      </c>
      <c r="F4039" s="38" t="s">
        <v>120</v>
      </c>
      <c r="G4039" s="35">
        <v>3717.76</v>
      </c>
      <c r="H4039" s="59">
        <v>444288048</v>
      </c>
      <c r="I4039" s="35">
        <v>0</v>
      </c>
      <c r="J4039" s="35">
        <v>0</v>
      </c>
      <c r="K4039" s="35">
        <v>0</v>
      </c>
      <c r="L4039" s="35">
        <v>0</v>
      </c>
      <c r="M4039" s="35">
        <v>9950.4699999999993</v>
      </c>
      <c r="N4039" s="38" t="s">
        <v>1945</v>
      </c>
      <c r="O4039" s="14">
        <f t="shared" si="355"/>
        <v>45922.465601851851</v>
      </c>
      <c r="P4039" s="19">
        <f t="shared" si="356"/>
        <v>45922.673935185187</v>
      </c>
      <c r="Q4039" s="20" t="str">
        <f t="shared" si="357"/>
        <v>22/09/2025</v>
      </c>
      <c r="R4039" s="13" t="str">
        <f t="shared" si="358"/>
        <v>16</v>
      </c>
      <c r="S4039" s="13" t="str">
        <f t="shared" si="359"/>
        <v>Mon</v>
      </c>
    </row>
    <row r="4040" spans="1:19" x14ac:dyDescent="0.25">
      <c r="A4040" s="60">
        <v>45922.465601851851</v>
      </c>
      <c r="B4040" s="61">
        <v>445079457</v>
      </c>
      <c r="C4040" s="37" t="s">
        <v>36</v>
      </c>
      <c r="D4040" s="37" t="s">
        <v>37</v>
      </c>
      <c r="E4040" s="37" t="s">
        <v>45</v>
      </c>
      <c r="F4040" s="37" t="s">
        <v>120</v>
      </c>
      <c r="G4040" s="36">
        <v>3717.76</v>
      </c>
      <c r="H4040" s="61">
        <v>444288051</v>
      </c>
      <c r="I4040" s="36">
        <v>0</v>
      </c>
      <c r="J4040" s="36">
        <v>0</v>
      </c>
      <c r="K4040" s="36">
        <v>0</v>
      </c>
      <c r="L4040" s="36">
        <v>0</v>
      </c>
      <c r="M4040" s="36">
        <v>9950.4699999999993</v>
      </c>
      <c r="N4040" s="37" t="s">
        <v>2063</v>
      </c>
      <c r="O4040" s="14">
        <f t="shared" si="355"/>
        <v>45922.465601851851</v>
      </c>
      <c r="P4040" s="19">
        <f t="shared" si="356"/>
        <v>45922.673935185187</v>
      </c>
      <c r="Q4040" s="20" t="str">
        <f t="shared" si="357"/>
        <v>22/09/2025</v>
      </c>
      <c r="R4040" s="13" t="str">
        <f t="shared" si="358"/>
        <v>16</v>
      </c>
      <c r="S4040" s="13" t="str">
        <f t="shared" si="359"/>
        <v>Mon</v>
      </c>
    </row>
    <row r="4041" spans="1:19" x14ac:dyDescent="0.25">
      <c r="A4041" s="58">
        <v>45922.465601851851</v>
      </c>
      <c r="B4041" s="59">
        <v>445079458</v>
      </c>
      <c r="C4041" s="38" t="s">
        <v>36</v>
      </c>
      <c r="D4041" s="38" t="s">
        <v>37</v>
      </c>
      <c r="E4041" s="38" t="s">
        <v>45</v>
      </c>
      <c r="F4041" s="38" t="s">
        <v>120</v>
      </c>
      <c r="G4041" s="35">
        <v>3717.76</v>
      </c>
      <c r="H4041" s="59">
        <v>444288052</v>
      </c>
      <c r="I4041" s="35">
        <v>0</v>
      </c>
      <c r="J4041" s="35">
        <v>0</v>
      </c>
      <c r="K4041" s="35">
        <v>0</v>
      </c>
      <c r="L4041" s="35">
        <v>0</v>
      </c>
      <c r="M4041" s="35">
        <v>9950.4699999999993</v>
      </c>
      <c r="N4041" s="38" t="s">
        <v>114</v>
      </c>
      <c r="O4041" s="14">
        <f t="shared" si="355"/>
        <v>45922.465601851851</v>
      </c>
      <c r="P4041" s="19">
        <f t="shared" si="356"/>
        <v>45922.673935185187</v>
      </c>
      <c r="Q4041" s="20" t="str">
        <f t="shared" si="357"/>
        <v>22/09/2025</v>
      </c>
      <c r="R4041" s="13" t="str">
        <f t="shared" si="358"/>
        <v>16</v>
      </c>
      <c r="S4041" s="13" t="str">
        <f t="shared" si="359"/>
        <v>Mon</v>
      </c>
    </row>
    <row r="4042" spans="1:19" x14ac:dyDescent="0.25">
      <c r="A4042" s="60">
        <v>45922.465601851851</v>
      </c>
      <c r="B4042" s="61">
        <v>445079468</v>
      </c>
      <c r="C4042" s="37" t="s">
        <v>36</v>
      </c>
      <c r="D4042" s="37" t="s">
        <v>37</v>
      </c>
      <c r="E4042" s="37" t="s">
        <v>45</v>
      </c>
      <c r="F4042" s="37" t="s">
        <v>120</v>
      </c>
      <c r="G4042" s="36">
        <v>3717.63</v>
      </c>
      <c r="H4042" s="61">
        <v>444288062</v>
      </c>
      <c r="I4042" s="36">
        <v>0</v>
      </c>
      <c r="J4042" s="36">
        <v>0</v>
      </c>
      <c r="K4042" s="36">
        <v>0</v>
      </c>
      <c r="L4042" s="36">
        <v>0</v>
      </c>
      <c r="M4042" s="36">
        <v>9950.4699999999993</v>
      </c>
      <c r="N4042" s="37" t="s">
        <v>52</v>
      </c>
      <c r="O4042" s="14">
        <f t="shared" si="355"/>
        <v>45922.465601851851</v>
      </c>
      <c r="P4042" s="19">
        <f t="shared" si="356"/>
        <v>45922.673935185187</v>
      </c>
      <c r="Q4042" s="20" t="str">
        <f t="shared" si="357"/>
        <v>22/09/2025</v>
      </c>
      <c r="R4042" s="13" t="str">
        <f t="shared" si="358"/>
        <v>16</v>
      </c>
      <c r="S4042" s="13" t="str">
        <f t="shared" si="359"/>
        <v>Mon</v>
      </c>
    </row>
    <row r="4043" spans="1:19" x14ac:dyDescent="0.25">
      <c r="A4043" s="58">
        <v>45922.465613425928</v>
      </c>
      <c r="B4043" s="59">
        <v>445079469</v>
      </c>
      <c r="C4043" s="38" t="s">
        <v>36</v>
      </c>
      <c r="D4043" s="38" t="s">
        <v>37</v>
      </c>
      <c r="E4043" s="38" t="s">
        <v>45</v>
      </c>
      <c r="F4043" s="38" t="s">
        <v>120</v>
      </c>
      <c r="G4043" s="35">
        <v>3717.63</v>
      </c>
      <c r="H4043" s="59">
        <v>444288063</v>
      </c>
      <c r="I4043" s="35">
        <v>0</v>
      </c>
      <c r="J4043" s="35">
        <v>0</v>
      </c>
      <c r="K4043" s="35">
        <v>0</v>
      </c>
      <c r="L4043" s="35">
        <v>0</v>
      </c>
      <c r="M4043" s="35">
        <v>9950.4699999999993</v>
      </c>
      <c r="N4043" s="38" t="s">
        <v>109</v>
      </c>
      <c r="O4043" s="14">
        <f t="shared" si="355"/>
        <v>45922.465613425928</v>
      </c>
      <c r="P4043" s="19">
        <f t="shared" si="356"/>
        <v>45922.673946759263</v>
      </c>
      <c r="Q4043" s="20" t="str">
        <f t="shared" si="357"/>
        <v>22/09/2025</v>
      </c>
      <c r="R4043" s="13" t="str">
        <f t="shared" si="358"/>
        <v>16</v>
      </c>
      <c r="S4043" s="13" t="str">
        <f t="shared" si="359"/>
        <v>Mon</v>
      </c>
    </row>
    <row r="4044" spans="1:19" x14ac:dyDescent="0.25">
      <c r="A4044" s="60">
        <v>45922.465613425928</v>
      </c>
      <c r="B4044" s="61">
        <v>445079472</v>
      </c>
      <c r="C4044" s="37" t="s">
        <v>36</v>
      </c>
      <c r="D4044" s="37" t="s">
        <v>37</v>
      </c>
      <c r="E4044" s="37" t="s">
        <v>45</v>
      </c>
      <c r="F4044" s="37" t="s">
        <v>120</v>
      </c>
      <c r="G4044" s="36">
        <v>3717.64</v>
      </c>
      <c r="H4044" s="61">
        <v>444288066</v>
      </c>
      <c r="I4044" s="36">
        <v>0</v>
      </c>
      <c r="J4044" s="36">
        <v>0</v>
      </c>
      <c r="K4044" s="36">
        <v>0</v>
      </c>
      <c r="L4044" s="36">
        <v>0</v>
      </c>
      <c r="M4044" s="36">
        <v>9950.4699999999993</v>
      </c>
      <c r="N4044" s="37" t="s">
        <v>2064</v>
      </c>
      <c r="O4044" s="14">
        <f t="shared" si="355"/>
        <v>45922.465613425928</v>
      </c>
      <c r="P4044" s="19">
        <f t="shared" si="356"/>
        <v>45922.673946759263</v>
      </c>
      <c r="Q4044" s="20" t="str">
        <f t="shared" si="357"/>
        <v>22/09/2025</v>
      </c>
      <c r="R4044" s="13" t="str">
        <f t="shared" si="358"/>
        <v>16</v>
      </c>
      <c r="S4044" s="13" t="str">
        <f t="shared" si="359"/>
        <v>Mon</v>
      </c>
    </row>
    <row r="4045" spans="1:19" x14ac:dyDescent="0.25">
      <c r="A4045" s="58">
        <v>45922.465613425928</v>
      </c>
      <c r="B4045" s="59">
        <v>445079475</v>
      </c>
      <c r="C4045" s="38" t="s">
        <v>36</v>
      </c>
      <c r="D4045" s="38" t="s">
        <v>37</v>
      </c>
      <c r="E4045" s="38" t="s">
        <v>45</v>
      </c>
      <c r="F4045" s="38" t="s">
        <v>120</v>
      </c>
      <c r="G4045" s="35">
        <v>3717.64</v>
      </c>
      <c r="H4045" s="59">
        <v>444288069</v>
      </c>
      <c r="I4045" s="35">
        <v>0</v>
      </c>
      <c r="J4045" s="35">
        <v>0</v>
      </c>
      <c r="K4045" s="35">
        <v>0</v>
      </c>
      <c r="L4045" s="35">
        <v>0</v>
      </c>
      <c r="M4045" s="35">
        <v>9950.4699999999993</v>
      </c>
      <c r="N4045" s="38" t="s">
        <v>77</v>
      </c>
      <c r="O4045" s="14">
        <f t="shared" si="355"/>
        <v>45922.465613425928</v>
      </c>
      <c r="P4045" s="19">
        <f t="shared" si="356"/>
        <v>45922.673946759263</v>
      </c>
      <c r="Q4045" s="20" t="str">
        <f t="shared" si="357"/>
        <v>22/09/2025</v>
      </c>
      <c r="R4045" s="13" t="str">
        <f t="shared" si="358"/>
        <v>16</v>
      </c>
      <c r="S4045" s="13" t="str">
        <f t="shared" si="359"/>
        <v>Mon</v>
      </c>
    </row>
    <row r="4046" spans="1:19" x14ac:dyDescent="0.25">
      <c r="A4046" s="60">
        <v>45922.465613425928</v>
      </c>
      <c r="B4046" s="61">
        <v>445079477</v>
      </c>
      <c r="C4046" s="37" t="s">
        <v>36</v>
      </c>
      <c r="D4046" s="37" t="s">
        <v>37</v>
      </c>
      <c r="E4046" s="37" t="s">
        <v>45</v>
      </c>
      <c r="F4046" s="37" t="s">
        <v>120</v>
      </c>
      <c r="G4046" s="36">
        <v>3717.64</v>
      </c>
      <c r="H4046" s="61">
        <v>444288071</v>
      </c>
      <c r="I4046" s="36">
        <v>0</v>
      </c>
      <c r="J4046" s="36">
        <v>0</v>
      </c>
      <c r="K4046" s="36">
        <v>0</v>
      </c>
      <c r="L4046" s="36">
        <v>0</v>
      </c>
      <c r="M4046" s="36">
        <v>9950.4699999999993</v>
      </c>
      <c r="N4046" s="37" t="s">
        <v>1972</v>
      </c>
      <c r="O4046" s="14">
        <f t="shared" si="355"/>
        <v>45922.465613425928</v>
      </c>
      <c r="P4046" s="19">
        <f t="shared" si="356"/>
        <v>45922.673946759263</v>
      </c>
      <c r="Q4046" s="20" t="str">
        <f t="shared" si="357"/>
        <v>22/09/2025</v>
      </c>
      <c r="R4046" s="13" t="str">
        <f t="shared" si="358"/>
        <v>16</v>
      </c>
      <c r="S4046" s="13" t="str">
        <f t="shared" si="359"/>
        <v>Mon</v>
      </c>
    </row>
    <row r="4047" spans="1:19" x14ac:dyDescent="0.25">
      <c r="A4047" s="58">
        <v>45922.465624999997</v>
      </c>
      <c r="B4047" s="59">
        <v>445079486</v>
      </c>
      <c r="C4047" s="38" t="s">
        <v>36</v>
      </c>
      <c r="D4047" s="38" t="s">
        <v>37</v>
      </c>
      <c r="E4047" s="38" t="s">
        <v>45</v>
      </c>
      <c r="F4047" s="38" t="s">
        <v>120</v>
      </c>
      <c r="G4047" s="35">
        <v>3717.38</v>
      </c>
      <c r="H4047" s="59">
        <v>444288080</v>
      </c>
      <c r="I4047" s="35">
        <v>0</v>
      </c>
      <c r="J4047" s="35">
        <v>0</v>
      </c>
      <c r="K4047" s="35">
        <v>0</v>
      </c>
      <c r="L4047" s="35">
        <v>0</v>
      </c>
      <c r="M4047" s="35">
        <v>9950.4699999999993</v>
      </c>
      <c r="N4047" s="38" t="s">
        <v>108</v>
      </c>
      <c r="O4047" s="14">
        <f t="shared" si="355"/>
        <v>45922.465624999997</v>
      </c>
      <c r="P4047" s="19">
        <f t="shared" si="356"/>
        <v>45922.673958333333</v>
      </c>
      <c r="Q4047" s="20" t="str">
        <f t="shared" si="357"/>
        <v>22/09/2025</v>
      </c>
      <c r="R4047" s="13" t="str">
        <f t="shared" si="358"/>
        <v>16</v>
      </c>
      <c r="S4047" s="13" t="str">
        <f t="shared" si="359"/>
        <v>Mon</v>
      </c>
    </row>
    <row r="4048" spans="1:19" x14ac:dyDescent="0.25">
      <c r="A4048" s="60">
        <v>45922.465624999997</v>
      </c>
      <c r="B4048" s="61">
        <v>445079488</v>
      </c>
      <c r="C4048" s="37" t="s">
        <v>36</v>
      </c>
      <c r="D4048" s="37" t="s">
        <v>37</v>
      </c>
      <c r="E4048" s="37" t="s">
        <v>45</v>
      </c>
      <c r="F4048" s="37" t="s">
        <v>120</v>
      </c>
      <c r="G4048" s="36">
        <v>3717.4</v>
      </c>
      <c r="H4048" s="61">
        <v>444288082</v>
      </c>
      <c r="I4048" s="36">
        <v>0</v>
      </c>
      <c r="J4048" s="36">
        <v>0</v>
      </c>
      <c r="K4048" s="36">
        <v>0</v>
      </c>
      <c r="L4048" s="36">
        <v>0</v>
      </c>
      <c r="M4048" s="36">
        <v>9950.4699999999993</v>
      </c>
      <c r="N4048" s="37" t="s">
        <v>48</v>
      </c>
      <c r="O4048" s="14">
        <f t="shared" si="355"/>
        <v>45922.465624999997</v>
      </c>
      <c r="P4048" s="19">
        <f t="shared" si="356"/>
        <v>45922.673958333333</v>
      </c>
      <c r="Q4048" s="20" t="str">
        <f t="shared" si="357"/>
        <v>22/09/2025</v>
      </c>
      <c r="R4048" s="13" t="str">
        <f t="shared" si="358"/>
        <v>16</v>
      </c>
      <c r="S4048" s="13" t="str">
        <f t="shared" si="359"/>
        <v>Mon</v>
      </c>
    </row>
    <row r="4049" spans="1:19" x14ac:dyDescent="0.25">
      <c r="A4049" s="58">
        <v>45922.465624999997</v>
      </c>
      <c r="B4049" s="59">
        <v>445079495</v>
      </c>
      <c r="C4049" s="38" t="s">
        <v>36</v>
      </c>
      <c r="D4049" s="38" t="s">
        <v>37</v>
      </c>
      <c r="E4049" s="38" t="s">
        <v>45</v>
      </c>
      <c r="F4049" s="38" t="s">
        <v>120</v>
      </c>
      <c r="G4049" s="35">
        <v>3717.4</v>
      </c>
      <c r="H4049" s="59">
        <v>444288089</v>
      </c>
      <c r="I4049" s="35">
        <v>0</v>
      </c>
      <c r="J4049" s="35">
        <v>0</v>
      </c>
      <c r="K4049" s="35">
        <v>0</v>
      </c>
      <c r="L4049" s="35">
        <v>0</v>
      </c>
      <c r="M4049" s="35">
        <v>9950.4699999999993</v>
      </c>
      <c r="N4049" s="38" t="s">
        <v>47</v>
      </c>
      <c r="O4049" s="14">
        <f t="shared" si="355"/>
        <v>45922.465624999997</v>
      </c>
      <c r="P4049" s="19">
        <f t="shared" si="356"/>
        <v>45922.673958333333</v>
      </c>
      <c r="Q4049" s="20" t="str">
        <f t="shared" si="357"/>
        <v>22/09/2025</v>
      </c>
      <c r="R4049" s="13" t="str">
        <f t="shared" si="358"/>
        <v>16</v>
      </c>
      <c r="S4049" s="13" t="str">
        <f t="shared" si="359"/>
        <v>Mon</v>
      </c>
    </row>
    <row r="4050" spans="1:19" x14ac:dyDescent="0.25">
      <c r="A4050" s="60">
        <v>45922.467650462961</v>
      </c>
      <c r="B4050" s="61">
        <v>445080426</v>
      </c>
      <c r="C4050" s="37" t="s">
        <v>36</v>
      </c>
      <c r="D4050" s="37" t="s">
        <v>38</v>
      </c>
      <c r="E4050" s="37" t="s">
        <v>46</v>
      </c>
      <c r="F4050" s="37" t="s">
        <v>120</v>
      </c>
      <c r="G4050" s="36">
        <v>3717.45</v>
      </c>
      <c r="H4050" s="61">
        <v>444289002</v>
      </c>
      <c r="I4050" s="36">
        <v>0</v>
      </c>
      <c r="J4050" s="36">
        <v>0</v>
      </c>
      <c r="K4050" s="36">
        <v>0</v>
      </c>
      <c r="L4050" s="36">
        <v>7.0000000000000007E-2</v>
      </c>
      <c r="M4050" s="36">
        <v>9950.5400000000009</v>
      </c>
      <c r="N4050" s="37" t="s">
        <v>2570</v>
      </c>
      <c r="O4050" s="14">
        <f t="shared" si="355"/>
        <v>45922.467650462961</v>
      </c>
      <c r="P4050" s="19">
        <f t="shared" si="356"/>
        <v>45922.675983796296</v>
      </c>
      <c r="Q4050" s="20" t="str">
        <f t="shared" si="357"/>
        <v>22/09/2025</v>
      </c>
      <c r="R4050" s="13" t="str">
        <f t="shared" si="358"/>
        <v>16</v>
      </c>
      <c r="S4050" s="13" t="str">
        <f t="shared" si="359"/>
        <v>Mon</v>
      </c>
    </row>
    <row r="4051" spans="1:19" x14ac:dyDescent="0.25">
      <c r="A4051" s="58">
        <v>45922.467650462961</v>
      </c>
      <c r="B4051" s="59">
        <v>445080427</v>
      </c>
      <c r="C4051" s="38" t="s">
        <v>36</v>
      </c>
      <c r="D4051" s="38" t="s">
        <v>38</v>
      </c>
      <c r="E4051" s="38" t="s">
        <v>46</v>
      </c>
      <c r="F4051" s="38" t="s">
        <v>120</v>
      </c>
      <c r="G4051" s="35">
        <v>3717.45</v>
      </c>
      <c r="H4051" s="59">
        <v>444289003</v>
      </c>
      <c r="I4051" s="35">
        <v>0</v>
      </c>
      <c r="J4051" s="35">
        <v>0</v>
      </c>
      <c r="K4051" s="35">
        <v>0</v>
      </c>
      <c r="L4051" s="35">
        <v>0.05</v>
      </c>
      <c r="M4051" s="35">
        <v>9950.59</v>
      </c>
      <c r="N4051" s="38" t="s">
        <v>2570</v>
      </c>
      <c r="O4051" s="14">
        <f t="shared" si="355"/>
        <v>45922.467650462961</v>
      </c>
      <c r="P4051" s="19">
        <f t="shared" si="356"/>
        <v>45922.675983796296</v>
      </c>
      <c r="Q4051" s="20" t="str">
        <f t="shared" si="357"/>
        <v>22/09/2025</v>
      </c>
      <c r="R4051" s="13" t="str">
        <f t="shared" si="358"/>
        <v>16</v>
      </c>
      <c r="S4051" s="13" t="str">
        <f t="shared" si="359"/>
        <v>Mon</v>
      </c>
    </row>
    <row r="4052" spans="1:19" x14ac:dyDescent="0.25">
      <c r="A4052" s="60">
        <v>45922.467650462961</v>
      </c>
      <c r="B4052" s="61">
        <v>445080428</v>
      </c>
      <c r="C4052" s="37" t="s">
        <v>36</v>
      </c>
      <c r="D4052" s="37" t="s">
        <v>38</v>
      </c>
      <c r="E4052" s="37" t="s">
        <v>46</v>
      </c>
      <c r="F4052" s="37" t="s">
        <v>120</v>
      </c>
      <c r="G4052" s="36">
        <v>3717.45</v>
      </c>
      <c r="H4052" s="61">
        <v>444289004</v>
      </c>
      <c r="I4052" s="36">
        <v>0</v>
      </c>
      <c r="J4052" s="36">
        <v>0</v>
      </c>
      <c r="K4052" s="36">
        <v>0</v>
      </c>
      <c r="L4052" s="36">
        <v>0.05</v>
      </c>
      <c r="M4052" s="36">
        <v>9950.64</v>
      </c>
      <c r="N4052" s="37" t="s">
        <v>2570</v>
      </c>
      <c r="O4052" s="14">
        <f t="shared" si="355"/>
        <v>45922.467650462961</v>
      </c>
      <c r="P4052" s="19">
        <f t="shared" si="356"/>
        <v>45922.675983796296</v>
      </c>
      <c r="Q4052" s="20" t="str">
        <f t="shared" si="357"/>
        <v>22/09/2025</v>
      </c>
      <c r="R4052" s="13" t="str">
        <f t="shared" si="358"/>
        <v>16</v>
      </c>
      <c r="S4052" s="13" t="str">
        <f t="shared" si="359"/>
        <v>Mon</v>
      </c>
    </row>
    <row r="4053" spans="1:19" x14ac:dyDescent="0.25">
      <c r="A4053" s="58">
        <v>45922.467800925922</v>
      </c>
      <c r="B4053" s="59">
        <v>445080557</v>
      </c>
      <c r="C4053" s="38" t="s">
        <v>36</v>
      </c>
      <c r="D4053" s="38" t="s">
        <v>37</v>
      </c>
      <c r="E4053" s="38" t="s">
        <v>45</v>
      </c>
      <c r="F4053" s="38" t="s">
        <v>120</v>
      </c>
      <c r="G4053" s="35">
        <v>3717.89</v>
      </c>
      <c r="H4053" s="59">
        <v>444289132</v>
      </c>
      <c r="I4053" s="35">
        <v>0</v>
      </c>
      <c r="J4053" s="35">
        <v>0</v>
      </c>
      <c r="K4053" s="35">
        <v>0</v>
      </c>
      <c r="L4053" s="35">
        <v>0</v>
      </c>
      <c r="M4053" s="35">
        <v>9950.64</v>
      </c>
      <c r="N4053" s="38" t="s">
        <v>48</v>
      </c>
      <c r="O4053" s="14">
        <f t="shared" si="355"/>
        <v>45922.467800925922</v>
      </c>
      <c r="P4053" s="19">
        <f t="shared" si="356"/>
        <v>45922.676134259258</v>
      </c>
      <c r="Q4053" s="20" t="str">
        <f t="shared" si="357"/>
        <v>22/09/2025</v>
      </c>
      <c r="R4053" s="13" t="str">
        <f t="shared" si="358"/>
        <v>16</v>
      </c>
      <c r="S4053" s="13" t="str">
        <f t="shared" si="359"/>
        <v>Mon</v>
      </c>
    </row>
    <row r="4054" spans="1:19" x14ac:dyDescent="0.25">
      <c r="A4054" s="60">
        <v>45922.467800925922</v>
      </c>
      <c r="B4054" s="61">
        <v>445080560</v>
      </c>
      <c r="C4054" s="37" t="s">
        <v>36</v>
      </c>
      <c r="D4054" s="37" t="s">
        <v>37</v>
      </c>
      <c r="E4054" s="37" t="s">
        <v>45</v>
      </c>
      <c r="F4054" s="37" t="s">
        <v>120</v>
      </c>
      <c r="G4054" s="36">
        <v>3717.86</v>
      </c>
      <c r="H4054" s="61">
        <v>444289135</v>
      </c>
      <c r="I4054" s="36">
        <v>0</v>
      </c>
      <c r="J4054" s="36">
        <v>0</v>
      </c>
      <c r="K4054" s="36">
        <v>0</v>
      </c>
      <c r="L4054" s="36">
        <v>0</v>
      </c>
      <c r="M4054" s="36">
        <v>9950.64</v>
      </c>
      <c r="N4054" s="37" t="s">
        <v>108</v>
      </c>
      <c r="O4054" s="14">
        <f t="shared" si="355"/>
        <v>45922.467800925922</v>
      </c>
      <c r="P4054" s="19">
        <f t="shared" si="356"/>
        <v>45922.676134259258</v>
      </c>
      <c r="Q4054" s="20" t="str">
        <f t="shared" si="357"/>
        <v>22/09/2025</v>
      </c>
      <c r="R4054" s="13" t="str">
        <f t="shared" si="358"/>
        <v>16</v>
      </c>
      <c r="S4054" s="13" t="str">
        <f t="shared" si="359"/>
        <v>Mon</v>
      </c>
    </row>
    <row r="4055" spans="1:19" x14ac:dyDescent="0.25">
      <c r="A4055" s="58">
        <v>45922.467800925922</v>
      </c>
      <c r="B4055" s="59">
        <v>445080562</v>
      </c>
      <c r="C4055" s="38" t="s">
        <v>36</v>
      </c>
      <c r="D4055" s="38" t="s">
        <v>37</v>
      </c>
      <c r="E4055" s="38" t="s">
        <v>45</v>
      </c>
      <c r="F4055" s="38" t="s">
        <v>120</v>
      </c>
      <c r="G4055" s="35">
        <v>3717.88</v>
      </c>
      <c r="H4055" s="59">
        <v>444289137</v>
      </c>
      <c r="I4055" s="35">
        <v>0</v>
      </c>
      <c r="J4055" s="35">
        <v>0</v>
      </c>
      <c r="K4055" s="35">
        <v>0</v>
      </c>
      <c r="L4055" s="35">
        <v>0</v>
      </c>
      <c r="M4055" s="35">
        <v>9950.64</v>
      </c>
      <c r="N4055" s="38" t="s">
        <v>47</v>
      </c>
      <c r="O4055" s="14">
        <f t="shared" si="355"/>
        <v>45922.467800925922</v>
      </c>
      <c r="P4055" s="19">
        <f t="shared" si="356"/>
        <v>45922.676134259258</v>
      </c>
      <c r="Q4055" s="20" t="str">
        <f t="shared" si="357"/>
        <v>22/09/2025</v>
      </c>
      <c r="R4055" s="13" t="str">
        <f t="shared" si="358"/>
        <v>16</v>
      </c>
      <c r="S4055" s="13" t="str">
        <f t="shared" si="359"/>
        <v>Mon</v>
      </c>
    </row>
    <row r="4056" spans="1:19" x14ac:dyDescent="0.25">
      <c r="A4056" s="60">
        <v>45922.468263888892</v>
      </c>
      <c r="B4056" s="61">
        <v>445080746</v>
      </c>
      <c r="C4056" s="37" t="s">
        <v>36</v>
      </c>
      <c r="D4056" s="37" t="s">
        <v>37</v>
      </c>
      <c r="E4056" s="37" t="s">
        <v>45</v>
      </c>
      <c r="F4056" s="37" t="s">
        <v>120</v>
      </c>
      <c r="G4056" s="36">
        <v>3717.53</v>
      </c>
      <c r="H4056" s="61">
        <v>444289313</v>
      </c>
      <c r="I4056" s="36">
        <v>0</v>
      </c>
      <c r="J4056" s="36">
        <v>0</v>
      </c>
      <c r="K4056" s="36">
        <v>0</v>
      </c>
      <c r="L4056" s="36">
        <v>0</v>
      </c>
      <c r="M4056" s="36">
        <v>9950.64</v>
      </c>
      <c r="N4056" s="37" t="s">
        <v>107</v>
      </c>
      <c r="O4056" s="14">
        <f t="shared" si="355"/>
        <v>45922.468263888892</v>
      </c>
      <c r="P4056" s="19">
        <f t="shared" si="356"/>
        <v>45922.676597222227</v>
      </c>
      <c r="Q4056" s="20" t="str">
        <f t="shared" si="357"/>
        <v>22/09/2025</v>
      </c>
      <c r="R4056" s="13" t="str">
        <f t="shared" si="358"/>
        <v>16</v>
      </c>
      <c r="S4056" s="13" t="str">
        <f t="shared" si="359"/>
        <v>Mon</v>
      </c>
    </row>
    <row r="4057" spans="1:19" x14ac:dyDescent="0.25">
      <c r="A4057" s="58">
        <v>45922.472013888888</v>
      </c>
      <c r="B4057" s="59">
        <v>445082933</v>
      </c>
      <c r="C4057" s="38" t="s">
        <v>36</v>
      </c>
      <c r="D4057" s="38" t="s">
        <v>38</v>
      </c>
      <c r="E4057" s="38" t="s">
        <v>46</v>
      </c>
      <c r="F4057" s="38" t="s">
        <v>120</v>
      </c>
      <c r="G4057" s="35">
        <v>3717.79</v>
      </c>
      <c r="H4057" s="59">
        <v>444291462</v>
      </c>
      <c r="I4057" s="35">
        <v>0</v>
      </c>
      <c r="J4057" s="35">
        <v>0</v>
      </c>
      <c r="K4057" s="35">
        <v>0</v>
      </c>
      <c r="L4057" s="35">
        <v>0.16</v>
      </c>
      <c r="M4057" s="35">
        <v>9950.7999999999993</v>
      </c>
      <c r="N4057" s="38" t="s">
        <v>2571</v>
      </c>
      <c r="O4057" s="14">
        <f t="shared" si="355"/>
        <v>45922.472013888888</v>
      </c>
      <c r="P4057" s="19">
        <f t="shared" si="356"/>
        <v>45922.680347222224</v>
      </c>
      <c r="Q4057" s="20" t="str">
        <f t="shared" si="357"/>
        <v>22/09/2025</v>
      </c>
      <c r="R4057" s="13" t="str">
        <f t="shared" si="358"/>
        <v>16</v>
      </c>
      <c r="S4057" s="13" t="str">
        <f t="shared" si="359"/>
        <v>Mon</v>
      </c>
    </row>
    <row r="4058" spans="1:19" x14ac:dyDescent="0.25">
      <c r="A4058" s="60">
        <v>45922.472013888888</v>
      </c>
      <c r="B4058" s="61">
        <v>445082934</v>
      </c>
      <c r="C4058" s="37" t="s">
        <v>36</v>
      </c>
      <c r="D4058" s="37" t="s">
        <v>38</v>
      </c>
      <c r="E4058" s="37" t="s">
        <v>46</v>
      </c>
      <c r="F4058" s="37" t="s">
        <v>120</v>
      </c>
      <c r="G4058" s="36">
        <v>3717.79</v>
      </c>
      <c r="H4058" s="61">
        <v>444291463</v>
      </c>
      <c r="I4058" s="36">
        <v>0</v>
      </c>
      <c r="J4058" s="36">
        <v>0</v>
      </c>
      <c r="K4058" s="36">
        <v>0</v>
      </c>
      <c r="L4058" s="36">
        <v>0.16</v>
      </c>
      <c r="M4058" s="36">
        <v>9950.9599999999991</v>
      </c>
      <c r="N4058" s="37" t="s">
        <v>2571</v>
      </c>
      <c r="O4058" s="14">
        <f t="shared" si="355"/>
        <v>45922.472013888888</v>
      </c>
      <c r="P4058" s="19">
        <f t="shared" si="356"/>
        <v>45922.680347222224</v>
      </c>
      <c r="Q4058" s="20" t="str">
        <f t="shared" si="357"/>
        <v>22/09/2025</v>
      </c>
      <c r="R4058" s="13" t="str">
        <f t="shared" si="358"/>
        <v>16</v>
      </c>
      <c r="S4058" s="13" t="str">
        <f t="shared" si="359"/>
        <v>Mon</v>
      </c>
    </row>
    <row r="4059" spans="1:19" x14ac:dyDescent="0.25">
      <c r="A4059" s="58">
        <v>45922.472013888888</v>
      </c>
      <c r="B4059" s="59">
        <v>445082935</v>
      </c>
      <c r="C4059" s="38" t="s">
        <v>36</v>
      </c>
      <c r="D4059" s="38" t="s">
        <v>38</v>
      </c>
      <c r="E4059" s="38" t="s">
        <v>46</v>
      </c>
      <c r="F4059" s="38" t="s">
        <v>120</v>
      </c>
      <c r="G4059" s="35">
        <v>3717.79</v>
      </c>
      <c r="H4059" s="59">
        <v>444291464</v>
      </c>
      <c r="I4059" s="35">
        <v>0</v>
      </c>
      <c r="J4059" s="35">
        <v>0</v>
      </c>
      <c r="K4059" s="35">
        <v>0</v>
      </c>
      <c r="L4059" s="35">
        <v>0.15</v>
      </c>
      <c r="M4059" s="35">
        <v>9951.11</v>
      </c>
      <c r="N4059" s="38" t="s">
        <v>2571</v>
      </c>
      <c r="O4059" s="14">
        <f t="shared" si="355"/>
        <v>45922.472013888888</v>
      </c>
      <c r="P4059" s="19">
        <f t="shared" si="356"/>
        <v>45922.680347222224</v>
      </c>
      <c r="Q4059" s="20" t="str">
        <f t="shared" si="357"/>
        <v>22/09/2025</v>
      </c>
      <c r="R4059" s="13" t="str">
        <f t="shared" si="358"/>
        <v>16</v>
      </c>
      <c r="S4059" s="13" t="str">
        <f t="shared" si="359"/>
        <v>Mon</v>
      </c>
    </row>
    <row r="4060" spans="1:19" x14ac:dyDescent="0.25">
      <c r="A4060" s="60">
        <v>45922.472013888888</v>
      </c>
      <c r="B4060" s="61">
        <v>445082936</v>
      </c>
      <c r="C4060" s="37" t="s">
        <v>36</v>
      </c>
      <c r="D4060" s="37" t="s">
        <v>38</v>
      </c>
      <c r="E4060" s="37" t="s">
        <v>46</v>
      </c>
      <c r="F4060" s="37" t="s">
        <v>120</v>
      </c>
      <c r="G4060" s="36">
        <v>3717.79</v>
      </c>
      <c r="H4060" s="61">
        <v>444291465</v>
      </c>
      <c r="I4060" s="36">
        <v>0</v>
      </c>
      <c r="J4060" s="36">
        <v>0</v>
      </c>
      <c r="K4060" s="36">
        <v>0</v>
      </c>
      <c r="L4060" s="36">
        <v>0.15</v>
      </c>
      <c r="M4060" s="36">
        <v>9951.26</v>
      </c>
      <c r="N4060" s="37" t="s">
        <v>2571</v>
      </c>
      <c r="O4060" s="14">
        <f t="shared" si="355"/>
        <v>45922.472013888888</v>
      </c>
      <c r="P4060" s="19">
        <f t="shared" si="356"/>
        <v>45922.680347222224</v>
      </c>
      <c r="Q4060" s="20" t="str">
        <f t="shared" si="357"/>
        <v>22/09/2025</v>
      </c>
      <c r="R4060" s="13" t="str">
        <f t="shared" si="358"/>
        <v>16</v>
      </c>
      <c r="S4060" s="13" t="str">
        <f t="shared" si="359"/>
        <v>Mon</v>
      </c>
    </row>
    <row r="4061" spans="1:19" x14ac:dyDescent="0.25">
      <c r="A4061" s="58">
        <v>45922.472013888888</v>
      </c>
      <c r="B4061" s="59">
        <v>445082973</v>
      </c>
      <c r="C4061" s="38" t="s">
        <v>36</v>
      </c>
      <c r="D4061" s="38" t="s">
        <v>38</v>
      </c>
      <c r="E4061" s="38" t="s">
        <v>46</v>
      </c>
      <c r="F4061" s="38" t="s">
        <v>120</v>
      </c>
      <c r="G4061" s="35">
        <v>3717.39</v>
      </c>
      <c r="H4061" s="59">
        <v>444291524</v>
      </c>
      <c r="I4061" s="35">
        <v>0</v>
      </c>
      <c r="J4061" s="35">
        <v>0</v>
      </c>
      <c r="K4061" s="35">
        <v>0</v>
      </c>
      <c r="L4061" s="35">
        <v>3.46</v>
      </c>
      <c r="M4061" s="35">
        <v>9954.7199999999993</v>
      </c>
      <c r="N4061" s="38" t="s">
        <v>2572</v>
      </c>
      <c r="O4061" s="14">
        <f t="shared" si="355"/>
        <v>45922.472013888888</v>
      </c>
      <c r="P4061" s="19">
        <f t="shared" si="356"/>
        <v>45922.680347222224</v>
      </c>
      <c r="Q4061" s="20" t="str">
        <f t="shared" si="357"/>
        <v>22/09/2025</v>
      </c>
      <c r="R4061" s="13" t="str">
        <f t="shared" si="358"/>
        <v>16</v>
      </c>
      <c r="S4061" s="13" t="str">
        <f t="shared" si="359"/>
        <v>Mon</v>
      </c>
    </row>
    <row r="4062" spans="1:19" x14ac:dyDescent="0.25">
      <c r="A4062" s="60">
        <v>45922.472013888888</v>
      </c>
      <c r="B4062" s="61">
        <v>445082974</v>
      </c>
      <c r="C4062" s="37" t="s">
        <v>36</v>
      </c>
      <c r="D4062" s="37" t="s">
        <v>38</v>
      </c>
      <c r="E4062" s="37" t="s">
        <v>46</v>
      </c>
      <c r="F4062" s="37" t="s">
        <v>120</v>
      </c>
      <c r="G4062" s="36">
        <v>3717.39</v>
      </c>
      <c r="H4062" s="61">
        <v>444291525</v>
      </c>
      <c r="I4062" s="36">
        <v>0</v>
      </c>
      <c r="J4062" s="36">
        <v>0</v>
      </c>
      <c r="K4062" s="36">
        <v>0</v>
      </c>
      <c r="L4062" s="36">
        <v>3.46</v>
      </c>
      <c r="M4062" s="36">
        <v>9958.18</v>
      </c>
      <c r="N4062" s="37" t="s">
        <v>2573</v>
      </c>
      <c r="O4062" s="14">
        <f t="shared" si="355"/>
        <v>45922.472013888888</v>
      </c>
      <c r="P4062" s="19">
        <f t="shared" si="356"/>
        <v>45922.680347222224</v>
      </c>
      <c r="Q4062" s="20" t="str">
        <f t="shared" si="357"/>
        <v>22/09/2025</v>
      </c>
      <c r="R4062" s="13" t="str">
        <f t="shared" si="358"/>
        <v>16</v>
      </c>
      <c r="S4062" s="13" t="str">
        <f t="shared" si="359"/>
        <v>Mon</v>
      </c>
    </row>
    <row r="4063" spans="1:19" x14ac:dyDescent="0.25">
      <c r="A4063" s="58">
        <v>45922.472199074073</v>
      </c>
      <c r="B4063" s="59">
        <v>445083236</v>
      </c>
      <c r="C4063" s="38" t="s">
        <v>36</v>
      </c>
      <c r="D4063" s="38" t="s">
        <v>37</v>
      </c>
      <c r="E4063" s="38" t="s">
        <v>45</v>
      </c>
      <c r="F4063" s="38" t="s">
        <v>120</v>
      </c>
      <c r="G4063" s="35">
        <v>3716.59</v>
      </c>
      <c r="H4063" s="59">
        <v>444291767</v>
      </c>
      <c r="I4063" s="35">
        <v>0</v>
      </c>
      <c r="J4063" s="35">
        <v>0</v>
      </c>
      <c r="K4063" s="35">
        <v>0</v>
      </c>
      <c r="L4063" s="35">
        <v>0</v>
      </c>
      <c r="M4063" s="35">
        <v>9958.18</v>
      </c>
      <c r="N4063" s="38" t="s">
        <v>2554</v>
      </c>
      <c r="O4063" s="14">
        <f t="shared" si="355"/>
        <v>45922.472199074073</v>
      </c>
      <c r="P4063" s="19">
        <f t="shared" si="356"/>
        <v>45922.680532407408</v>
      </c>
      <c r="Q4063" s="20" t="str">
        <f t="shared" si="357"/>
        <v>22/09/2025</v>
      </c>
      <c r="R4063" s="13" t="str">
        <f t="shared" si="358"/>
        <v>16</v>
      </c>
      <c r="S4063" s="13" t="str">
        <f t="shared" si="359"/>
        <v>Mon</v>
      </c>
    </row>
    <row r="4064" spans="1:19" x14ac:dyDescent="0.25">
      <c r="A4064" s="60">
        <v>45922.472210648149</v>
      </c>
      <c r="B4064" s="61">
        <v>445083243</v>
      </c>
      <c r="C4064" s="37" t="s">
        <v>36</v>
      </c>
      <c r="D4064" s="37" t="s">
        <v>37</v>
      </c>
      <c r="E4064" s="37" t="s">
        <v>45</v>
      </c>
      <c r="F4064" s="37" t="s">
        <v>120</v>
      </c>
      <c r="G4064" s="36">
        <v>3716.61</v>
      </c>
      <c r="H4064" s="61">
        <v>444291775</v>
      </c>
      <c r="I4064" s="36">
        <v>0</v>
      </c>
      <c r="J4064" s="36">
        <v>0</v>
      </c>
      <c r="K4064" s="36">
        <v>0</v>
      </c>
      <c r="L4064" s="36">
        <v>0</v>
      </c>
      <c r="M4064" s="36">
        <v>9958.18</v>
      </c>
      <c r="N4064" s="37" t="s">
        <v>2541</v>
      </c>
      <c r="O4064" s="14">
        <f t="shared" si="355"/>
        <v>45922.472210648149</v>
      </c>
      <c r="P4064" s="19">
        <f t="shared" si="356"/>
        <v>45922.680543981485</v>
      </c>
      <c r="Q4064" s="20" t="str">
        <f t="shared" si="357"/>
        <v>22/09/2025</v>
      </c>
      <c r="R4064" s="13" t="str">
        <f t="shared" si="358"/>
        <v>16</v>
      </c>
      <c r="S4064" s="13" t="str">
        <f t="shared" si="359"/>
        <v>Mon</v>
      </c>
    </row>
    <row r="4065" spans="1:19" x14ac:dyDescent="0.25">
      <c r="A4065" s="58">
        <v>45922.476238425923</v>
      </c>
      <c r="B4065" s="59">
        <v>445084990</v>
      </c>
      <c r="C4065" s="38" t="s">
        <v>36</v>
      </c>
      <c r="D4065" s="38" t="s">
        <v>38</v>
      </c>
      <c r="E4065" s="38" t="s">
        <v>46</v>
      </c>
      <c r="F4065" s="38" t="s">
        <v>120</v>
      </c>
      <c r="G4065" s="35">
        <v>3719.27</v>
      </c>
      <c r="H4065" s="59">
        <v>444293492</v>
      </c>
      <c r="I4065" s="35">
        <v>0</v>
      </c>
      <c r="J4065" s="35">
        <v>0</v>
      </c>
      <c r="K4065" s="35">
        <v>0</v>
      </c>
      <c r="L4065" s="35">
        <v>1.63</v>
      </c>
      <c r="M4065" s="35">
        <v>9959.81</v>
      </c>
      <c r="N4065" s="38" t="s">
        <v>2574</v>
      </c>
      <c r="O4065" s="14">
        <f t="shared" si="355"/>
        <v>45922.476238425923</v>
      </c>
      <c r="P4065" s="19">
        <f t="shared" si="356"/>
        <v>45922.684571759259</v>
      </c>
      <c r="Q4065" s="20" t="str">
        <f t="shared" si="357"/>
        <v>22/09/2025</v>
      </c>
      <c r="R4065" s="13" t="str">
        <f t="shared" si="358"/>
        <v>16</v>
      </c>
      <c r="S4065" s="13" t="str">
        <f t="shared" si="359"/>
        <v>Mon</v>
      </c>
    </row>
    <row r="4066" spans="1:19" x14ac:dyDescent="0.25">
      <c r="A4066" s="60">
        <v>45922.476319444446</v>
      </c>
      <c r="B4066" s="61">
        <v>445085040</v>
      </c>
      <c r="C4066" s="37" t="s">
        <v>36</v>
      </c>
      <c r="D4066" s="37" t="s">
        <v>38</v>
      </c>
      <c r="E4066" s="37" t="s">
        <v>46</v>
      </c>
      <c r="F4066" s="37" t="s">
        <v>120</v>
      </c>
      <c r="G4066" s="36">
        <v>3719.39</v>
      </c>
      <c r="H4066" s="61">
        <v>444293541</v>
      </c>
      <c r="I4066" s="36">
        <v>0</v>
      </c>
      <c r="J4066" s="36">
        <v>0</v>
      </c>
      <c r="K4066" s="36">
        <v>0</v>
      </c>
      <c r="L4066" s="36">
        <v>1.53</v>
      </c>
      <c r="M4066" s="36">
        <v>9961.34</v>
      </c>
      <c r="N4066" s="37" t="s">
        <v>2575</v>
      </c>
      <c r="O4066" s="14">
        <f t="shared" si="355"/>
        <v>45922.476319444446</v>
      </c>
      <c r="P4066" s="19">
        <f t="shared" si="356"/>
        <v>45922.684652777782</v>
      </c>
      <c r="Q4066" s="20" t="str">
        <f t="shared" si="357"/>
        <v>22/09/2025</v>
      </c>
      <c r="R4066" s="13" t="str">
        <f t="shared" si="358"/>
        <v>16</v>
      </c>
      <c r="S4066" s="13" t="str">
        <f t="shared" si="359"/>
        <v>Mon</v>
      </c>
    </row>
    <row r="4067" spans="1:19" x14ac:dyDescent="0.25">
      <c r="A4067" s="58">
        <v>45922.477002314816</v>
      </c>
      <c r="B4067" s="59">
        <v>445085429</v>
      </c>
      <c r="C4067" s="38" t="s">
        <v>36</v>
      </c>
      <c r="D4067" s="38" t="s">
        <v>38</v>
      </c>
      <c r="E4067" s="38" t="s">
        <v>46</v>
      </c>
      <c r="F4067" s="38" t="s">
        <v>120</v>
      </c>
      <c r="G4067" s="35">
        <v>3720.02</v>
      </c>
      <c r="H4067" s="59">
        <v>444293921</v>
      </c>
      <c r="I4067" s="35">
        <v>0</v>
      </c>
      <c r="J4067" s="35">
        <v>0</v>
      </c>
      <c r="K4067" s="35">
        <v>0</v>
      </c>
      <c r="L4067" s="35">
        <v>2.2599999999999998</v>
      </c>
      <c r="M4067" s="35">
        <v>9963.6</v>
      </c>
      <c r="N4067" s="38" t="s">
        <v>2576</v>
      </c>
      <c r="O4067" s="14">
        <f t="shared" si="355"/>
        <v>45922.477002314816</v>
      </c>
      <c r="P4067" s="19">
        <f t="shared" si="356"/>
        <v>45922.685335648152</v>
      </c>
      <c r="Q4067" s="20" t="str">
        <f t="shared" si="357"/>
        <v>22/09/2025</v>
      </c>
      <c r="R4067" s="13" t="str">
        <f t="shared" si="358"/>
        <v>16</v>
      </c>
      <c r="S4067" s="13" t="str">
        <f t="shared" si="359"/>
        <v>Mon</v>
      </c>
    </row>
    <row r="4068" spans="1:19" x14ac:dyDescent="0.25">
      <c r="A4068" s="60">
        <v>45922.477141203701</v>
      </c>
      <c r="B4068" s="61">
        <v>445085616</v>
      </c>
      <c r="C4068" s="37" t="s">
        <v>36</v>
      </c>
      <c r="D4068" s="37" t="s">
        <v>38</v>
      </c>
      <c r="E4068" s="37" t="s">
        <v>46</v>
      </c>
      <c r="F4068" s="37" t="s">
        <v>120</v>
      </c>
      <c r="G4068" s="36">
        <v>3719</v>
      </c>
      <c r="H4068" s="61">
        <v>444294102</v>
      </c>
      <c r="I4068" s="36">
        <v>0</v>
      </c>
      <c r="J4068" s="36">
        <v>0</v>
      </c>
      <c r="K4068" s="36">
        <v>0</v>
      </c>
      <c r="L4068" s="36">
        <v>0.53</v>
      </c>
      <c r="M4068" s="36">
        <v>9964.1299999999992</v>
      </c>
      <c r="N4068" s="37" t="s">
        <v>2577</v>
      </c>
      <c r="O4068" s="14">
        <f t="shared" si="355"/>
        <v>45922.477141203701</v>
      </c>
      <c r="P4068" s="19">
        <f t="shared" si="356"/>
        <v>45922.685474537036</v>
      </c>
      <c r="Q4068" s="20" t="str">
        <f t="shared" si="357"/>
        <v>22/09/2025</v>
      </c>
      <c r="R4068" s="13" t="str">
        <f t="shared" si="358"/>
        <v>16</v>
      </c>
      <c r="S4068" s="13" t="str">
        <f t="shared" si="359"/>
        <v>Mon</v>
      </c>
    </row>
    <row r="4069" spans="1:19" x14ac:dyDescent="0.25">
      <c r="A4069" s="58">
        <v>45922.477141203701</v>
      </c>
      <c r="B4069" s="59">
        <v>445085617</v>
      </c>
      <c r="C4069" s="38" t="s">
        <v>36</v>
      </c>
      <c r="D4069" s="38" t="s">
        <v>38</v>
      </c>
      <c r="E4069" s="38" t="s">
        <v>46</v>
      </c>
      <c r="F4069" s="38" t="s">
        <v>120</v>
      </c>
      <c r="G4069" s="35">
        <v>3719</v>
      </c>
      <c r="H4069" s="59">
        <v>444294103</v>
      </c>
      <c r="I4069" s="35">
        <v>0</v>
      </c>
      <c r="J4069" s="35">
        <v>0</v>
      </c>
      <c r="K4069" s="35">
        <v>0</v>
      </c>
      <c r="L4069" s="35">
        <v>0.6</v>
      </c>
      <c r="M4069" s="35">
        <v>9964.73</v>
      </c>
      <c r="N4069" s="38" t="s">
        <v>2577</v>
      </c>
      <c r="O4069" s="14">
        <f t="shared" si="355"/>
        <v>45922.477141203701</v>
      </c>
      <c r="P4069" s="19">
        <f t="shared" si="356"/>
        <v>45922.685474537036</v>
      </c>
      <c r="Q4069" s="20" t="str">
        <f t="shared" si="357"/>
        <v>22/09/2025</v>
      </c>
      <c r="R4069" s="13" t="str">
        <f t="shared" si="358"/>
        <v>16</v>
      </c>
      <c r="S4069" s="13" t="str">
        <f t="shared" si="359"/>
        <v>Mon</v>
      </c>
    </row>
    <row r="4070" spans="1:19" x14ac:dyDescent="0.25">
      <c r="A4070" s="60">
        <v>45922.477175925924</v>
      </c>
      <c r="B4070" s="61">
        <v>445085636</v>
      </c>
      <c r="C4070" s="37" t="s">
        <v>36</v>
      </c>
      <c r="D4070" s="37" t="s">
        <v>37</v>
      </c>
      <c r="E4070" s="37" t="s">
        <v>45</v>
      </c>
      <c r="F4070" s="37" t="s">
        <v>120</v>
      </c>
      <c r="G4070" s="36">
        <v>3719.25</v>
      </c>
      <c r="H4070" s="61">
        <v>444294122</v>
      </c>
      <c r="I4070" s="36">
        <v>0</v>
      </c>
      <c r="J4070" s="36">
        <v>0</v>
      </c>
      <c r="K4070" s="36">
        <v>0</v>
      </c>
      <c r="L4070" s="36">
        <v>0</v>
      </c>
      <c r="M4070" s="36">
        <v>9964.73</v>
      </c>
      <c r="N4070" s="37" t="s">
        <v>1385</v>
      </c>
      <c r="O4070" s="14">
        <f t="shared" si="355"/>
        <v>45922.477175925924</v>
      </c>
      <c r="P4070" s="19">
        <f t="shared" si="356"/>
        <v>45922.68550925926</v>
      </c>
      <c r="Q4070" s="20" t="str">
        <f t="shared" si="357"/>
        <v>22/09/2025</v>
      </c>
      <c r="R4070" s="13" t="str">
        <f t="shared" si="358"/>
        <v>16</v>
      </c>
      <c r="S4070" s="13" t="str">
        <f t="shared" si="359"/>
        <v>Mon</v>
      </c>
    </row>
    <row r="4071" spans="1:19" x14ac:dyDescent="0.25">
      <c r="A4071" s="58">
        <v>45922.477175925924</v>
      </c>
      <c r="B4071" s="59">
        <v>445085638</v>
      </c>
      <c r="C4071" s="38" t="s">
        <v>36</v>
      </c>
      <c r="D4071" s="38" t="s">
        <v>37</v>
      </c>
      <c r="E4071" s="38" t="s">
        <v>45</v>
      </c>
      <c r="F4071" s="38" t="s">
        <v>120</v>
      </c>
      <c r="G4071" s="35">
        <v>3719.25</v>
      </c>
      <c r="H4071" s="59">
        <v>444294124</v>
      </c>
      <c r="I4071" s="35">
        <v>0</v>
      </c>
      <c r="J4071" s="35">
        <v>0</v>
      </c>
      <c r="K4071" s="35">
        <v>0</v>
      </c>
      <c r="L4071" s="35">
        <v>0</v>
      </c>
      <c r="M4071" s="35">
        <v>9964.73</v>
      </c>
      <c r="N4071" s="38" t="s">
        <v>116</v>
      </c>
      <c r="O4071" s="14">
        <f t="shared" si="355"/>
        <v>45922.477175925924</v>
      </c>
      <c r="P4071" s="19">
        <f t="shared" si="356"/>
        <v>45922.68550925926</v>
      </c>
      <c r="Q4071" s="20" t="str">
        <f t="shared" si="357"/>
        <v>22/09/2025</v>
      </c>
      <c r="R4071" s="13" t="str">
        <f t="shared" si="358"/>
        <v>16</v>
      </c>
      <c r="S4071" s="13" t="str">
        <f t="shared" si="359"/>
        <v>Mon</v>
      </c>
    </row>
    <row r="4072" spans="1:19" x14ac:dyDescent="0.25">
      <c r="A4072" s="60">
        <v>45922.477407407408</v>
      </c>
      <c r="B4072" s="61">
        <v>445085761</v>
      </c>
      <c r="C4072" s="37" t="s">
        <v>36</v>
      </c>
      <c r="D4072" s="37" t="s">
        <v>37</v>
      </c>
      <c r="E4072" s="37" t="s">
        <v>45</v>
      </c>
      <c r="F4072" s="37" t="s">
        <v>120</v>
      </c>
      <c r="G4072" s="36">
        <v>3718.64</v>
      </c>
      <c r="H4072" s="61">
        <v>444294247</v>
      </c>
      <c r="I4072" s="36">
        <v>0</v>
      </c>
      <c r="J4072" s="36">
        <v>0</v>
      </c>
      <c r="K4072" s="36">
        <v>0</v>
      </c>
      <c r="L4072" s="36">
        <v>0</v>
      </c>
      <c r="M4072" s="36">
        <v>9964.73</v>
      </c>
      <c r="N4072" s="37" t="s">
        <v>2064</v>
      </c>
      <c r="O4072" s="14">
        <f t="shared" si="355"/>
        <v>45922.477407407408</v>
      </c>
      <c r="P4072" s="19">
        <f t="shared" si="356"/>
        <v>45922.685740740744</v>
      </c>
      <c r="Q4072" s="20" t="str">
        <f t="shared" si="357"/>
        <v>22/09/2025</v>
      </c>
      <c r="R4072" s="13" t="str">
        <f t="shared" si="358"/>
        <v>16</v>
      </c>
      <c r="S4072" s="13" t="str">
        <f t="shared" si="359"/>
        <v>Mon</v>
      </c>
    </row>
    <row r="4073" spans="1:19" x14ac:dyDescent="0.25">
      <c r="A4073" s="58">
        <v>45922.477407407408</v>
      </c>
      <c r="B4073" s="59">
        <v>445085763</v>
      </c>
      <c r="C4073" s="38" t="s">
        <v>36</v>
      </c>
      <c r="D4073" s="38" t="s">
        <v>37</v>
      </c>
      <c r="E4073" s="38" t="s">
        <v>45</v>
      </c>
      <c r="F4073" s="38" t="s">
        <v>120</v>
      </c>
      <c r="G4073" s="35">
        <v>3718.64</v>
      </c>
      <c r="H4073" s="59">
        <v>444294249</v>
      </c>
      <c r="I4073" s="35">
        <v>0</v>
      </c>
      <c r="J4073" s="35">
        <v>0</v>
      </c>
      <c r="K4073" s="35">
        <v>0</v>
      </c>
      <c r="L4073" s="35">
        <v>0</v>
      </c>
      <c r="M4073" s="35">
        <v>9964.73</v>
      </c>
      <c r="N4073" s="38" t="s">
        <v>77</v>
      </c>
      <c r="O4073" s="14">
        <f t="shared" si="355"/>
        <v>45922.477407407408</v>
      </c>
      <c r="P4073" s="19">
        <f t="shared" si="356"/>
        <v>45922.685740740744</v>
      </c>
      <c r="Q4073" s="20" t="str">
        <f t="shared" si="357"/>
        <v>22/09/2025</v>
      </c>
      <c r="R4073" s="13" t="str">
        <f t="shared" si="358"/>
        <v>16</v>
      </c>
      <c r="S4073" s="13" t="str">
        <f t="shared" si="359"/>
        <v>Mon</v>
      </c>
    </row>
    <row r="4074" spans="1:19" x14ac:dyDescent="0.25">
      <c r="A4074" s="60">
        <v>45922.477407407408</v>
      </c>
      <c r="B4074" s="61">
        <v>445085766</v>
      </c>
      <c r="C4074" s="37" t="s">
        <v>36</v>
      </c>
      <c r="D4074" s="37" t="s">
        <v>37</v>
      </c>
      <c r="E4074" s="37" t="s">
        <v>45</v>
      </c>
      <c r="F4074" s="37" t="s">
        <v>120</v>
      </c>
      <c r="G4074" s="36">
        <v>3718.75</v>
      </c>
      <c r="H4074" s="61">
        <v>444294252</v>
      </c>
      <c r="I4074" s="36">
        <v>0</v>
      </c>
      <c r="J4074" s="36">
        <v>0</v>
      </c>
      <c r="K4074" s="36">
        <v>0</v>
      </c>
      <c r="L4074" s="36">
        <v>0</v>
      </c>
      <c r="M4074" s="36">
        <v>9964.73</v>
      </c>
      <c r="N4074" s="37" t="s">
        <v>1945</v>
      </c>
      <c r="O4074" s="14">
        <f t="shared" si="355"/>
        <v>45922.477407407408</v>
      </c>
      <c r="P4074" s="19">
        <f t="shared" si="356"/>
        <v>45922.685740740744</v>
      </c>
      <c r="Q4074" s="20" t="str">
        <f t="shared" si="357"/>
        <v>22/09/2025</v>
      </c>
      <c r="R4074" s="13" t="str">
        <f t="shared" si="358"/>
        <v>16</v>
      </c>
      <c r="S4074" s="13" t="str">
        <f t="shared" si="359"/>
        <v>Mon</v>
      </c>
    </row>
    <row r="4075" spans="1:19" x14ac:dyDescent="0.25">
      <c r="A4075" s="58">
        <v>45922.477407407408</v>
      </c>
      <c r="B4075" s="59">
        <v>445085768</v>
      </c>
      <c r="C4075" s="38" t="s">
        <v>36</v>
      </c>
      <c r="D4075" s="38" t="s">
        <v>37</v>
      </c>
      <c r="E4075" s="38" t="s">
        <v>45</v>
      </c>
      <c r="F4075" s="38" t="s">
        <v>120</v>
      </c>
      <c r="G4075" s="35">
        <v>3718.75</v>
      </c>
      <c r="H4075" s="59">
        <v>444294254</v>
      </c>
      <c r="I4075" s="35">
        <v>0</v>
      </c>
      <c r="J4075" s="35">
        <v>0</v>
      </c>
      <c r="K4075" s="35">
        <v>0</v>
      </c>
      <c r="L4075" s="35">
        <v>0</v>
      </c>
      <c r="M4075" s="35">
        <v>9964.73</v>
      </c>
      <c r="N4075" s="38" t="s">
        <v>1972</v>
      </c>
      <c r="O4075" s="14">
        <f t="shared" si="355"/>
        <v>45922.477407407408</v>
      </c>
      <c r="P4075" s="19">
        <f t="shared" si="356"/>
        <v>45922.685740740744</v>
      </c>
      <c r="Q4075" s="20" t="str">
        <f t="shared" si="357"/>
        <v>22/09/2025</v>
      </c>
      <c r="R4075" s="13" t="str">
        <f t="shared" si="358"/>
        <v>16</v>
      </c>
      <c r="S4075" s="13" t="str">
        <f t="shared" si="359"/>
        <v>Mon</v>
      </c>
    </row>
    <row r="4076" spans="1:19" x14ac:dyDescent="0.25">
      <c r="A4076" s="60">
        <v>45922.477407407408</v>
      </c>
      <c r="B4076" s="61">
        <v>445085770</v>
      </c>
      <c r="C4076" s="37" t="s">
        <v>36</v>
      </c>
      <c r="D4076" s="37" t="s">
        <v>37</v>
      </c>
      <c r="E4076" s="37" t="s">
        <v>45</v>
      </c>
      <c r="F4076" s="37" t="s">
        <v>120</v>
      </c>
      <c r="G4076" s="36">
        <v>3718.79</v>
      </c>
      <c r="H4076" s="61">
        <v>444294256</v>
      </c>
      <c r="I4076" s="36">
        <v>0</v>
      </c>
      <c r="J4076" s="36">
        <v>0</v>
      </c>
      <c r="K4076" s="36">
        <v>0</v>
      </c>
      <c r="L4076" s="36">
        <v>0</v>
      </c>
      <c r="M4076" s="36">
        <v>9964.73</v>
      </c>
      <c r="N4076" s="37" t="s">
        <v>52</v>
      </c>
      <c r="O4076" s="14">
        <f t="shared" ref="O4076:O4139" si="360">A4076</f>
        <v>45922.477407407408</v>
      </c>
      <c r="P4076" s="19">
        <f t="shared" ref="P4076:P4139" si="361">O4076+(5/24)</f>
        <v>45922.685740740744</v>
      </c>
      <c r="Q4076" s="20" t="str">
        <f t="shared" ref="Q4076:Q4139" si="362">TEXT(P4076,"dd/mm/yyyy")</f>
        <v>22/09/2025</v>
      </c>
      <c r="R4076" s="13" t="str">
        <f t="shared" ref="R4076:R4139" si="363">TEXT(P4076,"hh")</f>
        <v>16</v>
      </c>
      <c r="S4076" s="13" t="str">
        <f t="shared" ref="S4076:S4139" si="364">TEXT(P4076,"ddd")</f>
        <v>Mon</v>
      </c>
    </row>
    <row r="4077" spans="1:19" x14ac:dyDescent="0.25">
      <c r="A4077" s="58">
        <v>45922.478206018517</v>
      </c>
      <c r="B4077" s="59">
        <v>445086160</v>
      </c>
      <c r="C4077" s="38" t="s">
        <v>36</v>
      </c>
      <c r="D4077" s="38" t="s">
        <v>38</v>
      </c>
      <c r="E4077" s="38" t="s">
        <v>46</v>
      </c>
      <c r="F4077" s="38" t="s">
        <v>120</v>
      </c>
      <c r="G4077" s="35">
        <v>3718.01</v>
      </c>
      <c r="H4077" s="59">
        <v>444294655</v>
      </c>
      <c r="I4077" s="35">
        <v>0</v>
      </c>
      <c r="J4077" s="35">
        <v>0</v>
      </c>
      <c r="K4077" s="35">
        <v>0</v>
      </c>
      <c r="L4077" s="35">
        <v>0.12</v>
      </c>
      <c r="M4077" s="35">
        <v>9964.85</v>
      </c>
      <c r="N4077" s="38" t="s">
        <v>2578</v>
      </c>
      <c r="O4077" s="14">
        <f t="shared" si="360"/>
        <v>45922.478206018517</v>
      </c>
      <c r="P4077" s="19">
        <f t="shared" si="361"/>
        <v>45922.686539351853</v>
      </c>
      <c r="Q4077" s="20" t="str">
        <f t="shared" si="362"/>
        <v>22/09/2025</v>
      </c>
      <c r="R4077" s="13" t="str">
        <f t="shared" si="363"/>
        <v>16</v>
      </c>
      <c r="S4077" s="13" t="str">
        <f t="shared" si="364"/>
        <v>Mon</v>
      </c>
    </row>
    <row r="4078" spans="1:19" x14ac:dyDescent="0.25">
      <c r="A4078" s="60">
        <v>45922.478206018517</v>
      </c>
      <c r="B4078" s="61">
        <v>445086161</v>
      </c>
      <c r="C4078" s="37" t="s">
        <v>36</v>
      </c>
      <c r="D4078" s="37" t="s">
        <v>38</v>
      </c>
      <c r="E4078" s="37" t="s">
        <v>46</v>
      </c>
      <c r="F4078" s="37" t="s">
        <v>120</v>
      </c>
      <c r="G4078" s="36">
        <v>3718.01</v>
      </c>
      <c r="H4078" s="61">
        <v>444294656</v>
      </c>
      <c r="I4078" s="36">
        <v>0</v>
      </c>
      <c r="J4078" s="36">
        <v>0</v>
      </c>
      <c r="K4078" s="36">
        <v>0</v>
      </c>
      <c r="L4078" s="36">
        <v>0.13</v>
      </c>
      <c r="M4078" s="36">
        <v>9964.98</v>
      </c>
      <c r="N4078" s="37" t="s">
        <v>2578</v>
      </c>
      <c r="O4078" s="14">
        <f t="shared" si="360"/>
        <v>45922.478206018517</v>
      </c>
      <c r="P4078" s="19">
        <f t="shared" si="361"/>
        <v>45922.686539351853</v>
      </c>
      <c r="Q4078" s="20" t="str">
        <f t="shared" si="362"/>
        <v>22/09/2025</v>
      </c>
      <c r="R4078" s="13" t="str">
        <f t="shared" si="363"/>
        <v>16</v>
      </c>
      <c r="S4078" s="13" t="str">
        <f t="shared" si="364"/>
        <v>Mon</v>
      </c>
    </row>
    <row r="4079" spans="1:19" x14ac:dyDescent="0.25">
      <c r="A4079" s="58">
        <v>45922.478333333333</v>
      </c>
      <c r="B4079" s="59">
        <v>445086306</v>
      </c>
      <c r="C4079" s="38" t="s">
        <v>36</v>
      </c>
      <c r="D4079" s="38" t="s">
        <v>37</v>
      </c>
      <c r="E4079" s="38" t="s">
        <v>45</v>
      </c>
      <c r="F4079" s="38" t="s">
        <v>120</v>
      </c>
      <c r="G4079" s="35">
        <v>3718.53</v>
      </c>
      <c r="H4079" s="59">
        <v>444294801</v>
      </c>
      <c r="I4079" s="35">
        <v>0</v>
      </c>
      <c r="J4079" s="35">
        <v>0</v>
      </c>
      <c r="K4079" s="35">
        <v>0</v>
      </c>
      <c r="L4079" s="35">
        <v>0</v>
      </c>
      <c r="M4079" s="35">
        <v>9964.98</v>
      </c>
      <c r="N4079" s="38" t="s">
        <v>48</v>
      </c>
      <c r="O4079" s="14">
        <f t="shared" si="360"/>
        <v>45922.478333333333</v>
      </c>
      <c r="P4079" s="19">
        <f t="shared" si="361"/>
        <v>45922.686666666668</v>
      </c>
      <c r="Q4079" s="20" t="str">
        <f t="shared" si="362"/>
        <v>22/09/2025</v>
      </c>
      <c r="R4079" s="13" t="str">
        <f t="shared" si="363"/>
        <v>16</v>
      </c>
      <c r="S4079" s="13" t="str">
        <f t="shared" si="364"/>
        <v>Mon</v>
      </c>
    </row>
    <row r="4080" spans="1:19" x14ac:dyDescent="0.25">
      <c r="A4080" s="60">
        <v>45922.478333333333</v>
      </c>
      <c r="B4080" s="61">
        <v>445086307</v>
      </c>
      <c r="C4080" s="37" t="s">
        <v>36</v>
      </c>
      <c r="D4080" s="37" t="s">
        <v>37</v>
      </c>
      <c r="E4080" s="37" t="s">
        <v>45</v>
      </c>
      <c r="F4080" s="37" t="s">
        <v>120</v>
      </c>
      <c r="G4080" s="36">
        <v>3718.53</v>
      </c>
      <c r="H4080" s="61">
        <v>444294802</v>
      </c>
      <c r="I4080" s="36">
        <v>0</v>
      </c>
      <c r="J4080" s="36">
        <v>0</v>
      </c>
      <c r="K4080" s="36">
        <v>0</v>
      </c>
      <c r="L4080" s="36">
        <v>0</v>
      </c>
      <c r="M4080" s="36">
        <v>9964.98</v>
      </c>
      <c r="N4080" s="37" t="s">
        <v>47</v>
      </c>
      <c r="O4080" s="14">
        <f t="shared" si="360"/>
        <v>45922.478333333333</v>
      </c>
      <c r="P4080" s="19">
        <f t="shared" si="361"/>
        <v>45922.686666666668</v>
      </c>
      <c r="Q4080" s="20" t="str">
        <f t="shared" si="362"/>
        <v>22/09/2025</v>
      </c>
      <c r="R4080" s="13" t="str">
        <f t="shared" si="363"/>
        <v>16</v>
      </c>
      <c r="S4080" s="13" t="str">
        <f t="shared" si="364"/>
        <v>Mon</v>
      </c>
    </row>
    <row r="4081" spans="1:19" x14ac:dyDescent="0.25">
      <c r="A4081" s="58">
        <v>45922.484803240739</v>
      </c>
      <c r="B4081" s="59">
        <v>445088510</v>
      </c>
      <c r="C4081" s="38" t="s">
        <v>36</v>
      </c>
      <c r="D4081" s="38" t="s">
        <v>37</v>
      </c>
      <c r="E4081" s="38" t="s">
        <v>45</v>
      </c>
      <c r="F4081" s="38" t="s">
        <v>120</v>
      </c>
      <c r="G4081" s="35">
        <v>3719.47</v>
      </c>
      <c r="H4081" s="59">
        <v>444296994</v>
      </c>
      <c r="I4081" s="35">
        <v>0</v>
      </c>
      <c r="J4081" s="35">
        <v>0</v>
      </c>
      <c r="K4081" s="35">
        <v>0</v>
      </c>
      <c r="L4081" s="35">
        <v>0</v>
      </c>
      <c r="M4081" s="35">
        <v>9964.98</v>
      </c>
      <c r="N4081" s="38" t="s">
        <v>108</v>
      </c>
      <c r="O4081" s="14">
        <f t="shared" si="360"/>
        <v>45922.484803240739</v>
      </c>
      <c r="P4081" s="19">
        <f t="shared" si="361"/>
        <v>45922.693136574075</v>
      </c>
      <c r="Q4081" s="20" t="str">
        <f t="shared" si="362"/>
        <v>22/09/2025</v>
      </c>
      <c r="R4081" s="13" t="str">
        <f t="shared" si="363"/>
        <v>16</v>
      </c>
      <c r="S4081" s="13" t="str">
        <f t="shared" si="364"/>
        <v>Mon</v>
      </c>
    </row>
    <row r="4082" spans="1:19" x14ac:dyDescent="0.25">
      <c r="A4082" s="60">
        <v>45922.484814814816</v>
      </c>
      <c r="B4082" s="61">
        <v>445088512</v>
      </c>
      <c r="C4082" s="37" t="s">
        <v>36</v>
      </c>
      <c r="D4082" s="37" t="s">
        <v>37</v>
      </c>
      <c r="E4082" s="37" t="s">
        <v>45</v>
      </c>
      <c r="F4082" s="37" t="s">
        <v>120</v>
      </c>
      <c r="G4082" s="36">
        <v>3719.47</v>
      </c>
      <c r="H4082" s="61">
        <v>444296996</v>
      </c>
      <c r="I4082" s="36">
        <v>0</v>
      </c>
      <c r="J4082" s="36">
        <v>0</v>
      </c>
      <c r="K4082" s="36">
        <v>0</v>
      </c>
      <c r="L4082" s="36">
        <v>0</v>
      </c>
      <c r="M4082" s="36">
        <v>9964.98</v>
      </c>
      <c r="N4082" s="37" t="s">
        <v>109</v>
      </c>
      <c r="O4082" s="14">
        <f t="shared" si="360"/>
        <v>45922.484814814816</v>
      </c>
      <c r="P4082" s="19">
        <f t="shared" si="361"/>
        <v>45922.693148148152</v>
      </c>
      <c r="Q4082" s="20" t="str">
        <f t="shared" si="362"/>
        <v>22/09/2025</v>
      </c>
      <c r="R4082" s="13" t="str">
        <f t="shared" si="363"/>
        <v>16</v>
      </c>
      <c r="S4082" s="13" t="str">
        <f t="shared" si="364"/>
        <v>Mon</v>
      </c>
    </row>
    <row r="4083" spans="1:19" x14ac:dyDescent="0.25">
      <c r="A4083" s="58">
        <v>45922.485208333332</v>
      </c>
      <c r="B4083" s="59">
        <v>445088577</v>
      </c>
      <c r="C4083" s="38" t="s">
        <v>36</v>
      </c>
      <c r="D4083" s="38" t="s">
        <v>38</v>
      </c>
      <c r="E4083" s="38" t="s">
        <v>46</v>
      </c>
      <c r="F4083" s="38" t="s">
        <v>120</v>
      </c>
      <c r="G4083" s="35">
        <v>3718.85</v>
      </c>
      <c r="H4083" s="59">
        <v>444297056</v>
      </c>
      <c r="I4083" s="35">
        <v>0</v>
      </c>
      <c r="J4083" s="35">
        <v>0</v>
      </c>
      <c r="K4083" s="35">
        <v>0</v>
      </c>
      <c r="L4083" s="35">
        <v>0.32</v>
      </c>
      <c r="M4083" s="35">
        <v>9965.2999999999993</v>
      </c>
      <c r="N4083" s="38" t="s">
        <v>2579</v>
      </c>
      <c r="O4083" s="14">
        <f t="shared" si="360"/>
        <v>45922.485208333332</v>
      </c>
      <c r="P4083" s="19">
        <f t="shared" si="361"/>
        <v>45922.693541666667</v>
      </c>
      <c r="Q4083" s="20" t="str">
        <f t="shared" si="362"/>
        <v>22/09/2025</v>
      </c>
      <c r="R4083" s="13" t="str">
        <f t="shared" si="363"/>
        <v>16</v>
      </c>
      <c r="S4083" s="13" t="str">
        <f t="shared" si="364"/>
        <v>Mon</v>
      </c>
    </row>
    <row r="4084" spans="1:19" x14ac:dyDescent="0.25">
      <c r="A4084" s="60">
        <v>45922.485266203701</v>
      </c>
      <c r="B4084" s="61">
        <v>445088603</v>
      </c>
      <c r="C4084" s="37" t="s">
        <v>36</v>
      </c>
      <c r="D4084" s="37" t="s">
        <v>37</v>
      </c>
      <c r="E4084" s="37" t="s">
        <v>45</v>
      </c>
      <c r="F4084" s="37" t="s">
        <v>120</v>
      </c>
      <c r="G4084" s="36">
        <v>3719.09</v>
      </c>
      <c r="H4084" s="61">
        <v>444297083</v>
      </c>
      <c r="I4084" s="36">
        <v>0</v>
      </c>
      <c r="J4084" s="36">
        <v>0</v>
      </c>
      <c r="K4084" s="36">
        <v>0</v>
      </c>
      <c r="L4084" s="36">
        <v>0</v>
      </c>
      <c r="M4084" s="36">
        <v>9965.2999999999993</v>
      </c>
      <c r="N4084" s="37" t="s">
        <v>47</v>
      </c>
      <c r="O4084" s="14">
        <f t="shared" si="360"/>
        <v>45922.485266203701</v>
      </c>
      <c r="P4084" s="19">
        <f t="shared" si="361"/>
        <v>45922.693599537037</v>
      </c>
      <c r="Q4084" s="20" t="str">
        <f t="shared" si="362"/>
        <v>22/09/2025</v>
      </c>
      <c r="R4084" s="13" t="str">
        <f t="shared" si="363"/>
        <v>16</v>
      </c>
      <c r="S4084" s="13" t="str">
        <f t="shared" si="364"/>
        <v>Mon</v>
      </c>
    </row>
    <row r="4085" spans="1:19" x14ac:dyDescent="0.25">
      <c r="A4085" s="58">
        <v>45922.485300925924</v>
      </c>
      <c r="B4085" s="59">
        <v>445088654</v>
      </c>
      <c r="C4085" s="38" t="s">
        <v>36</v>
      </c>
      <c r="D4085" s="38" t="s">
        <v>38</v>
      </c>
      <c r="E4085" s="38" t="s">
        <v>46</v>
      </c>
      <c r="F4085" s="38" t="s">
        <v>120</v>
      </c>
      <c r="G4085" s="35">
        <v>3718.83</v>
      </c>
      <c r="H4085" s="59">
        <v>444297135</v>
      </c>
      <c r="I4085" s="35">
        <v>0</v>
      </c>
      <c r="J4085" s="35">
        <v>0</v>
      </c>
      <c r="K4085" s="35">
        <v>0</v>
      </c>
      <c r="L4085" s="35">
        <v>0.3</v>
      </c>
      <c r="M4085" s="35">
        <v>9965.6</v>
      </c>
      <c r="N4085" s="38" t="s">
        <v>2580</v>
      </c>
      <c r="O4085" s="14">
        <f t="shared" si="360"/>
        <v>45922.485300925924</v>
      </c>
      <c r="P4085" s="19">
        <f t="shared" si="361"/>
        <v>45922.69363425926</v>
      </c>
      <c r="Q4085" s="20" t="str">
        <f t="shared" si="362"/>
        <v>22/09/2025</v>
      </c>
      <c r="R4085" s="13" t="str">
        <f t="shared" si="363"/>
        <v>16</v>
      </c>
      <c r="S4085" s="13" t="str">
        <f t="shared" si="364"/>
        <v>Mon</v>
      </c>
    </row>
    <row r="4086" spans="1:19" x14ac:dyDescent="0.25">
      <c r="A4086" s="60">
        <v>45922.485324074078</v>
      </c>
      <c r="B4086" s="61">
        <v>445088666</v>
      </c>
      <c r="C4086" s="37" t="s">
        <v>36</v>
      </c>
      <c r="D4086" s="37" t="s">
        <v>38</v>
      </c>
      <c r="E4086" s="37" t="s">
        <v>46</v>
      </c>
      <c r="F4086" s="37" t="s">
        <v>120</v>
      </c>
      <c r="G4086" s="36">
        <v>3718.72</v>
      </c>
      <c r="H4086" s="61">
        <v>444297146</v>
      </c>
      <c r="I4086" s="36">
        <v>0</v>
      </c>
      <c r="J4086" s="36">
        <v>0</v>
      </c>
      <c r="K4086" s="36">
        <v>0</v>
      </c>
      <c r="L4086" s="36">
        <v>0.08</v>
      </c>
      <c r="M4086" s="36">
        <v>9965.68</v>
      </c>
      <c r="N4086" s="37" t="s">
        <v>2581</v>
      </c>
      <c r="O4086" s="14">
        <f t="shared" si="360"/>
        <v>45922.485324074078</v>
      </c>
      <c r="P4086" s="19">
        <f t="shared" si="361"/>
        <v>45922.693657407413</v>
      </c>
      <c r="Q4086" s="20" t="str">
        <f t="shared" si="362"/>
        <v>22/09/2025</v>
      </c>
      <c r="R4086" s="13" t="str">
        <f t="shared" si="363"/>
        <v>16</v>
      </c>
      <c r="S4086" s="13" t="str">
        <f t="shared" si="364"/>
        <v>Mon</v>
      </c>
    </row>
    <row r="4087" spans="1:19" x14ac:dyDescent="0.25">
      <c r="A4087" s="58">
        <v>45922.485324074078</v>
      </c>
      <c r="B4087" s="59">
        <v>445088667</v>
      </c>
      <c r="C4087" s="38" t="s">
        <v>36</v>
      </c>
      <c r="D4087" s="38" t="s">
        <v>38</v>
      </c>
      <c r="E4087" s="38" t="s">
        <v>46</v>
      </c>
      <c r="F4087" s="38" t="s">
        <v>120</v>
      </c>
      <c r="G4087" s="35">
        <v>3718.72</v>
      </c>
      <c r="H4087" s="59">
        <v>444297147</v>
      </c>
      <c r="I4087" s="35">
        <v>0</v>
      </c>
      <c r="J4087" s="35">
        <v>0</v>
      </c>
      <c r="K4087" s="35">
        <v>0</v>
      </c>
      <c r="L4087" s="35">
        <v>0.08</v>
      </c>
      <c r="M4087" s="35">
        <v>9965.76</v>
      </c>
      <c r="N4087" s="38" t="s">
        <v>2507</v>
      </c>
      <c r="O4087" s="14">
        <f t="shared" si="360"/>
        <v>45922.485324074078</v>
      </c>
      <c r="P4087" s="19">
        <f t="shared" si="361"/>
        <v>45922.693657407413</v>
      </c>
      <c r="Q4087" s="20" t="str">
        <f t="shared" si="362"/>
        <v>22/09/2025</v>
      </c>
      <c r="R4087" s="13" t="str">
        <f t="shared" si="363"/>
        <v>16</v>
      </c>
      <c r="S4087" s="13" t="str">
        <f t="shared" si="364"/>
        <v>Mon</v>
      </c>
    </row>
    <row r="4088" spans="1:19" x14ac:dyDescent="0.25">
      <c r="A4088" s="60">
        <v>45922.485497685186</v>
      </c>
      <c r="B4088" s="61">
        <v>445088698</v>
      </c>
      <c r="C4088" s="37" t="s">
        <v>36</v>
      </c>
      <c r="D4088" s="37" t="s">
        <v>37</v>
      </c>
      <c r="E4088" s="37" t="s">
        <v>45</v>
      </c>
      <c r="F4088" s="37" t="s">
        <v>120</v>
      </c>
      <c r="G4088" s="36">
        <v>3719.02</v>
      </c>
      <c r="H4088" s="61">
        <v>444297184</v>
      </c>
      <c r="I4088" s="36">
        <v>0</v>
      </c>
      <c r="J4088" s="36">
        <v>0</v>
      </c>
      <c r="K4088" s="36">
        <v>0</v>
      </c>
      <c r="L4088" s="36">
        <v>0</v>
      </c>
      <c r="M4088" s="36">
        <v>9965.76</v>
      </c>
      <c r="N4088" s="37" t="s">
        <v>77</v>
      </c>
      <c r="O4088" s="14">
        <f t="shared" si="360"/>
        <v>45922.485497685186</v>
      </c>
      <c r="P4088" s="19">
        <f t="shared" si="361"/>
        <v>45922.693831018521</v>
      </c>
      <c r="Q4088" s="20" t="str">
        <f t="shared" si="362"/>
        <v>22/09/2025</v>
      </c>
      <c r="R4088" s="13" t="str">
        <f t="shared" si="363"/>
        <v>16</v>
      </c>
      <c r="S4088" s="13" t="str">
        <f t="shared" si="364"/>
        <v>Mon</v>
      </c>
    </row>
    <row r="4089" spans="1:19" x14ac:dyDescent="0.25">
      <c r="A4089" s="58">
        <v>45922.485509259262</v>
      </c>
      <c r="B4089" s="59">
        <v>445088699</v>
      </c>
      <c r="C4089" s="38" t="s">
        <v>36</v>
      </c>
      <c r="D4089" s="38" t="s">
        <v>37</v>
      </c>
      <c r="E4089" s="38" t="s">
        <v>45</v>
      </c>
      <c r="F4089" s="38" t="s">
        <v>120</v>
      </c>
      <c r="G4089" s="35">
        <v>3719.02</v>
      </c>
      <c r="H4089" s="59">
        <v>444297185</v>
      </c>
      <c r="I4089" s="35">
        <v>0</v>
      </c>
      <c r="J4089" s="35">
        <v>0</v>
      </c>
      <c r="K4089" s="35">
        <v>0</v>
      </c>
      <c r="L4089" s="35">
        <v>0</v>
      </c>
      <c r="M4089" s="35">
        <v>9965.76</v>
      </c>
      <c r="N4089" s="38" t="s">
        <v>48</v>
      </c>
      <c r="O4089" s="14">
        <f t="shared" si="360"/>
        <v>45922.485509259262</v>
      </c>
      <c r="P4089" s="19">
        <f t="shared" si="361"/>
        <v>45922.693842592598</v>
      </c>
      <c r="Q4089" s="20" t="str">
        <f t="shared" si="362"/>
        <v>22/09/2025</v>
      </c>
      <c r="R4089" s="13" t="str">
        <f t="shared" si="363"/>
        <v>16</v>
      </c>
      <c r="S4089" s="13" t="str">
        <f t="shared" si="364"/>
        <v>Mon</v>
      </c>
    </row>
    <row r="4090" spans="1:19" x14ac:dyDescent="0.25">
      <c r="A4090" s="60">
        <v>45922.485509259262</v>
      </c>
      <c r="B4090" s="61">
        <v>445088700</v>
      </c>
      <c r="C4090" s="37" t="s">
        <v>36</v>
      </c>
      <c r="D4090" s="37" t="s">
        <v>37</v>
      </c>
      <c r="E4090" s="37" t="s">
        <v>45</v>
      </c>
      <c r="F4090" s="37" t="s">
        <v>120</v>
      </c>
      <c r="G4090" s="36">
        <v>3719.02</v>
      </c>
      <c r="H4090" s="61">
        <v>444297186</v>
      </c>
      <c r="I4090" s="36">
        <v>0</v>
      </c>
      <c r="J4090" s="36">
        <v>0</v>
      </c>
      <c r="K4090" s="36">
        <v>0</v>
      </c>
      <c r="L4090" s="36">
        <v>0</v>
      </c>
      <c r="M4090" s="36">
        <v>9965.76</v>
      </c>
      <c r="N4090" s="37" t="s">
        <v>2064</v>
      </c>
      <c r="O4090" s="14">
        <f t="shared" si="360"/>
        <v>45922.485509259262</v>
      </c>
      <c r="P4090" s="19">
        <f t="shared" si="361"/>
        <v>45922.693842592598</v>
      </c>
      <c r="Q4090" s="20" t="str">
        <f t="shared" si="362"/>
        <v>22/09/2025</v>
      </c>
      <c r="R4090" s="13" t="str">
        <f t="shared" si="363"/>
        <v>16</v>
      </c>
      <c r="S4090" s="13" t="str">
        <f t="shared" si="364"/>
        <v>Mon</v>
      </c>
    </row>
    <row r="4091" spans="1:19" x14ac:dyDescent="0.25">
      <c r="A4091" s="58">
        <v>45922.485706018517</v>
      </c>
      <c r="B4091" s="59">
        <v>445088746</v>
      </c>
      <c r="C4091" s="38" t="s">
        <v>36</v>
      </c>
      <c r="D4091" s="38" t="s">
        <v>38</v>
      </c>
      <c r="E4091" s="38" t="s">
        <v>46</v>
      </c>
      <c r="F4091" s="38" t="s">
        <v>120</v>
      </c>
      <c r="G4091" s="35">
        <v>3718.24</v>
      </c>
      <c r="H4091" s="59">
        <v>444297226</v>
      </c>
      <c r="I4091" s="35">
        <v>0</v>
      </c>
      <c r="J4091" s="35">
        <v>0</v>
      </c>
      <c r="K4091" s="35">
        <v>0</v>
      </c>
      <c r="L4091" s="35">
        <v>1.63</v>
      </c>
      <c r="M4091" s="35">
        <v>9967.39</v>
      </c>
      <c r="N4091" s="38" t="s">
        <v>2582</v>
      </c>
      <c r="O4091" s="14">
        <f t="shared" si="360"/>
        <v>45922.485706018517</v>
      </c>
      <c r="P4091" s="19">
        <f t="shared" si="361"/>
        <v>45922.694039351853</v>
      </c>
      <c r="Q4091" s="20" t="str">
        <f t="shared" si="362"/>
        <v>22/09/2025</v>
      </c>
      <c r="R4091" s="13" t="str">
        <f t="shared" si="363"/>
        <v>16</v>
      </c>
      <c r="S4091" s="13" t="str">
        <f t="shared" si="364"/>
        <v>Mon</v>
      </c>
    </row>
    <row r="4092" spans="1:19" x14ac:dyDescent="0.25">
      <c r="A4092" s="60">
        <v>45922.486087962963</v>
      </c>
      <c r="B4092" s="61">
        <v>445089023</v>
      </c>
      <c r="C4092" s="37" t="s">
        <v>36</v>
      </c>
      <c r="D4092" s="37" t="s">
        <v>37</v>
      </c>
      <c r="E4092" s="37" t="s">
        <v>45</v>
      </c>
      <c r="F4092" s="37" t="s">
        <v>120</v>
      </c>
      <c r="G4092" s="36">
        <v>3718.86</v>
      </c>
      <c r="H4092" s="61">
        <v>444297499</v>
      </c>
      <c r="I4092" s="36">
        <v>0</v>
      </c>
      <c r="J4092" s="36">
        <v>0</v>
      </c>
      <c r="K4092" s="36">
        <v>0</v>
      </c>
      <c r="L4092" s="36">
        <v>0</v>
      </c>
      <c r="M4092" s="36">
        <v>9967.39</v>
      </c>
      <c r="N4092" s="37" t="s">
        <v>2541</v>
      </c>
      <c r="O4092" s="14">
        <f t="shared" si="360"/>
        <v>45922.486087962963</v>
      </c>
      <c r="P4092" s="19">
        <f t="shared" si="361"/>
        <v>45922.694421296299</v>
      </c>
      <c r="Q4092" s="20" t="str">
        <f t="shared" si="362"/>
        <v>22/09/2025</v>
      </c>
      <c r="R4092" s="13" t="str">
        <f t="shared" si="363"/>
        <v>16</v>
      </c>
      <c r="S4092" s="13" t="str">
        <f t="shared" si="364"/>
        <v>Mon</v>
      </c>
    </row>
    <row r="4093" spans="1:19" x14ac:dyDescent="0.25">
      <c r="A4093" s="58">
        <v>45922.488356481481</v>
      </c>
      <c r="B4093" s="59">
        <v>445089951</v>
      </c>
      <c r="C4093" s="38" t="s">
        <v>36</v>
      </c>
      <c r="D4093" s="38" t="s">
        <v>38</v>
      </c>
      <c r="E4093" s="38" t="s">
        <v>46</v>
      </c>
      <c r="F4093" s="38" t="s">
        <v>120</v>
      </c>
      <c r="G4093" s="35">
        <v>3720.11</v>
      </c>
      <c r="H4093" s="59">
        <v>444298418</v>
      </c>
      <c r="I4093" s="35">
        <v>0</v>
      </c>
      <c r="J4093" s="35">
        <v>0</v>
      </c>
      <c r="K4093" s="35">
        <v>0</v>
      </c>
      <c r="L4093" s="35">
        <v>1.36</v>
      </c>
      <c r="M4093" s="35">
        <v>9968.75</v>
      </c>
      <c r="N4093" s="38" t="s">
        <v>2583</v>
      </c>
      <c r="O4093" s="14">
        <f t="shared" si="360"/>
        <v>45922.488356481481</v>
      </c>
      <c r="P4093" s="19">
        <f t="shared" si="361"/>
        <v>45922.696689814817</v>
      </c>
      <c r="Q4093" s="20" t="str">
        <f t="shared" si="362"/>
        <v>22/09/2025</v>
      </c>
      <c r="R4093" s="13" t="str">
        <f t="shared" si="363"/>
        <v>16</v>
      </c>
      <c r="S4093" s="13" t="str">
        <f t="shared" si="364"/>
        <v>Mon</v>
      </c>
    </row>
    <row r="4094" spans="1:19" x14ac:dyDescent="0.25">
      <c r="A4094" s="60">
        <v>45922.48883101852</v>
      </c>
      <c r="B4094" s="61">
        <v>445090649</v>
      </c>
      <c r="C4094" s="37" t="s">
        <v>36</v>
      </c>
      <c r="D4094" s="37" t="s">
        <v>38</v>
      </c>
      <c r="E4094" s="37" t="s">
        <v>46</v>
      </c>
      <c r="F4094" s="37" t="s">
        <v>120</v>
      </c>
      <c r="G4094" s="36">
        <v>3720.48</v>
      </c>
      <c r="H4094" s="61">
        <v>444299100</v>
      </c>
      <c r="I4094" s="36">
        <v>0</v>
      </c>
      <c r="J4094" s="36">
        <v>0</v>
      </c>
      <c r="K4094" s="36">
        <v>0</v>
      </c>
      <c r="L4094" s="36">
        <v>1.46</v>
      </c>
      <c r="M4094" s="36">
        <v>9970.2099999999991</v>
      </c>
      <c r="N4094" s="37" t="s">
        <v>2584</v>
      </c>
      <c r="O4094" s="14">
        <f t="shared" si="360"/>
        <v>45922.48883101852</v>
      </c>
      <c r="P4094" s="19">
        <f t="shared" si="361"/>
        <v>45922.697164351855</v>
      </c>
      <c r="Q4094" s="20" t="str">
        <f t="shared" si="362"/>
        <v>22/09/2025</v>
      </c>
      <c r="R4094" s="13" t="str">
        <f t="shared" si="363"/>
        <v>16</v>
      </c>
      <c r="S4094" s="13" t="str">
        <f t="shared" si="364"/>
        <v>Mon</v>
      </c>
    </row>
    <row r="4095" spans="1:19" x14ac:dyDescent="0.25">
      <c r="A4095" s="58">
        <v>45922.48883101852</v>
      </c>
      <c r="B4095" s="59">
        <v>445090691</v>
      </c>
      <c r="C4095" s="38" t="s">
        <v>36</v>
      </c>
      <c r="D4095" s="38" t="s">
        <v>38</v>
      </c>
      <c r="E4095" s="38" t="s">
        <v>46</v>
      </c>
      <c r="F4095" s="38" t="s">
        <v>120</v>
      </c>
      <c r="G4095" s="35">
        <v>3720.68</v>
      </c>
      <c r="H4095" s="59">
        <v>444299160</v>
      </c>
      <c r="I4095" s="35">
        <v>0</v>
      </c>
      <c r="J4095" s="35">
        <v>0</v>
      </c>
      <c r="K4095" s="35">
        <v>0</v>
      </c>
      <c r="L4095" s="35">
        <v>1.66</v>
      </c>
      <c r="M4095" s="35">
        <v>9971.8700000000008</v>
      </c>
      <c r="N4095" s="38" t="s">
        <v>2585</v>
      </c>
      <c r="O4095" s="14">
        <f t="shared" si="360"/>
        <v>45922.48883101852</v>
      </c>
      <c r="P4095" s="19">
        <f t="shared" si="361"/>
        <v>45922.697164351855</v>
      </c>
      <c r="Q4095" s="20" t="str">
        <f t="shared" si="362"/>
        <v>22/09/2025</v>
      </c>
      <c r="R4095" s="13" t="str">
        <f t="shared" si="363"/>
        <v>16</v>
      </c>
      <c r="S4095" s="13" t="str">
        <f t="shared" si="364"/>
        <v>Mon</v>
      </c>
    </row>
    <row r="4096" spans="1:19" x14ac:dyDescent="0.25">
      <c r="A4096" s="60">
        <v>45922.489039351851</v>
      </c>
      <c r="B4096" s="61">
        <v>445091047</v>
      </c>
      <c r="C4096" s="37" t="s">
        <v>36</v>
      </c>
      <c r="D4096" s="37" t="s">
        <v>38</v>
      </c>
      <c r="E4096" s="37" t="s">
        <v>46</v>
      </c>
      <c r="F4096" s="37" t="s">
        <v>120</v>
      </c>
      <c r="G4096" s="36">
        <v>3720.78</v>
      </c>
      <c r="H4096" s="61">
        <v>444299497</v>
      </c>
      <c r="I4096" s="36">
        <v>0</v>
      </c>
      <c r="J4096" s="36">
        <v>0</v>
      </c>
      <c r="K4096" s="36">
        <v>0</v>
      </c>
      <c r="L4096" s="36">
        <v>3.02</v>
      </c>
      <c r="M4096" s="36">
        <v>9974.89</v>
      </c>
      <c r="N4096" s="37" t="s">
        <v>2586</v>
      </c>
      <c r="O4096" s="14">
        <f t="shared" si="360"/>
        <v>45922.489039351851</v>
      </c>
      <c r="P4096" s="19">
        <f t="shared" si="361"/>
        <v>45922.697372685187</v>
      </c>
      <c r="Q4096" s="20" t="str">
        <f t="shared" si="362"/>
        <v>22/09/2025</v>
      </c>
      <c r="R4096" s="13" t="str">
        <f t="shared" si="363"/>
        <v>16</v>
      </c>
      <c r="S4096" s="13" t="str">
        <f t="shared" si="364"/>
        <v>Mon</v>
      </c>
    </row>
    <row r="4097" spans="1:19" x14ac:dyDescent="0.25">
      <c r="A4097" s="58">
        <v>45922.489050925928</v>
      </c>
      <c r="B4097" s="59">
        <v>445091082</v>
      </c>
      <c r="C4097" s="38" t="s">
        <v>36</v>
      </c>
      <c r="D4097" s="38" t="s">
        <v>38</v>
      </c>
      <c r="E4097" s="38" t="s">
        <v>46</v>
      </c>
      <c r="F4097" s="38" t="s">
        <v>120</v>
      </c>
      <c r="G4097" s="35">
        <v>3720.81</v>
      </c>
      <c r="H4097" s="59">
        <v>444299532</v>
      </c>
      <c r="I4097" s="35">
        <v>0</v>
      </c>
      <c r="J4097" s="35">
        <v>0</v>
      </c>
      <c r="K4097" s="35">
        <v>0</v>
      </c>
      <c r="L4097" s="35">
        <v>2.06</v>
      </c>
      <c r="M4097" s="35">
        <v>9976.9500000000007</v>
      </c>
      <c r="N4097" s="38" t="s">
        <v>2587</v>
      </c>
      <c r="O4097" s="14">
        <f t="shared" si="360"/>
        <v>45922.489050925928</v>
      </c>
      <c r="P4097" s="19">
        <f t="shared" si="361"/>
        <v>45922.697384259263</v>
      </c>
      <c r="Q4097" s="20" t="str">
        <f t="shared" si="362"/>
        <v>22/09/2025</v>
      </c>
      <c r="R4097" s="13" t="str">
        <f t="shared" si="363"/>
        <v>16</v>
      </c>
      <c r="S4097" s="13" t="str">
        <f t="shared" si="364"/>
        <v>Mon</v>
      </c>
    </row>
    <row r="4098" spans="1:19" x14ac:dyDescent="0.25">
      <c r="A4098" s="60">
        <v>45922.489212962966</v>
      </c>
      <c r="B4098" s="61">
        <v>445091280</v>
      </c>
      <c r="C4098" s="37" t="s">
        <v>36</v>
      </c>
      <c r="D4098" s="37" t="s">
        <v>38</v>
      </c>
      <c r="E4098" s="37" t="s">
        <v>46</v>
      </c>
      <c r="F4098" s="37" t="s">
        <v>120</v>
      </c>
      <c r="G4098" s="36">
        <v>3721</v>
      </c>
      <c r="H4098" s="61">
        <v>444299731</v>
      </c>
      <c r="I4098" s="36">
        <v>0</v>
      </c>
      <c r="J4098" s="36">
        <v>0</v>
      </c>
      <c r="K4098" s="36">
        <v>0</v>
      </c>
      <c r="L4098" s="36">
        <v>1.53</v>
      </c>
      <c r="M4098" s="36">
        <v>9978.48</v>
      </c>
      <c r="N4098" s="37" t="s">
        <v>2588</v>
      </c>
      <c r="O4098" s="14">
        <f t="shared" si="360"/>
        <v>45922.489212962966</v>
      </c>
      <c r="P4098" s="19">
        <f t="shared" si="361"/>
        <v>45922.697546296302</v>
      </c>
      <c r="Q4098" s="20" t="str">
        <f t="shared" si="362"/>
        <v>22/09/2025</v>
      </c>
      <c r="R4098" s="13" t="str">
        <f t="shared" si="363"/>
        <v>16</v>
      </c>
      <c r="S4098" s="13" t="str">
        <f t="shared" si="364"/>
        <v>Mon</v>
      </c>
    </row>
    <row r="4099" spans="1:19" x14ac:dyDescent="0.25">
      <c r="A4099" s="58">
        <v>45922.489212962966</v>
      </c>
      <c r="B4099" s="59">
        <v>445091282</v>
      </c>
      <c r="C4099" s="38" t="s">
        <v>36</v>
      </c>
      <c r="D4099" s="38" t="s">
        <v>38</v>
      </c>
      <c r="E4099" s="38" t="s">
        <v>46</v>
      </c>
      <c r="F4099" s="38" t="s">
        <v>120</v>
      </c>
      <c r="G4099" s="35">
        <v>3721</v>
      </c>
      <c r="H4099" s="59">
        <v>444299732</v>
      </c>
      <c r="I4099" s="35">
        <v>0</v>
      </c>
      <c r="J4099" s="35">
        <v>0</v>
      </c>
      <c r="K4099" s="35">
        <v>0</v>
      </c>
      <c r="L4099" s="35">
        <v>1.53</v>
      </c>
      <c r="M4099" s="35">
        <v>9980.01</v>
      </c>
      <c r="N4099" s="38" t="s">
        <v>2589</v>
      </c>
      <c r="O4099" s="14">
        <f t="shared" si="360"/>
        <v>45922.489212962966</v>
      </c>
      <c r="P4099" s="19">
        <f t="shared" si="361"/>
        <v>45922.697546296302</v>
      </c>
      <c r="Q4099" s="20" t="str">
        <f t="shared" si="362"/>
        <v>22/09/2025</v>
      </c>
      <c r="R4099" s="13" t="str">
        <f t="shared" si="363"/>
        <v>16</v>
      </c>
      <c r="S4099" s="13" t="str">
        <f t="shared" si="364"/>
        <v>Mon</v>
      </c>
    </row>
    <row r="4100" spans="1:19" x14ac:dyDescent="0.25">
      <c r="A4100" s="60">
        <v>45922.489212962966</v>
      </c>
      <c r="B4100" s="61">
        <v>445091338</v>
      </c>
      <c r="C4100" s="37" t="s">
        <v>36</v>
      </c>
      <c r="D4100" s="37" t="s">
        <v>38</v>
      </c>
      <c r="E4100" s="37" t="s">
        <v>46</v>
      </c>
      <c r="F4100" s="37" t="s">
        <v>120</v>
      </c>
      <c r="G4100" s="36">
        <v>3721.15</v>
      </c>
      <c r="H4100" s="61">
        <v>444299755</v>
      </c>
      <c r="I4100" s="36">
        <v>0</v>
      </c>
      <c r="J4100" s="36">
        <v>0</v>
      </c>
      <c r="K4100" s="36">
        <v>0</v>
      </c>
      <c r="L4100" s="36">
        <v>3.62</v>
      </c>
      <c r="M4100" s="36">
        <v>9983.6299999999992</v>
      </c>
      <c r="N4100" s="37" t="s">
        <v>2590</v>
      </c>
      <c r="O4100" s="14">
        <f t="shared" si="360"/>
        <v>45922.489212962966</v>
      </c>
      <c r="P4100" s="19">
        <f t="shared" si="361"/>
        <v>45922.697546296302</v>
      </c>
      <c r="Q4100" s="20" t="str">
        <f t="shared" si="362"/>
        <v>22/09/2025</v>
      </c>
      <c r="R4100" s="13" t="str">
        <f t="shared" si="363"/>
        <v>16</v>
      </c>
      <c r="S4100" s="13" t="str">
        <f t="shared" si="364"/>
        <v>Mon</v>
      </c>
    </row>
    <row r="4101" spans="1:19" x14ac:dyDescent="0.25">
      <c r="A4101" s="58">
        <v>45922.489432870374</v>
      </c>
      <c r="B4101" s="59">
        <v>445091840</v>
      </c>
      <c r="C4101" s="38" t="s">
        <v>36</v>
      </c>
      <c r="D4101" s="38" t="s">
        <v>38</v>
      </c>
      <c r="E4101" s="38" t="s">
        <v>46</v>
      </c>
      <c r="F4101" s="38" t="s">
        <v>120</v>
      </c>
      <c r="G4101" s="35">
        <v>3721.26</v>
      </c>
      <c r="H4101" s="59">
        <v>444300284</v>
      </c>
      <c r="I4101" s="35">
        <v>0</v>
      </c>
      <c r="J4101" s="35">
        <v>0</v>
      </c>
      <c r="K4101" s="35">
        <v>0</v>
      </c>
      <c r="L4101" s="35">
        <v>3.5</v>
      </c>
      <c r="M4101" s="35">
        <v>9987.1299999999992</v>
      </c>
      <c r="N4101" s="38" t="s">
        <v>2591</v>
      </c>
      <c r="O4101" s="14">
        <f t="shared" si="360"/>
        <v>45922.489432870374</v>
      </c>
      <c r="P4101" s="19">
        <f t="shared" si="361"/>
        <v>45922.69776620371</v>
      </c>
      <c r="Q4101" s="20" t="str">
        <f t="shared" si="362"/>
        <v>22/09/2025</v>
      </c>
      <c r="R4101" s="13" t="str">
        <f t="shared" si="363"/>
        <v>16</v>
      </c>
      <c r="S4101" s="13" t="str">
        <f t="shared" si="364"/>
        <v>Mon</v>
      </c>
    </row>
    <row r="4102" spans="1:19" x14ac:dyDescent="0.25">
      <c r="A4102" s="60">
        <v>45922.489490740743</v>
      </c>
      <c r="B4102" s="61">
        <v>445092176</v>
      </c>
      <c r="C4102" s="37" t="s">
        <v>36</v>
      </c>
      <c r="D4102" s="37" t="s">
        <v>38</v>
      </c>
      <c r="E4102" s="37" t="s">
        <v>46</v>
      </c>
      <c r="F4102" s="37" t="s">
        <v>120</v>
      </c>
      <c r="G4102" s="36">
        <v>3722.23</v>
      </c>
      <c r="H4102" s="61">
        <v>444300624</v>
      </c>
      <c r="I4102" s="36">
        <v>0</v>
      </c>
      <c r="J4102" s="36">
        <v>0</v>
      </c>
      <c r="K4102" s="36">
        <v>0</v>
      </c>
      <c r="L4102" s="36">
        <v>3.44</v>
      </c>
      <c r="M4102" s="36">
        <v>9990.57</v>
      </c>
      <c r="N4102" s="37" t="s">
        <v>2592</v>
      </c>
      <c r="O4102" s="14">
        <f t="shared" si="360"/>
        <v>45922.489490740743</v>
      </c>
      <c r="P4102" s="19">
        <f t="shared" si="361"/>
        <v>45922.697824074079</v>
      </c>
      <c r="Q4102" s="20" t="str">
        <f t="shared" si="362"/>
        <v>22/09/2025</v>
      </c>
      <c r="R4102" s="13" t="str">
        <f t="shared" si="363"/>
        <v>16</v>
      </c>
      <c r="S4102" s="13" t="str">
        <f t="shared" si="364"/>
        <v>Mon</v>
      </c>
    </row>
    <row r="4103" spans="1:19" x14ac:dyDescent="0.25">
      <c r="A4103" s="58">
        <v>45922.489490740743</v>
      </c>
      <c r="B4103" s="59">
        <v>445092177</v>
      </c>
      <c r="C4103" s="38" t="s">
        <v>36</v>
      </c>
      <c r="D4103" s="38" t="s">
        <v>38</v>
      </c>
      <c r="E4103" s="38" t="s">
        <v>46</v>
      </c>
      <c r="F4103" s="38" t="s">
        <v>120</v>
      </c>
      <c r="G4103" s="35">
        <v>3722.23</v>
      </c>
      <c r="H4103" s="59">
        <v>444300625</v>
      </c>
      <c r="I4103" s="35">
        <v>0</v>
      </c>
      <c r="J4103" s="35">
        <v>0</v>
      </c>
      <c r="K4103" s="35">
        <v>0</v>
      </c>
      <c r="L4103" s="35">
        <v>3.14</v>
      </c>
      <c r="M4103" s="35">
        <v>9993.7099999999991</v>
      </c>
      <c r="N4103" s="38" t="s">
        <v>2592</v>
      </c>
      <c r="O4103" s="14">
        <f t="shared" si="360"/>
        <v>45922.489490740743</v>
      </c>
      <c r="P4103" s="19">
        <f t="shared" si="361"/>
        <v>45922.697824074079</v>
      </c>
      <c r="Q4103" s="20" t="str">
        <f t="shared" si="362"/>
        <v>22/09/2025</v>
      </c>
      <c r="R4103" s="13" t="str">
        <f t="shared" si="363"/>
        <v>16</v>
      </c>
      <c r="S4103" s="13" t="str">
        <f t="shared" si="364"/>
        <v>Mon</v>
      </c>
    </row>
    <row r="4104" spans="1:19" x14ac:dyDescent="0.25">
      <c r="A4104" s="60">
        <v>45922.489490740743</v>
      </c>
      <c r="B4104" s="61">
        <v>445092179</v>
      </c>
      <c r="C4104" s="37" t="s">
        <v>36</v>
      </c>
      <c r="D4104" s="37" t="s">
        <v>38</v>
      </c>
      <c r="E4104" s="37" t="s">
        <v>46</v>
      </c>
      <c r="F4104" s="37" t="s">
        <v>120</v>
      </c>
      <c r="G4104" s="36">
        <v>3722.23</v>
      </c>
      <c r="H4104" s="61">
        <v>444300626</v>
      </c>
      <c r="I4104" s="36">
        <v>0</v>
      </c>
      <c r="J4104" s="36">
        <v>0</v>
      </c>
      <c r="K4104" s="36">
        <v>0</v>
      </c>
      <c r="L4104" s="36">
        <v>3.21</v>
      </c>
      <c r="M4104" s="36">
        <v>9996.92</v>
      </c>
      <c r="N4104" s="37" t="s">
        <v>2593</v>
      </c>
      <c r="O4104" s="14">
        <f t="shared" si="360"/>
        <v>45922.489490740743</v>
      </c>
      <c r="P4104" s="19">
        <f t="shared" si="361"/>
        <v>45922.697824074079</v>
      </c>
      <c r="Q4104" s="20" t="str">
        <f t="shared" si="362"/>
        <v>22/09/2025</v>
      </c>
      <c r="R4104" s="13" t="str">
        <f t="shared" si="363"/>
        <v>16</v>
      </c>
      <c r="S4104" s="13" t="str">
        <f t="shared" si="364"/>
        <v>Mon</v>
      </c>
    </row>
    <row r="4105" spans="1:19" x14ac:dyDescent="0.25">
      <c r="A4105" s="58">
        <v>45922.491157407407</v>
      </c>
      <c r="B4105" s="59">
        <v>445094298</v>
      </c>
      <c r="C4105" s="38" t="s">
        <v>36</v>
      </c>
      <c r="D4105" s="38" t="s">
        <v>38</v>
      </c>
      <c r="E4105" s="38" t="s">
        <v>46</v>
      </c>
      <c r="F4105" s="38" t="s">
        <v>120</v>
      </c>
      <c r="G4105" s="35">
        <v>3721.54</v>
      </c>
      <c r="H4105" s="59">
        <v>444302738</v>
      </c>
      <c r="I4105" s="35">
        <v>0</v>
      </c>
      <c r="J4105" s="35">
        <v>0</v>
      </c>
      <c r="K4105" s="35">
        <v>0</v>
      </c>
      <c r="L4105" s="35">
        <v>3.15</v>
      </c>
      <c r="M4105" s="35">
        <v>10000.07</v>
      </c>
      <c r="N4105" s="38" t="s">
        <v>2594</v>
      </c>
      <c r="O4105" s="14">
        <f t="shared" si="360"/>
        <v>45922.491157407407</v>
      </c>
      <c r="P4105" s="19">
        <f t="shared" si="361"/>
        <v>45922.699490740742</v>
      </c>
      <c r="Q4105" s="20" t="str">
        <f t="shared" si="362"/>
        <v>22/09/2025</v>
      </c>
      <c r="R4105" s="13" t="str">
        <f t="shared" si="363"/>
        <v>16</v>
      </c>
      <c r="S4105" s="13" t="str">
        <f t="shared" si="364"/>
        <v>Mon</v>
      </c>
    </row>
    <row r="4106" spans="1:19" x14ac:dyDescent="0.25">
      <c r="A4106" s="60">
        <v>45922.491168981483</v>
      </c>
      <c r="B4106" s="61">
        <v>445094311</v>
      </c>
      <c r="C4106" s="37" t="s">
        <v>36</v>
      </c>
      <c r="D4106" s="37" t="s">
        <v>38</v>
      </c>
      <c r="E4106" s="37" t="s">
        <v>46</v>
      </c>
      <c r="F4106" s="37" t="s">
        <v>120</v>
      </c>
      <c r="G4106" s="36">
        <v>3721.37</v>
      </c>
      <c r="H4106" s="61">
        <v>444302751</v>
      </c>
      <c r="I4106" s="36">
        <v>0</v>
      </c>
      <c r="J4106" s="36">
        <v>0</v>
      </c>
      <c r="K4106" s="36">
        <v>0</v>
      </c>
      <c r="L4106" s="36">
        <v>2.12</v>
      </c>
      <c r="M4106" s="36">
        <v>10002.19</v>
      </c>
      <c r="N4106" s="37" t="s">
        <v>2595</v>
      </c>
      <c r="O4106" s="14">
        <f t="shared" si="360"/>
        <v>45922.491168981483</v>
      </c>
      <c r="P4106" s="19">
        <f t="shared" si="361"/>
        <v>45922.699502314819</v>
      </c>
      <c r="Q4106" s="20" t="str">
        <f t="shared" si="362"/>
        <v>22/09/2025</v>
      </c>
      <c r="R4106" s="13" t="str">
        <f t="shared" si="363"/>
        <v>16</v>
      </c>
      <c r="S4106" s="13" t="str">
        <f t="shared" si="364"/>
        <v>Mon</v>
      </c>
    </row>
    <row r="4107" spans="1:19" x14ac:dyDescent="0.25">
      <c r="A4107" s="58">
        <v>45922.491168981483</v>
      </c>
      <c r="B4107" s="59">
        <v>445094313</v>
      </c>
      <c r="C4107" s="38" t="s">
        <v>36</v>
      </c>
      <c r="D4107" s="38" t="s">
        <v>38</v>
      </c>
      <c r="E4107" s="38" t="s">
        <v>46</v>
      </c>
      <c r="F4107" s="38" t="s">
        <v>120</v>
      </c>
      <c r="G4107" s="35">
        <v>3721.37</v>
      </c>
      <c r="H4107" s="59">
        <v>444302752</v>
      </c>
      <c r="I4107" s="35">
        <v>0</v>
      </c>
      <c r="J4107" s="35">
        <v>0</v>
      </c>
      <c r="K4107" s="35">
        <v>0</v>
      </c>
      <c r="L4107" s="35">
        <v>2.12</v>
      </c>
      <c r="M4107" s="35">
        <v>10004.31</v>
      </c>
      <c r="N4107" s="38" t="s">
        <v>2595</v>
      </c>
      <c r="O4107" s="14">
        <f t="shared" si="360"/>
        <v>45922.491168981483</v>
      </c>
      <c r="P4107" s="19">
        <f t="shared" si="361"/>
        <v>45922.699502314819</v>
      </c>
      <c r="Q4107" s="20" t="str">
        <f t="shared" si="362"/>
        <v>22/09/2025</v>
      </c>
      <c r="R4107" s="13" t="str">
        <f t="shared" si="363"/>
        <v>16</v>
      </c>
      <c r="S4107" s="13" t="str">
        <f t="shared" si="364"/>
        <v>Mon</v>
      </c>
    </row>
    <row r="4108" spans="1:19" x14ac:dyDescent="0.25">
      <c r="A4108" s="60">
        <v>45922.491412037038</v>
      </c>
      <c r="B4108" s="61">
        <v>445094494</v>
      </c>
      <c r="C4108" s="37" t="s">
        <v>36</v>
      </c>
      <c r="D4108" s="37" t="s">
        <v>37</v>
      </c>
      <c r="E4108" s="37" t="s">
        <v>45</v>
      </c>
      <c r="F4108" s="37" t="s">
        <v>120</v>
      </c>
      <c r="G4108" s="36">
        <v>3721.36</v>
      </c>
      <c r="H4108" s="61">
        <v>444302936</v>
      </c>
      <c r="I4108" s="36">
        <v>0</v>
      </c>
      <c r="J4108" s="36">
        <v>0</v>
      </c>
      <c r="K4108" s="36">
        <v>0</v>
      </c>
      <c r="L4108" s="36">
        <v>0</v>
      </c>
      <c r="M4108" s="36">
        <v>10004.31</v>
      </c>
      <c r="N4108" s="37" t="s">
        <v>1945</v>
      </c>
      <c r="O4108" s="14">
        <f t="shared" si="360"/>
        <v>45922.491412037038</v>
      </c>
      <c r="P4108" s="19">
        <f t="shared" si="361"/>
        <v>45922.699745370373</v>
      </c>
      <c r="Q4108" s="20" t="str">
        <f t="shared" si="362"/>
        <v>22/09/2025</v>
      </c>
      <c r="R4108" s="13" t="str">
        <f t="shared" si="363"/>
        <v>16</v>
      </c>
      <c r="S4108" s="13" t="str">
        <f t="shared" si="364"/>
        <v>Mon</v>
      </c>
    </row>
    <row r="4109" spans="1:19" x14ac:dyDescent="0.25">
      <c r="A4109" s="58">
        <v>45922.491412037038</v>
      </c>
      <c r="B4109" s="59">
        <v>445094496</v>
      </c>
      <c r="C4109" s="38" t="s">
        <v>36</v>
      </c>
      <c r="D4109" s="38" t="s">
        <v>37</v>
      </c>
      <c r="E4109" s="38" t="s">
        <v>45</v>
      </c>
      <c r="F4109" s="38" t="s">
        <v>120</v>
      </c>
      <c r="G4109" s="35">
        <v>3721.36</v>
      </c>
      <c r="H4109" s="59">
        <v>444302938</v>
      </c>
      <c r="I4109" s="35">
        <v>0</v>
      </c>
      <c r="J4109" s="35">
        <v>0</v>
      </c>
      <c r="K4109" s="35">
        <v>0</v>
      </c>
      <c r="L4109" s="35">
        <v>0</v>
      </c>
      <c r="M4109" s="35">
        <v>10004.31</v>
      </c>
      <c r="N4109" s="38" t="s">
        <v>109</v>
      </c>
      <c r="O4109" s="14">
        <f t="shared" si="360"/>
        <v>45922.491412037038</v>
      </c>
      <c r="P4109" s="19">
        <f t="shared" si="361"/>
        <v>45922.699745370373</v>
      </c>
      <c r="Q4109" s="20" t="str">
        <f t="shared" si="362"/>
        <v>22/09/2025</v>
      </c>
      <c r="R4109" s="13" t="str">
        <f t="shared" si="363"/>
        <v>16</v>
      </c>
      <c r="S4109" s="13" t="str">
        <f t="shared" si="364"/>
        <v>Mon</v>
      </c>
    </row>
    <row r="4110" spans="1:19" x14ac:dyDescent="0.25">
      <c r="A4110" s="60">
        <v>45922.491412037038</v>
      </c>
      <c r="B4110" s="61">
        <v>445094499</v>
      </c>
      <c r="C4110" s="37" t="s">
        <v>36</v>
      </c>
      <c r="D4110" s="37" t="s">
        <v>37</v>
      </c>
      <c r="E4110" s="37" t="s">
        <v>45</v>
      </c>
      <c r="F4110" s="37" t="s">
        <v>120</v>
      </c>
      <c r="G4110" s="36">
        <v>3721.36</v>
      </c>
      <c r="H4110" s="61">
        <v>444302941</v>
      </c>
      <c r="I4110" s="36">
        <v>0</v>
      </c>
      <c r="J4110" s="36">
        <v>0</v>
      </c>
      <c r="K4110" s="36">
        <v>0</v>
      </c>
      <c r="L4110" s="36">
        <v>0</v>
      </c>
      <c r="M4110" s="36">
        <v>10004.31</v>
      </c>
      <c r="N4110" s="37" t="s">
        <v>1972</v>
      </c>
      <c r="O4110" s="14">
        <f t="shared" si="360"/>
        <v>45922.491412037038</v>
      </c>
      <c r="P4110" s="19">
        <f t="shared" si="361"/>
        <v>45922.699745370373</v>
      </c>
      <c r="Q4110" s="20" t="str">
        <f t="shared" si="362"/>
        <v>22/09/2025</v>
      </c>
      <c r="R4110" s="13" t="str">
        <f t="shared" si="363"/>
        <v>16</v>
      </c>
      <c r="S4110" s="13" t="str">
        <f t="shared" si="364"/>
        <v>Mon</v>
      </c>
    </row>
    <row r="4111" spans="1:19" x14ac:dyDescent="0.25">
      <c r="A4111" s="58">
        <v>45922.491412037038</v>
      </c>
      <c r="B4111" s="59">
        <v>445094500</v>
      </c>
      <c r="C4111" s="38" t="s">
        <v>36</v>
      </c>
      <c r="D4111" s="38" t="s">
        <v>37</v>
      </c>
      <c r="E4111" s="38" t="s">
        <v>45</v>
      </c>
      <c r="F4111" s="38" t="s">
        <v>120</v>
      </c>
      <c r="G4111" s="35">
        <v>3721.38</v>
      </c>
      <c r="H4111" s="59">
        <v>444302942</v>
      </c>
      <c r="I4111" s="35">
        <v>0</v>
      </c>
      <c r="J4111" s="35">
        <v>0</v>
      </c>
      <c r="K4111" s="35">
        <v>0</v>
      </c>
      <c r="L4111" s="35">
        <v>0</v>
      </c>
      <c r="M4111" s="35">
        <v>10004.31</v>
      </c>
      <c r="N4111" s="38" t="s">
        <v>77</v>
      </c>
      <c r="O4111" s="14">
        <f t="shared" si="360"/>
        <v>45922.491412037038</v>
      </c>
      <c r="P4111" s="19">
        <f t="shared" si="361"/>
        <v>45922.699745370373</v>
      </c>
      <c r="Q4111" s="20" t="str">
        <f t="shared" si="362"/>
        <v>22/09/2025</v>
      </c>
      <c r="R4111" s="13" t="str">
        <f t="shared" si="363"/>
        <v>16</v>
      </c>
      <c r="S4111" s="13" t="str">
        <f t="shared" si="364"/>
        <v>Mon</v>
      </c>
    </row>
    <row r="4112" spans="1:19" x14ac:dyDescent="0.25">
      <c r="A4112" s="60">
        <v>45922.491412037038</v>
      </c>
      <c r="B4112" s="61">
        <v>445094502</v>
      </c>
      <c r="C4112" s="37" t="s">
        <v>36</v>
      </c>
      <c r="D4112" s="37" t="s">
        <v>37</v>
      </c>
      <c r="E4112" s="37" t="s">
        <v>45</v>
      </c>
      <c r="F4112" s="37" t="s">
        <v>120</v>
      </c>
      <c r="G4112" s="36">
        <v>3721.38</v>
      </c>
      <c r="H4112" s="61">
        <v>444302944</v>
      </c>
      <c r="I4112" s="36">
        <v>0</v>
      </c>
      <c r="J4112" s="36">
        <v>0</v>
      </c>
      <c r="K4112" s="36">
        <v>0</v>
      </c>
      <c r="L4112" s="36">
        <v>0</v>
      </c>
      <c r="M4112" s="36">
        <v>10004.31</v>
      </c>
      <c r="N4112" s="37" t="s">
        <v>48</v>
      </c>
      <c r="O4112" s="14">
        <f t="shared" si="360"/>
        <v>45922.491412037038</v>
      </c>
      <c r="P4112" s="19">
        <f t="shared" si="361"/>
        <v>45922.699745370373</v>
      </c>
      <c r="Q4112" s="20" t="str">
        <f t="shared" si="362"/>
        <v>22/09/2025</v>
      </c>
      <c r="R4112" s="13" t="str">
        <f t="shared" si="363"/>
        <v>16</v>
      </c>
      <c r="S4112" s="13" t="str">
        <f t="shared" si="364"/>
        <v>Mon</v>
      </c>
    </row>
    <row r="4113" spans="1:19" x14ac:dyDescent="0.25">
      <c r="A4113" s="58">
        <v>45922.491423611114</v>
      </c>
      <c r="B4113" s="59">
        <v>445094503</v>
      </c>
      <c r="C4113" s="38" t="s">
        <v>36</v>
      </c>
      <c r="D4113" s="38" t="s">
        <v>37</v>
      </c>
      <c r="E4113" s="38" t="s">
        <v>45</v>
      </c>
      <c r="F4113" s="38" t="s">
        <v>120</v>
      </c>
      <c r="G4113" s="35">
        <v>3721.38</v>
      </c>
      <c r="H4113" s="59">
        <v>444302945</v>
      </c>
      <c r="I4113" s="35">
        <v>0</v>
      </c>
      <c r="J4113" s="35">
        <v>0</v>
      </c>
      <c r="K4113" s="35">
        <v>0</v>
      </c>
      <c r="L4113" s="35">
        <v>0</v>
      </c>
      <c r="M4113" s="35">
        <v>10004.31</v>
      </c>
      <c r="N4113" s="38" t="s">
        <v>108</v>
      </c>
      <c r="O4113" s="14">
        <f t="shared" si="360"/>
        <v>45922.491423611114</v>
      </c>
      <c r="P4113" s="19">
        <f t="shared" si="361"/>
        <v>45922.69975694445</v>
      </c>
      <c r="Q4113" s="20" t="str">
        <f t="shared" si="362"/>
        <v>22/09/2025</v>
      </c>
      <c r="R4113" s="13" t="str">
        <f t="shared" si="363"/>
        <v>16</v>
      </c>
      <c r="S4113" s="13" t="str">
        <f t="shared" si="364"/>
        <v>Mon</v>
      </c>
    </row>
    <row r="4114" spans="1:19" x14ac:dyDescent="0.25">
      <c r="A4114" s="60">
        <v>45922.491423611114</v>
      </c>
      <c r="B4114" s="61">
        <v>445094505</v>
      </c>
      <c r="C4114" s="37" t="s">
        <v>36</v>
      </c>
      <c r="D4114" s="37" t="s">
        <v>37</v>
      </c>
      <c r="E4114" s="37" t="s">
        <v>45</v>
      </c>
      <c r="F4114" s="37" t="s">
        <v>120</v>
      </c>
      <c r="G4114" s="36">
        <v>3721.36</v>
      </c>
      <c r="H4114" s="61">
        <v>444302947</v>
      </c>
      <c r="I4114" s="36">
        <v>0</v>
      </c>
      <c r="J4114" s="36">
        <v>0</v>
      </c>
      <c r="K4114" s="36">
        <v>0</v>
      </c>
      <c r="L4114" s="36">
        <v>0</v>
      </c>
      <c r="M4114" s="36">
        <v>10004.31</v>
      </c>
      <c r="N4114" s="37" t="s">
        <v>52</v>
      </c>
      <c r="O4114" s="14">
        <f t="shared" si="360"/>
        <v>45922.491423611114</v>
      </c>
      <c r="P4114" s="19">
        <f t="shared" si="361"/>
        <v>45922.69975694445</v>
      </c>
      <c r="Q4114" s="20" t="str">
        <f t="shared" si="362"/>
        <v>22/09/2025</v>
      </c>
      <c r="R4114" s="13" t="str">
        <f t="shared" si="363"/>
        <v>16</v>
      </c>
      <c r="S4114" s="13" t="str">
        <f t="shared" si="364"/>
        <v>Mon</v>
      </c>
    </row>
    <row r="4115" spans="1:19" x14ac:dyDescent="0.25">
      <c r="A4115" s="58">
        <v>45922.491423611114</v>
      </c>
      <c r="B4115" s="59">
        <v>445094507</v>
      </c>
      <c r="C4115" s="38" t="s">
        <v>36</v>
      </c>
      <c r="D4115" s="38" t="s">
        <v>37</v>
      </c>
      <c r="E4115" s="38" t="s">
        <v>45</v>
      </c>
      <c r="F4115" s="38" t="s">
        <v>120</v>
      </c>
      <c r="G4115" s="35">
        <v>3721.36</v>
      </c>
      <c r="H4115" s="59">
        <v>444302949</v>
      </c>
      <c r="I4115" s="35">
        <v>0</v>
      </c>
      <c r="J4115" s="35">
        <v>0</v>
      </c>
      <c r="K4115" s="35">
        <v>0</v>
      </c>
      <c r="L4115" s="35">
        <v>0</v>
      </c>
      <c r="M4115" s="35">
        <v>10004.31</v>
      </c>
      <c r="N4115" s="38" t="s">
        <v>47</v>
      </c>
      <c r="O4115" s="14">
        <f t="shared" si="360"/>
        <v>45922.491423611114</v>
      </c>
      <c r="P4115" s="19">
        <f t="shared" si="361"/>
        <v>45922.69975694445</v>
      </c>
      <c r="Q4115" s="20" t="str">
        <f t="shared" si="362"/>
        <v>22/09/2025</v>
      </c>
      <c r="R4115" s="13" t="str">
        <f t="shared" si="363"/>
        <v>16</v>
      </c>
      <c r="S4115" s="13" t="str">
        <f t="shared" si="364"/>
        <v>Mon</v>
      </c>
    </row>
    <row r="4116" spans="1:19" x14ac:dyDescent="0.25">
      <c r="A4116" s="60">
        <v>45922.491423611114</v>
      </c>
      <c r="B4116" s="61">
        <v>445094509</v>
      </c>
      <c r="C4116" s="37" t="s">
        <v>36</v>
      </c>
      <c r="D4116" s="37" t="s">
        <v>37</v>
      </c>
      <c r="E4116" s="37" t="s">
        <v>45</v>
      </c>
      <c r="F4116" s="37" t="s">
        <v>120</v>
      </c>
      <c r="G4116" s="36">
        <v>3721.36</v>
      </c>
      <c r="H4116" s="61">
        <v>444302951</v>
      </c>
      <c r="I4116" s="36">
        <v>0</v>
      </c>
      <c r="J4116" s="36">
        <v>0</v>
      </c>
      <c r="K4116" s="36">
        <v>0</v>
      </c>
      <c r="L4116" s="36">
        <v>0</v>
      </c>
      <c r="M4116" s="36">
        <v>10004.31</v>
      </c>
      <c r="N4116" s="37" t="s">
        <v>2063</v>
      </c>
      <c r="O4116" s="14">
        <f t="shared" si="360"/>
        <v>45922.491423611114</v>
      </c>
      <c r="P4116" s="19">
        <f t="shared" si="361"/>
        <v>45922.69975694445</v>
      </c>
      <c r="Q4116" s="20" t="str">
        <f t="shared" si="362"/>
        <v>22/09/2025</v>
      </c>
      <c r="R4116" s="13" t="str">
        <f t="shared" si="363"/>
        <v>16</v>
      </c>
      <c r="S4116" s="13" t="str">
        <f t="shared" si="364"/>
        <v>Mon</v>
      </c>
    </row>
    <row r="4117" spans="1:19" x14ac:dyDescent="0.25">
      <c r="A4117" s="58">
        <v>45922.491435185184</v>
      </c>
      <c r="B4117" s="59">
        <v>445094510</v>
      </c>
      <c r="C4117" s="38" t="s">
        <v>36</v>
      </c>
      <c r="D4117" s="38" t="s">
        <v>37</v>
      </c>
      <c r="E4117" s="38" t="s">
        <v>45</v>
      </c>
      <c r="F4117" s="38" t="s">
        <v>120</v>
      </c>
      <c r="G4117" s="35">
        <v>3721.34</v>
      </c>
      <c r="H4117" s="59">
        <v>444302952</v>
      </c>
      <c r="I4117" s="35">
        <v>0</v>
      </c>
      <c r="J4117" s="35">
        <v>0</v>
      </c>
      <c r="K4117" s="35">
        <v>0</v>
      </c>
      <c r="L4117" s="35">
        <v>0</v>
      </c>
      <c r="M4117" s="35">
        <v>10004.31</v>
      </c>
      <c r="N4117" s="38" t="s">
        <v>2064</v>
      </c>
      <c r="O4117" s="14">
        <f t="shared" si="360"/>
        <v>45922.491435185184</v>
      </c>
      <c r="P4117" s="19">
        <f t="shared" si="361"/>
        <v>45922.69976851852</v>
      </c>
      <c r="Q4117" s="20" t="str">
        <f t="shared" si="362"/>
        <v>22/09/2025</v>
      </c>
      <c r="R4117" s="13" t="str">
        <f t="shared" si="363"/>
        <v>16</v>
      </c>
      <c r="S4117" s="13" t="str">
        <f t="shared" si="364"/>
        <v>Mon</v>
      </c>
    </row>
    <row r="4118" spans="1:19" x14ac:dyDescent="0.25">
      <c r="A4118" s="60">
        <v>45922.491435185184</v>
      </c>
      <c r="B4118" s="61">
        <v>445094511</v>
      </c>
      <c r="C4118" s="37" t="s">
        <v>36</v>
      </c>
      <c r="D4118" s="37" t="s">
        <v>37</v>
      </c>
      <c r="E4118" s="37" t="s">
        <v>45</v>
      </c>
      <c r="F4118" s="37" t="s">
        <v>120</v>
      </c>
      <c r="G4118" s="36">
        <v>3721.26</v>
      </c>
      <c r="H4118" s="61">
        <v>444302953</v>
      </c>
      <c r="I4118" s="36">
        <v>0</v>
      </c>
      <c r="J4118" s="36">
        <v>0</v>
      </c>
      <c r="K4118" s="36">
        <v>0</v>
      </c>
      <c r="L4118" s="36">
        <v>0</v>
      </c>
      <c r="M4118" s="36">
        <v>10004.31</v>
      </c>
      <c r="N4118" s="37" t="s">
        <v>114</v>
      </c>
      <c r="O4118" s="14">
        <f t="shared" si="360"/>
        <v>45922.491435185184</v>
      </c>
      <c r="P4118" s="19">
        <f t="shared" si="361"/>
        <v>45922.69976851852</v>
      </c>
      <c r="Q4118" s="20" t="str">
        <f t="shared" si="362"/>
        <v>22/09/2025</v>
      </c>
      <c r="R4118" s="13" t="str">
        <f t="shared" si="363"/>
        <v>16</v>
      </c>
      <c r="S4118" s="13" t="str">
        <f t="shared" si="364"/>
        <v>Mon</v>
      </c>
    </row>
    <row r="4119" spans="1:19" x14ac:dyDescent="0.25">
      <c r="A4119" s="58">
        <v>45922.491747685184</v>
      </c>
      <c r="B4119" s="59">
        <v>445094620</v>
      </c>
      <c r="C4119" s="38" t="s">
        <v>36</v>
      </c>
      <c r="D4119" s="38" t="s">
        <v>37</v>
      </c>
      <c r="E4119" s="38" t="s">
        <v>45</v>
      </c>
      <c r="F4119" s="38" t="s">
        <v>120</v>
      </c>
      <c r="G4119" s="35">
        <v>3721.45</v>
      </c>
      <c r="H4119" s="59">
        <v>444303064</v>
      </c>
      <c r="I4119" s="35">
        <v>0</v>
      </c>
      <c r="J4119" s="35">
        <v>0</v>
      </c>
      <c r="K4119" s="35">
        <v>0</v>
      </c>
      <c r="L4119" s="35">
        <v>0</v>
      </c>
      <c r="M4119" s="35">
        <v>10004.31</v>
      </c>
      <c r="N4119" s="38" t="s">
        <v>1385</v>
      </c>
      <c r="O4119" s="14">
        <f t="shared" si="360"/>
        <v>45922.491747685184</v>
      </c>
      <c r="P4119" s="19">
        <f t="shared" si="361"/>
        <v>45922.70008101852</v>
      </c>
      <c r="Q4119" s="20" t="str">
        <f t="shared" si="362"/>
        <v>22/09/2025</v>
      </c>
      <c r="R4119" s="13" t="str">
        <f t="shared" si="363"/>
        <v>16</v>
      </c>
      <c r="S4119" s="13" t="str">
        <f t="shared" si="364"/>
        <v>Mon</v>
      </c>
    </row>
    <row r="4120" spans="1:19" x14ac:dyDescent="0.25">
      <c r="A4120" s="60">
        <v>45922.491759259261</v>
      </c>
      <c r="B4120" s="61">
        <v>445094621</v>
      </c>
      <c r="C4120" s="37" t="s">
        <v>36</v>
      </c>
      <c r="D4120" s="37" t="s">
        <v>37</v>
      </c>
      <c r="E4120" s="37" t="s">
        <v>45</v>
      </c>
      <c r="F4120" s="37" t="s">
        <v>120</v>
      </c>
      <c r="G4120" s="36">
        <v>3721.44</v>
      </c>
      <c r="H4120" s="61">
        <v>444303065</v>
      </c>
      <c r="I4120" s="36">
        <v>0</v>
      </c>
      <c r="J4120" s="36">
        <v>0</v>
      </c>
      <c r="K4120" s="36">
        <v>0</v>
      </c>
      <c r="L4120" s="36">
        <v>0</v>
      </c>
      <c r="M4120" s="36">
        <v>10004.31</v>
      </c>
      <c r="N4120" s="37" t="s">
        <v>116</v>
      </c>
      <c r="O4120" s="14">
        <f t="shared" si="360"/>
        <v>45922.491759259261</v>
      </c>
      <c r="P4120" s="19">
        <f t="shared" si="361"/>
        <v>45922.700092592597</v>
      </c>
      <c r="Q4120" s="20" t="str">
        <f t="shared" si="362"/>
        <v>22/09/2025</v>
      </c>
      <c r="R4120" s="13" t="str">
        <f t="shared" si="363"/>
        <v>16</v>
      </c>
      <c r="S4120" s="13" t="str">
        <f t="shared" si="364"/>
        <v>Mon</v>
      </c>
    </row>
    <row r="4121" spans="1:19" x14ac:dyDescent="0.25">
      <c r="A4121" s="58">
        <v>45922.491759259261</v>
      </c>
      <c r="B4121" s="59">
        <v>445094622</v>
      </c>
      <c r="C4121" s="38" t="s">
        <v>36</v>
      </c>
      <c r="D4121" s="38" t="s">
        <v>37</v>
      </c>
      <c r="E4121" s="38" t="s">
        <v>45</v>
      </c>
      <c r="F4121" s="38" t="s">
        <v>120</v>
      </c>
      <c r="G4121" s="35">
        <v>3721.44</v>
      </c>
      <c r="H4121" s="59">
        <v>444303066</v>
      </c>
      <c r="I4121" s="35">
        <v>0</v>
      </c>
      <c r="J4121" s="35">
        <v>0</v>
      </c>
      <c r="K4121" s="35">
        <v>0</v>
      </c>
      <c r="L4121" s="35">
        <v>0</v>
      </c>
      <c r="M4121" s="35">
        <v>10004.31</v>
      </c>
      <c r="N4121" s="38" t="s">
        <v>119</v>
      </c>
      <c r="O4121" s="14">
        <f t="shared" si="360"/>
        <v>45922.491759259261</v>
      </c>
      <c r="P4121" s="19">
        <f t="shared" si="361"/>
        <v>45922.700092592597</v>
      </c>
      <c r="Q4121" s="20" t="str">
        <f t="shared" si="362"/>
        <v>22/09/2025</v>
      </c>
      <c r="R4121" s="13" t="str">
        <f t="shared" si="363"/>
        <v>16</v>
      </c>
      <c r="S4121" s="13" t="str">
        <f t="shared" si="364"/>
        <v>Mon</v>
      </c>
    </row>
    <row r="4122" spans="1:19" x14ac:dyDescent="0.25">
      <c r="A4122" s="60">
        <v>45922.493252314816</v>
      </c>
      <c r="B4122" s="61">
        <v>445095021</v>
      </c>
      <c r="C4122" s="37" t="s">
        <v>36</v>
      </c>
      <c r="D4122" s="37" t="s">
        <v>37</v>
      </c>
      <c r="E4122" s="37" t="s">
        <v>45</v>
      </c>
      <c r="F4122" s="37" t="s">
        <v>120</v>
      </c>
      <c r="G4122" s="36">
        <v>3720.66</v>
      </c>
      <c r="H4122" s="61">
        <v>444303471</v>
      </c>
      <c r="I4122" s="36">
        <v>0</v>
      </c>
      <c r="J4122" s="36">
        <v>0</v>
      </c>
      <c r="K4122" s="36">
        <v>0</v>
      </c>
      <c r="L4122" s="36">
        <v>0</v>
      </c>
      <c r="M4122" s="36">
        <v>10004.31</v>
      </c>
      <c r="N4122" s="37" t="s">
        <v>107</v>
      </c>
      <c r="O4122" s="14">
        <f t="shared" si="360"/>
        <v>45922.493252314816</v>
      </c>
      <c r="P4122" s="19">
        <f t="shared" si="361"/>
        <v>45922.701585648152</v>
      </c>
      <c r="Q4122" s="20" t="str">
        <f t="shared" si="362"/>
        <v>22/09/2025</v>
      </c>
      <c r="R4122" s="13" t="str">
        <f t="shared" si="363"/>
        <v>16</v>
      </c>
      <c r="S4122" s="13" t="str">
        <f t="shared" si="364"/>
        <v>Mon</v>
      </c>
    </row>
    <row r="4123" spans="1:19" x14ac:dyDescent="0.25">
      <c r="A4123" s="58">
        <v>45922.493888888886</v>
      </c>
      <c r="B4123" s="59">
        <v>445095347</v>
      </c>
      <c r="C4123" s="38" t="s">
        <v>36</v>
      </c>
      <c r="D4123" s="38" t="s">
        <v>38</v>
      </c>
      <c r="E4123" s="38" t="s">
        <v>46</v>
      </c>
      <c r="F4123" s="38" t="s">
        <v>120</v>
      </c>
      <c r="G4123" s="35">
        <v>3719.82</v>
      </c>
      <c r="H4123" s="59">
        <v>444303784</v>
      </c>
      <c r="I4123" s="35">
        <v>0</v>
      </c>
      <c r="J4123" s="35">
        <v>0</v>
      </c>
      <c r="K4123" s="35">
        <v>0</v>
      </c>
      <c r="L4123" s="35">
        <v>-1.54</v>
      </c>
      <c r="M4123" s="35">
        <v>10002.77</v>
      </c>
      <c r="N4123" s="38" t="s">
        <v>2596</v>
      </c>
      <c r="O4123" s="14">
        <f t="shared" si="360"/>
        <v>45922.493888888886</v>
      </c>
      <c r="P4123" s="19">
        <f t="shared" si="361"/>
        <v>45922.702222222222</v>
      </c>
      <c r="Q4123" s="20" t="str">
        <f t="shared" si="362"/>
        <v>22/09/2025</v>
      </c>
      <c r="R4123" s="13" t="str">
        <f t="shared" si="363"/>
        <v>16</v>
      </c>
      <c r="S4123" s="13" t="str">
        <f t="shared" si="364"/>
        <v>Mon</v>
      </c>
    </row>
    <row r="4124" spans="1:19" x14ac:dyDescent="0.25">
      <c r="A4124" s="60">
        <v>45922.500196759262</v>
      </c>
      <c r="B4124" s="61">
        <v>445097134</v>
      </c>
      <c r="C4124" s="37" t="s">
        <v>36</v>
      </c>
      <c r="D4124" s="37" t="s">
        <v>37</v>
      </c>
      <c r="E4124" s="37" t="s">
        <v>45</v>
      </c>
      <c r="F4124" s="37" t="s">
        <v>120</v>
      </c>
      <c r="G4124" s="36">
        <v>3720.93</v>
      </c>
      <c r="H4124" s="61">
        <v>444305588</v>
      </c>
      <c r="I4124" s="36">
        <v>0</v>
      </c>
      <c r="J4124" s="36">
        <v>0</v>
      </c>
      <c r="K4124" s="36">
        <v>0</v>
      </c>
      <c r="L4124" s="36">
        <v>0</v>
      </c>
      <c r="M4124" s="36">
        <v>10002.77</v>
      </c>
      <c r="N4124" s="37" t="s">
        <v>93</v>
      </c>
      <c r="O4124" s="14">
        <f t="shared" si="360"/>
        <v>45922.500196759262</v>
      </c>
      <c r="P4124" s="19">
        <f t="shared" si="361"/>
        <v>45922.708530092597</v>
      </c>
      <c r="Q4124" s="20" t="str">
        <f t="shared" si="362"/>
        <v>22/09/2025</v>
      </c>
      <c r="R4124" s="13" t="str">
        <f t="shared" si="363"/>
        <v>17</v>
      </c>
      <c r="S4124" s="13" t="str">
        <f t="shared" si="364"/>
        <v>Mon</v>
      </c>
    </row>
    <row r="4125" spans="1:19" x14ac:dyDescent="0.25">
      <c r="A4125" s="58">
        <v>45922.501956018517</v>
      </c>
      <c r="B4125" s="59">
        <v>445097924</v>
      </c>
      <c r="C4125" s="38" t="s">
        <v>36</v>
      </c>
      <c r="D4125" s="38" t="s">
        <v>37</v>
      </c>
      <c r="E4125" s="38" t="s">
        <v>45</v>
      </c>
      <c r="F4125" s="38" t="s">
        <v>120</v>
      </c>
      <c r="G4125" s="35">
        <v>3721.17</v>
      </c>
      <c r="H4125" s="59">
        <v>444306368</v>
      </c>
      <c r="I4125" s="35">
        <v>0</v>
      </c>
      <c r="J4125" s="35">
        <v>0</v>
      </c>
      <c r="K4125" s="35">
        <v>0</v>
      </c>
      <c r="L4125" s="35">
        <v>0</v>
      </c>
      <c r="M4125" s="35">
        <v>10002.77</v>
      </c>
      <c r="N4125" s="38" t="s">
        <v>74</v>
      </c>
      <c r="O4125" s="14">
        <f t="shared" si="360"/>
        <v>45922.501956018517</v>
      </c>
      <c r="P4125" s="19">
        <f t="shared" si="361"/>
        <v>45922.710289351853</v>
      </c>
      <c r="Q4125" s="20" t="str">
        <f t="shared" si="362"/>
        <v>22/09/2025</v>
      </c>
      <c r="R4125" s="13" t="str">
        <f t="shared" si="363"/>
        <v>17</v>
      </c>
      <c r="S4125" s="13" t="str">
        <f t="shared" si="364"/>
        <v>Mon</v>
      </c>
    </row>
    <row r="4126" spans="1:19" x14ac:dyDescent="0.25">
      <c r="A4126" s="60">
        <v>45922.502962962964</v>
      </c>
      <c r="B4126" s="61">
        <v>445098400</v>
      </c>
      <c r="C4126" s="37" t="s">
        <v>36</v>
      </c>
      <c r="D4126" s="37" t="s">
        <v>38</v>
      </c>
      <c r="E4126" s="37" t="s">
        <v>46</v>
      </c>
      <c r="F4126" s="37" t="s">
        <v>120</v>
      </c>
      <c r="G4126" s="36">
        <v>3720.1</v>
      </c>
      <c r="H4126" s="61">
        <v>444306835</v>
      </c>
      <c r="I4126" s="36">
        <v>0</v>
      </c>
      <c r="J4126" s="36">
        <v>0</v>
      </c>
      <c r="K4126" s="36">
        <v>0</v>
      </c>
      <c r="L4126" s="36">
        <v>3.51</v>
      </c>
      <c r="M4126" s="36">
        <v>10006.280000000001</v>
      </c>
      <c r="N4126" s="37" t="s">
        <v>2597</v>
      </c>
      <c r="O4126" s="14">
        <f t="shared" si="360"/>
        <v>45922.502962962964</v>
      </c>
      <c r="P4126" s="19">
        <f t="shared" si="361"/>
        <v>45922.7112962963</v>
      </c>
      <c r="Q4126" s="20" t="str">
        <f t="shared" si="362"/>
        <v>22/09/2025</v>
      </c>
      <c r="R4126" s="13" t="str">
        <f t="shared" si="363"/>
        <v>17</v>
      </c>
      <c r="S4126" s="13" t="str">
        <f t="shared" si="364"/>
        <v>Mon</v>
      </c>
    </row>
    <row r="4127" spans="1:19" x14ac:dyDescent="0.25">
      <c r="A4127" s="58">
        <v>45922.502974537034</v>
      </c>
      <c r="B4127" s="59">
        <v>445098408</v>
      </c>
      <c r="C4127" s="38" t="s">
        <v>36</v>
      </c>
      <c r="D4127" s="38" t="s">
        <v>37</v>
      </c>
      <c r="E4127" s="38" t="s">
        <v>45</v>
      </c>
      <c r="F4127" s="38" t="s">
        <v>120</v>
      </c>
      <c r="G4127" s="35">
        <v>3720.34</v>
      </c>
      <c r="H4127" s="59">
        <v>444306842</v>
      </c>
      <c r="I4127" s="35">
        <v>0</v>
      </c>
      <c r="J4127" s="35">
        <v>0</v>
      </c>
      <c r="K4127" s="35">
        <v>0</v>
      </c>
      <c r="L4127" s="35">
        <v>0</v>
      </c>
      <c r="M4127" s="35">
        <v>10006.280000000001</v>
      </c>
      <c r="N4127" s="38" t="s">
        <v>2554</v>
      </c>
      <c r="O4127" s="14">
        <f t="shared" si="360"/>
        <v>45922.502974537034</v>
      </c>
      <c r="P4127" s="19">
        <f t="shared" si="361"/>
        <v>45922.71130787037</v>
      </c>
      <c r="Q4127" s="20" t="str">
        <f t="shared" si="362"/>
        <v>22/09/2025</v>
      </c>
      <c r="R4127" s="13" t="str">
        <f t="shared" si="363"/>
        <v>17</v>
      </c>
      <c r="S4127" s="13" t="str">
        <f t="shared" si="364"/>
        <v>Mon</v>
      </c>
    </row>
    <row r="4128" spans="1:19" x14ac:dyDescent="0.25">
      <c r="A4128" s="60">
        <v>45922.502986111111</v>
      </c>
      <c r="B4128" s="61">
        <v>445098428</v>
      </c>
      <c r="C4128" s="37" t="s">
        <v>36</v>
      </c>
      <c r="D4128" s="37" t="s">
        <v>38</v>
      </c>
      <c r="E4128" s="37" t="s">
        <v>46</v>
      </c>
      <c r="F4128" s="37" t="s">
        <v>120</v>
      </c>
      <c r="G4128" s="36">
        <v>3719.41</v>
      </c>
      <c r="H4128" s="61">
        <v>444306858</v>
      </c>
      <c r="I4128" s="36">
        <v>0</v>
      </c>
      <c r="J4128" s="36">
        <v>0</v>
      </c>
      <c r="K4128" s="36">
        <v>0</v>
      </c>
      <c r="L4128" s="36">
        <v>0.55000000000000004</v>
      </c>
      <c r="M4128" s="36">
        <v>10006.83</v>
      </c>
      <c r="N4128" s="37" t="s">
        <v>2598</v>
      </c>
      <c r="O4128" s="14">
        <f t="shared" si="360"/>
        <v>45922.502986111111</v>
      </c>
      <c r="P4128" s="19">
        <f t="shared" si="361"/>
        <v>45922.711319444446</v>
      </c>
      <c r="Q4128" s="20" t="str">
        <f t="shared" si="362"/>
        <v>22/09/2025</v>
      </c>
      <c r="R4128" s="13" t="str">
        <f t="shared" si="363"/>
        <v>17</v>
      </c>
      <c r="S4128" s="13" t="str">
        <f t="shared" si="364"/>
        <v>Mon</v>
      </c>
    </row>
    <row r="4129" spans="1:19" x14ac:dyDescent="0.25">
      <c r="A4129" s="58">
        <v>45922.503449074073</v>
      </c>
      <c r="B4129" s="59">
        <v>445098567</v>
      </c>
      <c r="C4129" s="38" t="s">
        <v>36</v>
      </c>
      <c r="D4129" s="38" t="s">
        <v>37</v>
      </c>
      <c r="E4129" s="38" t="s">
        <v>45</v>
      </c>
      <c r="F4129" s="38" t="s">
        <v>120</v>
      </c>
      <c r="G4129" s="35">
        <v>3720.36</v>
      </c>
      <c r="H4129" s="59">
        <v>444306988</v>
      </c>
      <c r="I4129" s="35">
        <v>0</v>
      </c>
      <c r="J4129" s="35">
        <v>0</v>
      </c>
      <c r="K4129" s="35">
        <v>0</v>
      </c>
      <c r="L4129" s="35">
        <v>0</v>
      </c>
      <c r="M4129" s="35">
        <v>10006.83</v>
      </c>
      <c r="N4129" s="38" t="s">
        <v>2541</v>
      </c>
      <c r="O4129" s="14">
        <f t="shared" si="360"/>
        <v>45922.503449074073</v>
      </c>
      <c r="P4129" s="19">
        <f t="shared" si="361"/>
        <v>45922.711782407408</v>
      </c>
      <c r="Q4129" s="20" t="str">
        <f t="shared" si="362"/>
        <v>22/09/2025</v>
      </c>
      <c r="R4129" s="13" t="str">
        <f t="shared" si="363"/>
        <v>17</v>
      </c>
      <c r="S4129" s="13" t="str">
        <f t="shared" si="364"/>
        <v>Mon</v>
      </c>
    </row>
    <row r="4130" spans="1:19" x14ac:dyDescent="0.25">
      <c r="A4130" s="60">
        <v>45922.513148148151</v>
      </c>
      <c r="B4130" s="61">
        <v>445101541</v>
      </c>
      <c r="C4130" s="37" t="s">
        <v>36</v>
      </c>
      <c r="D4130" s="37" t="s">
        <v>38</v>
      </c>
      <c r="E4130" s="37" t="s">
        <v>46</v>
      </c>
      <c r="F4130" s="37" t="s">
        <v>120</v>
      </c>
      <c r="G4130" s="36">
        <v>3722.86</v>
      </c>
      <c r="H4130" s="61">
        <v>444309931</v>
      </c>
      <c r="I4130" s="36">
        <v>0</v>
      </c>
      <c r="J4130" s="36">
        <v>0</v>
      </c>
      <c r="K4130" s="36">
        <v>0</v>
      </c>
      <c r="L4130" s="36">
        <v>1.5</v>
      </c>
      <c r="M4130" s="36">
        <v>10008.33</v>
      </c>
      <c r="N4130" s="37" t="s">
        <v>2599</v>
      </c>
      <c r="O4130" s="14">
        <f t="shared" si="360"/>
        <v>45922.513148148151</v>
      </c>
      <c r="P4130" s="19">
        <f t="shared" si="361"/>
        <v>45922.721481481487</v>
      </c>
      <c r="Q4130" s="20" t="str">
        <f t="shared" si="362"/>
        <v>22/09/2025</v>
      </c>
      <c r="R4130" s="13" t="str">
        <f t="shared" si="363"/>
        <v>17</v>
      </c>
      <c r="S4130" s="13" t="str">
        <f t="shared" si="364"/>
        <v>Mon</v>
      </c>
    </row>
    <row r="4131" spans="1:19" x14ac:dyDescent="0.25">
      <c r="A4131" s="58">
        <v>45922.513148148151</v>
      </c>
      <c r="B4131" s="59">
        <v>445101542</v>
      </c>
      <c r="C4131" s="38" t="s">
        <v>36</v>
      </c>
      <c r="D4131" s="38" t="s">
        <v>38</v>
      </c>
      <c r="E4131" s="38" t="s">
        <v>46</v>
      </c>
      <c r="F4131" s="38" t="s">
        <v>120</v>
      </c>
      <c r="G4131" s="35">
        <v>3722.86</v>
      </c>
      <c r="H4131" s="59">
        <v>444309932</v>
      </c>
      <c r="I4131" s="35">
        <v>0</v>
      </c>
      <c r="J4131" s="35">
        <v>0</v>
      </c>
      <c r="K4131" s="35">
        <v>0</v>
      </c>
      <c r="L4131" s="35">
        <v>1.48</v>
      </c>
      <c r="M4131" s="35">
        <v>10009.81</v>
      </c>
      <c r="N4131" s="38" t="s">
        <v>2599</v>
      </c>
      <c r="O4131" s="14">
        <f t="shared" si="360"/>
        <v>45922.513148148151</v>
      </c>
      <c r="P4131" s="19">
        <f t="shared" si="361"/>
        <v>45922.721481481487</v>
      </c>
      <c r="Q4131" s="20" t="str">
        <f t="shared" si="362"/>
        <v>22/09/2025</v>
      </c>
      <c r="R4131" s="13" t="str">
        <f t="shared" si="363"/>
        <v>17</v>
      </c>
      <c r="S4131" s="13" t="str">
        <f t="shared" si="364"/>
        <v>Mon</v>
      </c>
    </row>
    <row r="4132" spans="1:19" x14ac:dyDescent="0.25">
      <c r="A4132" s="60">
        <v>45922.513148148151</v>
      </c>
      <c r="B4132" s="61">
        <v>445101543</v>
      </c>
      <c r="C4132" s="37" t="s">
        <v>36</v>
      </c>
      <c r="D4132" s="37" t="s">
        <v>38</v>
      </c>
      <c r="E4132" s="37" t="s">
        <v>46</v>
      </c>
      <c r="F4132" s="37" t="s">
        <v>120</v>
      </c>
      <c r="G4132" s="36">
        <v>3722.86</v>
      </c>
      <c r="H4132" s="61">
        <v>444309933</v>
      </c>
      <c r="I4132" s="36">
        <v>0</v>
      </c>
      <c r="J4132" s="36">
        <v>0</v>
      </c>
      <c r="K4132" s="36">
        <v>0</v>
      </c>
      <c r="L4132" s="36">
        <v>1.48</v>
      </c>
      <c r="M4132" s="36">
        <v>10011.290000000001</v>
      </c>
      <c r="N4132" s="37" t="s">
        <v>2599</v>
      </c>
      <c r="O4132" s="14">
        <f t="shared" si="360"/>
        <v>45922.513148148151</v>
      </c>
      <c r="P4132" s="19">
        <f t="shared" si="361"/>
        <v>45922.721481481487</v>
      </c>
      <c r="Q4132" s="20" t="str">
        <f t="shared" si="362"/>
        <v>22/09/2025</v>
      </c>
      <c r="R4132" s="13" t="str">
        <f t="shared" si="363"/>
        <v>17</v>
      </c>
      <c r="S4132" s="13" t="str">
        <f t="shared" si="364"/>
        <v>Mon</v>
      </c>
    </row>
    <row r="4133" spans="1:19" x14ac:dyDescent="0.25">
      <c r="A4133" s="58">
        <v>45922.513148148151</v>
      </c>
      <c r="B4133" s="59">
        <v>445101544</v>
      </c>
      <c r="C4133" s="38" t="s">
        <v>36</v>
      </c>
      <c r="D4133" s="38" t="s">
        <v>38</v>
      </c>
      <c r="E4133" s="38" t="s">
        <v>46</v>
      </c>
      <c r="F4133" s="38" t="s">
        <v>120</v>
      </c>
      <c r="G4133" s="35">
        <v>3722.86</v>
      </c>
      <c r="H4133" s="59">
        <v>444309934</v>
      </c>
      <c r="I4133" s="35">
        <v>0</v>
      </c>
      <c r="J4133" s="35">
        <v>0</v>
      </c>
      <c r="K4133" s="35">
        <v>0</v>
      </c>
      <c r="L4133" s="35">
        <v>1.52</v>
      </c>
      <c r="M4133" s="35">
        <v>10012.81</v>
      </c>
      <c r="N4133" s="38" t="s">
        <v>2599</v>
      </c>
      <c r="O4133" s="14">
        <f t="shared" si="360"/>
        <v>45922.513148148151</v>
      </c>
      <c r="P4133" s="19">
        <f t="shared" si="361"/>
        <v>45922.721481481487</v>
      </c>
      <c r="Q4133" s="20" t="str">
        <f t="shared" si="362"/>
        <v>22/09/2025</v>
      </c>
      <c r="R4133" s="13" t="str">
        <f t="shared" si="363"/>
        <v>17</v>
      </c>
      <c r="S4133" s="13" t="str">
        <f t="shared" si="364"/>
        <v>Mon</v>
      </c>
    </row>
    <row r="4134" spans="1:19" x14ac:dyDescent="0.25">
      <c r="A4134" s="60">
        <v>45922.513368055559</v>
      </c>
      <c r="B4134" s="61">
        <v>445102054</v>
      </c>
      <c r="C4134" s="37" t="s">
        <v>36</v>
      </c>
      <c r="D4134" s="37" t="s">
        <v>38</v>
      </c>
      <c r="E4134" s="37" t="s">
        <v>46</v>
      </c>
      <c r="F4134" s="37" t="s">
        <v>120</v>
      </c>
      <c r="G4134" s="36">
        <v>3723.62</v>
      </c>
      <c r="H4134" s="61">
        <v>444310441</v>
      </c>
      <c r="I4134" s="36">
        <v>0</v>
      </c>
      <c r="J4134" s="36">
        <v>0</v>
      </c>
      <c r="K4134" s="36">
        <v>0</v>
      </c>
      <c r="L4134" s="36">
        <v>2.2599999999999998</v>
      </c>
      <c r="M4134" s="36">
        <v>10015.07</v>
      </c>
      <c r="N4134" s="37" t="s">
        <v>2600</v>
      </c>
      <c r="O4134" s="14">
        <f t="shared" si="360"/>
        <v>45922.513368055559</v>
      </c>
      <c r="P4134" s="19">
        <f t="shared" si="361"/>
        <v>45922.721701388895</v>
      </c>
      <c r="Q4134" s="20" t="str">
        <f t="shared" si="362"/>
        <v>22/09/2025</v>
      </c>
      <c r="R4134" s="13" t="str">
        <f t="shared" si="363"/>
        <v>17</v>
      </c>
      <c r="S4134" s="13" t="str">
        <f t="shared" si="364"/>
        <v>Mon</v>
      </c>
    </row>
    <row r="4135" spans="1:19" x14ac:dyDescent="0.25">
      <c r="A4135" s="58">
        <v>45922.513854166667</v>
      </c>
      <c r="B4135" s="59">
        <v>445103402</v>
      </c>
      <c r="C4135" s="38" t="s">
        <v>36</v>
      </c>
      <c r="D4135" s="38" t="s">
        <v>38</v>
      </c>
      <c r="E4135" s="38" t="s">
        <v>46</v>
      </c>
      <c r="F4135" s="38" t="s">
        <v>120</v>
      </c>
      <c r="G4135" s="35">
        <v>3724.24</v>
      </c>
      <c r="H4135" s="59">
        <v>444311785</v>
      </c>
      <c r="I4135" s="35">
        <v>0</v>
      </c>
      <c r="J4135" s="35">
        <v>0</v>
      </c>
      <c r="K4135" s="35">
        <v>0</v>
      </c>
      <c r="L4135" s="35">
        <v>3.58</v>
      </c>
      <c r="M4135" s="35">
        <v>10018.65</v>
      </c>
      <c r="N4135" s="38" t="s">
        <v>2601</v>
      </c>
      <c r="O4135" s="14">
        <f t="shared" si="360"/>
        <v>45922.513854166667</v>
      </c>
      <c r="P4135" s="19">
        <f t="shared" si="361"/>
        <v>45922.722187500003</v>
      </c>
      <c r="Q4135" s="20" t="str">
        <f t="shared" si="362"/>
        <v>22/09/2025</v>
      </c>
      <c r="R4135" s="13" t="str">
        <f t="shared" si="363"/>
        <v>17</v>
      </c>
      <c r="S4135" s="13" t="str">
        <f t="shared" si="364"/>
        <v>Mon</v>
      </c>
    </row>
    <row r="4136" spans="1:19" x14ac:dyDescent="0.25">
      <c r="A4136" s="60">
        <v>45922.513877314814</v>
      </c>
      <c r="B4136" s="61">
        <v>445103629</v>
      </c>
      <c r="C4136" s="37" t="s">
        <v>36</v>
      </c>
      <c r="D4136" s="37" t="s">
        <v>38</v>
      </c>
      <c r="E4136" s="37" t="s">
        <v>46</v>
      </c>
      <c r="F4136" s="37" t="s">
        <v>120</v>
      </c>
      <c r="G4136" s="36">
        <v>3724.43</v>
      </c>
      <c r="H4136" s="61">
        <v>444312011</v>
      </c>
      <c r="I4136" s="36">
        <v>0</v>
      </c>
      <c r="J4136" s="36">
        <v>0</v>
      </c>
      <c r="K4136" s="36">
        <v>0</v>
      </c>
      <c r="L4136" s="36">
        <v>3.05</v>
      </c>
      <c r="M4136" s="36">
        <v>10021.700000000001</v>
      </c>
      <c r="N4136" s="37" t="s">
        <v>2602</v>
      </c>
      <c r="O4136" s="14">
        <f t="shared" si="360"/>
        <v>45922.513877314814</v>
      </c>
      <c r="P4136" s="19">
        <f t="shared" si="361"/>
        <v>45922.722210648149</v>
      </c>
      <c r="Q4136" s="20" t="str">
        <f t="shared" si="362"/>
        <v>22/09/2025</v>
      </c>
      <c r="R4136" s="13" t="str">
        <f t="shared" si="363"/>
        <v>17</v>
      </c>
      <c r="S4136" s="13" t="str">
        <f t="shared" si="364"/>
        <v>Mon</v>
      </c>
    </row>
    <row r="4137" spans="1:19" x14ac:dyDescent="0.25">
      <c r="A4137" s="58">
        <v>45922.513877314814</v>
      </c>
      <c r="B4137" s="59">
        <v>445103630</v>
      </c>
      <c r="C4137" s="38" t="s">
        <v>36</v>
      </c>
      <c r="D4137" s="38" t="s">
        <v>38</v>
      </c>
      <c r="E4137" s="38" t="s">
        <v>46</v>
      </c>
      <c r="F4137" s="38" t="s">
        <v>120</v>
      </c>
      <c r="G4137" s="35">
        <v>3724.43</v>
      </c>
      <c r="H4137" s="59">
        <v>444312012</v>
      </c>
      <c r="I4137" s="35">
        <v>0</v>
      </c>
      <c r="J4137" s="35">
        <v>0</v>
      </c>
      <c r="K4137" s="35">
        <v>0</v>
      </c>
      <c r="L4137" s="35">
        <v>3.07</v>
      </c>
      <c r="M4137" s="35">
        <v>10024.77</v>
      </c>
      <c r="N4137" s="38" t="s">
        <v>2602</v>
      </c>
      <c r="O4137" s="14">
        <f t="shared" si="360"/>
        <v>45922.513877314814</v>
      </c>
      <c r="P4137" s="19">
        <f t="shared" si="361"/>
        <v>45922.722210648149</v>
      </c>
      <c r="Q4137" s="20" t="str">
        <f t="shared" si="362"/>
        <v>22/09/2025</v>
      </c>
      <c r="R4137" s="13" t="str">
        <f t="shared" si="363"/>
        <v>17</v>
      </c>
      <c r="S4137" s="13" t="str">
        <f t="shared" si="364"/>
        <v>Mon</v>
      </c>
    </row>
    <row r="4138" spans="1:19" x14ac:dyDescent="0.25">
      <c r="A4138" s="60">
        <v>45922.513877314814</v>
      </c>
      <c r="B4138" s="61">
        <v>445103634</v>
      </c>
      <c r="C4138" s="37" t="s">
        <v>36</v>
      </c>
      <c r="D4138" s="37" t="s">
        <v>38</v>
      </c>
      <c r="E4138" s="37" t="s">
        <v>46</v>
      </c>
      <c r="F4138" s="37" t="s">
        <v>120</v>
      </c>
      <c r="G4138" s="36">
        <v>3724.43</v>
      </c>
      <c r="H4138" s="61">
        <v>444312013</v>
      </c>
      <c r="I4138" s="36">
        <v>0</v>
      </c>
      <c r="J4138" s="36">
        <v>0</v>
      </c>
      <c r="K4138" s="36">
        <v>0</v>
      </c>
      <c r="L4138" s="36">
        <v>3.07</v>
      </c>
      <c r="M4138" s="36">
        <v>10027.84</v>
      </c>
      <c r="N4138" s="37" t="s">
        <v>2602</v>
      </c>
      <c r="O4138" s="14">
        <f t="shared" si="360"/>
        <v>45922.513877314814</v>
      </c>
      <c r="P4138" s="19">
        <f t="shared" si="361"/>
        <v>45922.722210648149</v>
      </c>
      <c r="Q4138" s="20" t="str">
        <f t="shared" si="362"/>
        <v>22/09/2025</v>
      </c>
      <c r="R4138" s="13" t="str">
        <f t="shared" si="363"/>
        <v>17</v>
      </c>
      <c r="S4138" s="13" t="str">
        <f t="shared" si="364"/>
        <v>Mon</v>
      </c>
    </row>
    <row r="4139" spans="1:19" x14ac:dyDescent="0.25">
      <c r="A4139" s="58">
        <v>45922.513877314814</v>
      </c>
      <c r="B4139" s="59">
        <v>445103636</v>
      </c>
      <c r="C4139" s="38" t="s">
        <v>36</v>
      </c>
      <c r="D4139" s="38" t="s">
        <v>38</v>
      </c>
      <c r="E4139" s="38" t="s">
        <v>46</v>
      </c>
      <c r="F4139" s="38" t="s">
        <v>120</v>
      </c>
      <c r="G4139" s="35">
        <v>3724.43</v>
      </c>
      <c r="H4139" s="59">
        <v>444312014</v>
      </c>
      <c r="I4139" s="35">
        <v>0</v>
      </c>
      <c r="J4139" s="35">
        <v>0</v>
      </c>
      <c r="K4139" s="35">
        <v>0</v>
      </c>
      <c r="L4139" s="35">
        <v>3.5</v>
      </c>
      <c r="M4139" s="35">
        <v>10031.34</v>
      </c>
      <c r="N4139" s="38" t="s">
        <v>2603</v>
      </c>
      <c r="O4139" s="14">
        <f t="shared" si="360"/>
        <v>45922.513877314814</v>
      </c>
      <c r="P4139" s="19">
        <f t="shared" si="361"/>
        <v>45922.722210648149</v>
      </c>
      <c r="Q4139" s="20" t="str">
        <f t="shared" si="362"/>
        <v>22/09/2025</v>
      </c>
      <c r="R4139" s="13" t="str">
        <f t="shared" si="363"/>
        <v>17</v>
      </c>
      <c r="S4139" s="13" t="str">
        <f t="shared" si="364"/>
        <v>Mon</v>
      </c>
    </row>
    <row r="4140" spans="1:19" x14ac:dyDescent="0.25">
      <c r="A4140" s="60">
        <v>45922.515347222223</v>
      </c>
      <c r="B4140" s="61">
        <v>445104358</v>
      </c>
      <c r="C4140" s="37" t="s">
        <v>36</v>
      </c>
      <c r="D4140" s="37" t="s">
        <v>38</v>
      </c>
      <c r="E4140" s="37" t="s">
        <v>46</v>
      </c>
      <c r="F4140" s="37" t="s">
        <v>120</v>
      </c>
      <c r="G4140" s="36">
        <v>3723.7</v>
      </c>
      <c r="H4140" s="61">
        <v>444312734</v>
      </c>
      <c r="I4140" s="36">
        <v>0</v>
      </c>
      <c r="J4140" s="36">
        <v>0</v>
      </c>
      <c r="K4140" s="36">
        <v>0</v>
      </c>
      <c r="L4140" s="36">
        <v>2.2599999999999998</v>
      </c>
      <c r="M4140" s="36">
        <v>10033.6</v>
      </c>
      <c r="N4140" s="37" t="s">
        <v>2668</v>
      </c>
      <c r="O4140" s="14">
        <f t="shared" ref="O4140:O4203" si="365">A4140</f>
        <v>45922.515347222223</v>
      </c>
      <c r="P4140" s="19">
        <f t="shared" ref="P4140:P4203" si="366">O4140+(5/24)</f>
        <v>45922.723680555559</v>
      </c>
      <c r="Q4140" s="20" t="str">
        <f t="shared" ref="Q4140:Q4203" si="367">TEXT(P4140,"dd/mm/yyyy")</f>
        <v>22/09/2025</v>
      </c>
      <c r="R4140" s="13" t="str">
        <f t="shared" ref="R4140:R4203" si="368">TEXT(P4140,"hh")</f>
        <v>17</v>
      </c>
      <c r="S4140" s="13" t="str">
        <f t="shared" ref="S4140:S4203" si="369">TEXT(P4140,"ddd")</f>
        <v>Mon</v>
      </c>
    </row>
    <row r="4141" spans="1:19" x14ac:dyDescent="0.25">
      <c r="A4141" s="58">
        <v>45922.5153587963</v>
      </c>
      <c r="B4141" s="59">
        <v>445104359</v>
      </c>
      <c r="C4141" s="38" t="s">
        <v>36</v>
      </c>
      <c r="D4141" s="38" t="s">
        <v>38</v>
      </c>
      <c r="E4141" s="38" t="s">
        <v>46</v>
      </c>
      <c r="F4141" s="38" t="s">
        <v>120</v>
      </c>
      <c r="G4141" s="35">
        <v>3723.69</v>
      </c>
      <c r="H4141" s="59">
        <v>444312735</v>
      </c>
      <c r="I4141" s="35">
        <v>0</v>
      </c>
      <c r="J4141" s="35">
        <v>0</v>
      </c>
      <c r="K4141" s="35">
        <v>0</v>
      </c>
      <c r="L4141" s="35">
        <v>2.2400000000000002</v>
      </c>
      <c r="M4141" s="35">
        <v>10035.84</v>
      </c>
      <c r="N4141" s="38" t="s">
        <v>2669</v>
      </c>
      <c r="O4141" s="14">
        <f t="shared" si="365"/>
        <v>45922.5153587963</v>
      </c>
      <c r="P4141" s="19">
        <f t="shared" si="366"/>
        <v>45922.723692129635</v>
      </c>
      <c r="Q4141" s="20" t="str">
        <f t="shared" si="367"/>
        <v>22/09/2025</v>
      </c>
      <c r="R4141" s="13" t="str">
        <f t="shared" si="368"/>
        <v>17</v>
      </c>
      <c r="S4141" s="13" t="str">
        <f t="shared" si="369"/>
        <v>Mon</v>
      </c>
    </row>
    <row r="4142" spans="1:19" x14ac:dyDescent="0.25">
      <c r="A4142" s="60">
        <v>45922.515370370369</v>
      </c>
      <c r="B4142" s="61">
        <v>445104364</v>
      </c>
      <c r="C4142" s="37" t="s">
        <v>36</v>
      </c>
      <c r="D4142" s="37" t="s">
        <v>37</v>
      </c>
      <c r="E4142" s="37" t="s">
        <v>45</v>
      </c>
      <c r="F4142" s="37" t="s">
        <v>120</v>
      </c>
      <c r="G4142" s="36">
        <v>3723.71</v>
      </c>
      <c r="H4142" s="61">
        <v>444312738</v>
      </c>
      <c r="I4142" s="36">
        <v>0</v>
      </c>
      <c r="J4142" s="36">
        <v>0</v>
      </c>
      <c r="K4142" s="36">
        <v>0</v>
      </c>
      <c r="L4142" s="36">
        <v>0</v>
      </c>
      <c r="M4142" s="36">
        <v>10035.84</v>
      </c>
      <c r="N4142" s="37" t="s">
        <v>116</v>
      </c>
      <c r="O4142" s="14">
        <f t="shared" si="365"/>
        <v>45922.515370370369</v>
      </c>
      <c r="P4142" s="19">
        <f t="shared" si="366"/>
        <v>45922.723703703705</v>
      </c>
      <c r="Q4142" s="20" t="str">
        <f t="shared" si="367"/>
        <v>22/09/2025</v>
      </c>
      <c r="R4142" s="13" t="str">
        <f t="shared" si="368"/>
        <v>17</v>
      </c>
      <c r="S4142" s="13" t="str">
        <f t="shared" si="369"/>
        <v>Mon</v>
      </c>
    </row>
    <row r="4143" spans="1:19" x14ac:dyDescent="0.25">
      <c r="A4143" s="58">
        <v>45922.515474537038</v>
      </c>
      <c r="B4143" s="59">
        <v>445104424</v>
      </c>
      <c r="C4143" s="38" t="s">
        <v>36</v>
      </c>
      <c r="D4143" s="38" t="s">
        <v>37</v>
      </c>
      <c r="E4143" s="38" t="s">
        <v>45</v>
      </c>
      <c r="F4143" s="38" t="s">
        <v>120</v>
      </c>
      <c r="G4143" s="35">
        <v>3724.14</v>
      </c>
      <c r="H4143" s="59">
        <v>444312799</v>
      </c>
      <c r="I4143" s="35">
        <v>0</v>
      </c>
      <c r="J4143" s="35">
        <v>0</v>
      </c>
      <c r="K4143" s="35">
        <v>0</v>
      </c>
      <c r="L4143" s="35">
        <v>0</v>
      </c>
      <c r="M4143" s="35">
        <v>10035.84</v>
      </c>
      <c r="N4143" s="38" t="s">
        <v>1385</v>
      </c>
      <c r="O4143" s="14">
        <f t="shared" si="365"/>
        <v>45922.515474537038</v>
      </c>
      <c r="P4143" s="19">
        <f t="shared" si="366"/>
        <v>45922.723807870374</v>
      </c>
      <c r="Q4143" s="20" t="str">
        <f t="shared" si="367"/>
        <v>22/09/2025</v>
      </c>
      <c r="R4143" s="13" t="str">
        <f t="shared" si="368"/>
        <v>17</v>
      </c>
      <c r="S4143" s="13" t="str">
        <f t="shared" si="369"/>
        <v>Mon</v>
      </c>
    </row>
    <row r="4144" spans="1:19" x14ac:dyDescent="0.25">
      <c r="A4144" s="60">
        <v>45922.516284722224</v>
      </c>
      <c r="B4144" s="61">
        <v>445105093</v>
      </c>
      <c r="C4144" s="37" t="s">
        <v>36</v>
      </c>
      <c r="D4144" s="37" t="s">
        <v>38</v>
      </c>
      <c r="E4144" s="37" t="s">
        <v>46</v>
      </c>
      <c r="F4144" s="37" t="s">
        <v>120</v>
      </c>
      <c r="G4144" s="36">
        <v>3724.91</v>
      </c>
      <c r="H4144" s="61">
        <v>444313445</v>
      </c>
      <c r="I4144" s="36">
        <v>0</v>
      </c>
      <c r="J4144" s="36">
        <v>0</v>
      </c>
      <c r="K4144" s="36">
        <v>0</v>
      </c>
      <c r="L4144" s="36">
        <v>3.55</v>
      </c>
      <c r="M4144" s="36">
        <v>10039.39</v>
      </c>
      <c r="N4144" s="37" t="s">
        <v>2670</v>
      </c>
      <c r="O4144" s="14">
        <f t="shared" si="365"/>
        <v>45922.516284722224</v>
      </c>
      <c r="P4144" s="19">
        <f t="shared" si="366"/>
        <v>45922.724618055559</v>
      </c>
      <c r="Q4144" s="20" t="str">
        <f t="shared" si="367"/>
        <v>22/09/2025</v>
      </c>
      <c r="R4144" s="13" t="str">
        <f t="shared" si="368"/>
        <v>17</v>
      </c>
      <c r="S4144" s="13" t="str">
        <f t="shared" si="369"/>
        <v>Mon</v>
      </c>
    </row>
    <row r="4145" spans="1:19" x14ac:dyDescent="0.25">
      <c r="A4145" s="58">
        <v>45922.516284722224</v>
      </c>
      <c r="B4145" s="59">
        <v>445105094</v>
      </c>
      <c r="C4145" s="38" t="s">
        <v>36</v>
      </c>
      <c r="D4145" s="38" t="s">
        <v>38</v>
      </c>
      <c r="E4145" s="38" t="s">
        <v>46</v>
      </c>
      <c r="F4145" s="38" t="s">
        <v>120</v>
      </c>
      <c r="G4145" s="35">
        <v>3724.91</v>
      </c>
      <c r="H4145" s="59">
        <v>444313446</v>
      </c>
      <c r="I4145" s="35">
        <v>0</v>
      </c>
      <c r="J4145" s="35">
        <v>0</v>
      </c>
      <c r="K4145" s="35">
        <v>0</v>
      </c>
      <c r="L4145" s="35">
        <v>3.65</v>
      </c>
      <c r="M4145" s="35">
        <v>10043.040000000001</v>
      </c>
      <c r="N4145" s="38" t="s">
        <v>2670</v>
      </c>
      <c r="O4145" s="14">
        <f t="shared" si="365"/>
        <v>45922.516284722224</v>
      </c>
      <c r="P4145" s="19">
        <f t="shared" si="366"/>
        <v>45922.724618055559</v>
      </c>
      <c r="Q4145" s="20" t="str">
        <f t="shared" si="367"/>
        <v>22/09/2025</v>
      </c>
      <c r="R4145" s="13" t="str">
        <f t="shared" si="368"/>
        <v>17</v>
      </c>
      <c r="S4145" s="13" t="str">
        <f t="shared" si="369"/>
        <v>Mon</v>
      </c>
    </row>
    <row r="4146" spans="1:19" x14ac:dyDescent="0.25">
      <c r="A4146" s="60">
        <v>45922.516284722224</v>
      </c>
      <c r="B4146" s="61">
        <v>445105098</v>
      </c>
      <c r="C4146" s="37" t="s">
        <v>36</v>
      </c>
      <c r="D4146" s="37" t="s">
        <v>38</v>
      </c>
      <c r="E4146" s="37" t="s">
        <v>46</v>
      </c>
      <c r="F4146" s="37" t="s">
        <v>120</v>
      </c>
      <c r="G4146" s="36">
        <v>3724.91</v>
      </c>
      <c r="H4146" s="61">
        <v>444313447</v>
      </c>
      <c r="I4146" s="36">
        <v>0</v>
      </c>
      <c r="J4146" s="36">
        <v>0</v>
      </c>
      <c r="K4146" s="36">
        <v>0</v>
      </c>
      <c r="L4146" s="36">
        <v>4.55</v>
      </c>
      <c r="M4146" s="36">
        <v>10047.59</v>
      </c>
      <c r="N4146" s="37" t="s">
        <v>2671</v>
      </c>
      <c r="O4146" s="14">
        <f t="shared" si="365"/>
        <v>45922.516284722224</v>
      </c>
      <c r="P4146" s="19">
        <f t="shared" si="366"/>
        <v>45922.724618055559</v>
      </c>
      <c r="Q4146" s="20" t="str">
        <f t="shared" si="367"/>
        <v>22/09/2025</v>
      </c>
      <c r="R4146" s="13" t="str">
        <f t="shared" si="368"/>
        <v>17</v>
      </c>
      <c r="S4146" s="13" t="str">
        <f t="shared" si="369"/>
        <v>Mon</v>
      </c>
    </row>
    <row r="4147" spans="1:19" x14ac:dyDescent="0.25">
      <c r="A4147" s="58">
        <v>45922.516284722224</v>
      </c>
      <c r="B4147" s="59">
        <v>445105268</v>
      </c>
      <c r="C4147" s="38" t="s">
        <v>36</v>
      </c>
      <c r="D4147" s="38" t="s">
        <v>38</v>
      </c>
      <c r="E4147" s="38" t="s">
        <v>46</v>
      </c>
      <c r="F4147" s="38" t="s">
        <v>120</v>
      </c>
      <c r="G4147" s="35">
        <v>3725.67</v>
      </c>
      <c r="H4147" s="59">
        <v>444313604</v>
      </c>
      <c r="I4147" s="35">
        <v>0</v>
      </c>
      <c r="J4147" s="35">
        <v>0</v>
      </c>
      <c r="K4147" s="35">
        <v>0</v>
      </c>
      <c r="L4147" s="35">
        <v>4.5</v>
      </c>
      <c r="M4147" s="35">
        <v>10052.09</v>
      </c>
      <c r="N4147" s="38" t="s">
        <v>2672</v>
      </c>
      <c r="O4147" s="14">
        <f t="shared" si="365"/>
        <v>45922.516284722224</v>
      </c>
      <c r="P4147" s="19">
        <f t="shared" si="366"/>
        <v>45922.724618055559</v>
      </c>
      <c r="Q4147" s="20" t="str">
        <f t="shared" si="367"/>
        <v>22/09/2025</v>
      </c>
      <c r="R4147" s="13" t="str">
        <f t="shared" si="368"/>
        <v>17</v>
      </c>
      <c r="S4147" s="13" t="str">
        <f t="shared" si="369"/>
        <v>Mon</v>
      </c>
    </row>
    <row r="4148" spans="1:19" x14ac:dyDescent="0.25">
      <c r="A4148" s="60">
        <v>45922.516296296293</v>
      </c>
      <c r="B4148" s="61">
        <v>445105607</v>
      </c>
      <c r="C4148" s="37" t="s">
        <v>36</v>
      </c>
      <c r="D4148" s="37" t="s">
        <v>38</v>
      </c>
      <c r="E4148" s="37" t="s">
        <v>46</v>
      </c>
      <c r="F4148" s="37" t="s">
        <v>120</v>
      </c>
      <c r="G4148" s="36">
        <v>3726.73</v>
      </c>
      <c r="H4148" s="61">
        <v>444313940</v>
      </c>
      <c r="I4148" s="36">
        <v>0</v>
      </c>
      <c r="J4148" s="36">
        <v>0</v>
      </c>
      <c r="K4148" s="36">
        <v>0</v>
      </c>
      <c r="L4148" s="36">
        <v>6.39</v>
      </c>
      <c r="M4148" s="36">
        <v>10058.48</v>
      </c>
      <c r="N4148" s="37" t="s">
        <v>2673</v>
      </c>
      <c r="O4148" s="14">
        <f t="shared" si="365"/>
        <v>45922.516296296293</v>
      </c>
      <c r="P4148" s="19">
        <f t="shared" si="366"/>
        <v>45922.724629629629</v>
      </c>
      <c r="Q4148" s="20" t="str">
        <f t="shared" si="367"/>
        <v>22/09/2025</v>
      </c>
      <c r="R4148" s="13" t="str">
        <f t="shared" si="368"/>
        <v>17</v>
      </c>
      <c r="S4148" s="13" t="str">
        <f t="shared" si="369"/>
        <v>Mon</v>
      </c>
    </row>
    <row r="4149" spans="1:19" x14ac:dyDescent="0.25">
      <c r="A4149" s="58">
        <v>45922.517025462963</v>
      </c>
      <c r="B4149" s="59">
        <v>445107076</v>
      </c>
      <c r="C4149" s="38" t="s">
        <v>36</v>
      </c>
      <c r="D4149" s="38" t="s">
        <v>38</v>
      </c>
      <c r="E4149" s="38" t="s">
        <v>46</v>
      </c>
      <c r="F4149" s="38" t="s">
        <v>120</v>
      </c>
      <c r="G4149" s="35">
        <v>3724.61</v>
      </c>
      <c r="H4149" s="59">
        <v>444315413</v>
      </c>
      <c r="I4149" s="35">
        <v>0</v>
      </c>
      <c r="J4149" s="35">
        <v>0</v>
      </c>
      <c r="K4149" s="35">
        <v>0</v>
      </c>
      <c r="L4149" s="35">
        <v>3.17</v>
      </c>
      <c r="M4149" s="35">
        <v>10061.65</v>
      </c>
      <c r="N4149" s="38" t="s">
        <v>2674</v>
      </c>
      <c r="O4149" s="14">
        <f t="shared" si="365"/>
        <v>45922.517025462963</v>
      </c>
      <c r="P4149" s="19">
        <f t="shared" si="366"/>
        <v>45922.725358796299</v>
      </c>
      <c r="Q4149" s="20" t="str">
        <f t="shared" si="367"/>
        <v>22/09/2025</v>
      </c>
      <c r="R4149" s="13" t="str">
        <f t="shared" si="368"/>
        <v>17</v>
      </c>
      <c r="S4149" s="13" t="str">
        <f t="shared" si="369"/>
        <v>Mon</v>
      </c>
    </row>
    <row r="4150" spans="1:19" x14ac:dyDescent="0.25">
      <c r="A4150" s="60">
        <v>45922.517025462963</v>
      </c>
      <c r="B4150" s="61">
        <v>445107077</v>
      </c>
      <c r="C4150" s="37" t="s">
        <v>36</v>
      </c>
      <c r="D4150" s="37" t="s">
        <v>38</v>
      </c>
      <c r="E4150" s="37" t="s">
        <v>46</v>
      </c>
      <c r="F4150" s="37" t="s">
        <v>120</v>
      </c>
      <c r="G4150" s="36">
        <v>3724.61</v>
      </c>
      <c r="H4150" s="61">
        <v>444315414</v>
      </c>
      <c r="I4150" s="36">
        <v>0</v>
      </c>
      <c r="J4150" s="36">
        <v>0</v>
      </c>
      <c r="K4150" s="36">
        <v>0</v>
      </c>
      <c r="L4150" s="36">
        <v>0.9</v>
      </c>
      <c r="M4150" s="36">
        <v>10062.549999999999</v>
      </c>
      <c r="N4150" s="37" t="s">
        <v>2675</v>
      </c>
      <c r="O4150" s="14">
        <f t="shared" si="365"/>
        <v>45922.517025462963</v>
      </c>
      <c r="P4150" s="19">
        <f t="shared" si="366"/>
        <v>45922.725358796299</v>
      </c>
      <c r="Q4150" s="20" t="str">
        <f t="shared" si="367"/>
        <v>22/09/2025</v>
      </c>
      <c r="R4150" s="13" t="str">
        <f t="shared" si="368"/>
        <v>17</v>
      </c>
      <c r="S4150" s="13" t="str">
        <f t="shared" si="369"/>
        <v>Mon</v>
      </c>
    </row>
    <row r="4151" spans="1:19" x14ac:dyDescent="0.25">
      <c r="A4151" s="58">
        <v>45922.517025462963</v>
      </c>
      <c r="B4151" s="59">
        <v>445107078</v>
      </c>
      <c r="C4151" s="38" t="s">
        <v>36</v>
      </c>
      <c r="D4151" s="38" t="s">
        <v>38</v>
      </c>
      <c r="E4151" s="38" t="s">
        <v>46</v>
      </c>
      <c r="F4151" s="38" t="s">
        <v>120</v>
      </c>
      <c r="G4151" s="35">
        <v>3724.61</v>
      </c>
      <c r="H4151" s="59">
        <v>444315415</v>
      </c>
      <c r="I4151" s="35">
        <v>0</v>
      </c>
      <c r="J4151" s="35">
        <v>0</v>
      </c>
      <c r="K4151" s="35">
        <v>0</v>
      </c>
      <c r="L4151" s="35">
        <v>0.47</v>
      </c>
      <c r="M4151" s="35">
        <v>10063.02</v>
      </c>
      <c r="N4151" s="38" t="s">
        <v>2676</v>
      </c>
      <c r="O4151" s="14">
        <f t="shared" si="365"/>
        <v>45922.517025462963</v>
      </c>
      <c r="P4151" s="19">
        <f t="shared" si="366"/>
        <v>45922.725358796299</v>
      </c>
      <c r="Q4151" s="20" t="str">
        <f t="shared" si="367"/>
        <v>22/09/2025</v>
      </c>
      <c r="R4151" s="13" t="str">
        <f t="shared" si="368"/>
        <v>17</v>
      </c>
      <c r="S4151" s="13" t="str">
        <f t="shared" si="369"/>
        <v>Mon</v>
      </c>
    </row>
    <row r="4152" spans="1:19" x14ac:dyDescent="0.25">
      <c r="A4152" s="60">
        <v>45922.517094907409</v>
      </c>
      <c r="B4152" s="61">
        <v>445107121</v>
      </c>
      <c r="C4152" s="37" t="s">
        <v>36</v>
      </c>
      <c r="D4152" s="37" t="s">
        <v>37</v>
      </c>
      <c r="E4152" s="37" t="s">
        <v>45</v>
      </c>
      <c r="F4152" s="37" t="s">
        <v>120</v>
      </c>
      <c r="G4152" s="36">
        <v>3724.75</v>
      </c>
      <c r="H4152" s="61">
        <v>444315457</v>
      </c>
      <c r="I4152" s="36">
        <v>0</v>
      </c>
      <c r="J4152" s="36">
        <v>0</v>
      </c>
      <c r="K4152" s="36">
        <v>0</v>
      </c>
      <c r="L4152" s="36">
        <v>0</v>
      </c>
      <c r="M4152" s="36">
        <v>10063.02</v>
      </c>
      <c r="N4152" s="37" t="s">
        <v>119</v>
      </c>
      <c r="O4152" s="14">
        <f t="shared" si="365"/>
        <v>45922.517094907409</v>
      </c>
      <c r="P4152" s="19">
        <f t="shared" si="366"/>
        <v>45922.725428240745</v>
      </c>
      <c r="Q4152" s="20" t="str">
        <f t="shared" si="367"/>
        <v>22/09/2025</v>
      </c>
      <c r="R4152" s="13" t="str">
        <f t="shared" si="368"/>
        <v>17</v>
      </c>
      <c r="S4152" s="13" t="str">
        <f t="shared" si="369"/>
        <v>Mon</v>
      </c>
    </row>
    <row r="4153" spans="1:19" x14ac:dyDescent="0.25">
      <c r="A4153" s="58">
        <v>45922.517106481479</v>
      </c>
      <c r="B4153" s="59">
        <v>445107124</v>
      </c>
      <c r="C4153" s="38" t="s">
        <v>36</v>
      </c>
      <c r="D4153" s="38" t="s">
        <v>37</v>
      </c>
      <c r="E4153" s="38" t="s">
        <v>45</v>
      </c>
      <c r="F4153" s="38" t="s">
        <v>120</v>
      </c>
      <c r="G4153" s="35">
        <v>3724.75</v>
      </c>
      <c r="H4153" s="59">
        <v>444315460</v>
      </c>
      <c r="I4153" s="35">
        <v>0</v>
      </c>
      <c r="J4153" s="35">
        <v>0</v>
      </c>
      <c r="K4153" s="35">
        <v>0</v>
      </c>
      <c r="L4153" s="35">
        <v>0</v>
      </c>
      <c r="M4153" s="35">
        <v>10063.02</v>
      </c>
      <c r="N4153" s="38" t="s">
        <v>1385</v>
      </c>
      <c r="O4153" s="14">
        <f t="shared" si="365"/>
        <v>45922.517106481479</v>
      </c>
      <c r="P4153" s="19">
        <f t="shared" si="366"/>
        <v>45922.725439814814</v>
      </c>
      <c r="Q4153" s="20" t="str">
        <f t="shared" si="367"/>
        <v>22/09/2025</v>
      </c>
      <c r="R4153" s="13" t="str">
        <f t="shared" si="368"/>
        <v>17</v>
      </c>
      <c r="S4153" s="13" t="str">
        <f t="shared" si="369"/>
        <v>Mon</v>
      </c>
    </row>
    <row r="4154" spans="1:19" x14ac:dyDescent="0.25">
      <c r="A4154" s="60">
        <v>45922.517106481479</v>
      </c>
      <c r="B4154" s="61">
        <v>445107126</v>
      </c>
      <c r="C4154" s="37" t="s">
        <v>36</v>
      </c>
      <c r="D4154" s="37" t="s">
        <v>37</v>
      </c>
      <c r="E4154" s="37" t="s">
        <v>45</v>
      </c>
      <c r="F4154" s="37" t="s">
        <v>120</v>
      </c>
      <c r="G4154" s="36">
        <v>3724.7</v>
      </c>
      <c r="H4154" s="61">
        <v>444315462</v>
      </c>
      <c r="I4154" s="36">
        <v>0</v>
      </c>
      <c r="J4154" s="36">
        <v>0</v>
      </c>
      <c r="K4154" s="36">
        <v>0</v>
      </c>
      <c r="L4154" s="36">
        <v>0</v>
      </c>
      <c r="M4154" s="36">
        <v>10063.02</v>
      </c>
      <c r="N4154" s="37" t="s">
        <v>116</v>
      </c>
      <c r="O4154" s="14">
        <f t="shared" si="365"/>
        <v>45922.517106481479</v>
      </c>
      <c r="P4154" s="19">
        <f t="shared" si="366"/>
        <v>45922.725439814814</v>
      </c>
      <c r="Q4154" s="20" t="str">
        <f t="shared" si="367"/>
        <v>22/09/2025</v>
      </c>
      <c r="R4154" s="13" t="str">
        <f t="shared" si="368"/>
        <v>17</v>
      </c>
      <c r="S4154" s="13" t="str">
        <f t="shared" si="369"/>
        <v>Mon</v>
      </c>
    </row>
    <row r="4155" spans="1:19" x14ac:dyDescent="0.25">
      <c r="A4155" s="58">
        <v>45922.518148148149</v>
      </c>
      <c r="B4155" s="59">
        <v>445108364</v>
      </c>
      <c r="C4155" s="38" t="s">
        <v>36</v>
      </c>
      <c r="D4155" s="38" t="s">
        <v>37</v>
      </c>
      <c r="E4155" s="38" t="s">
        <v>45</v>
      </c>
      <c r="F4155" s="38" t="s">
        <v>120</v>
      </c>
      <c r="G4155" s="35">
        <v>3724.68</v>
      </c>
      <c r="H4155" s="59">
        <v>444316694</v>
      </c>
      <c r="I4155" s="35">
        <v>0</v>
      </c>
      <c r="J4155" s="35">
        <v>0</v>
      </c>
      <c r="K4155" s="35">
        <v>0</v>
      </c>
      <c r="L4155" s="35">
        <v>0</v>
      </c>
      <c r="M4155" s="35">
        <v>10063.02</v>
      </c>
      <c r="N4155" s="38" t="s">
        <v>1945</v>
      </c>
      <c r="O4155" s="14">
        <f t="shared" si="365"/>
        <v>45922.518148148149</v>
      </c>
      <c r="P4155" s="19">
        <f t="shared" si="366"/>
        <v>45922.726481481484</v>
      </c>
      <c r="Q4155" s="20" t="str">
        <f t="shared" si="367"/>
        <v>22/09/2025</v>
      </c>
      <c r="R4155" s="13" t="str">
        <f t="shared" si="368"/>
        <v>17</v>
      </c>
      <c r="S4155" s="13" t="str">
        <f t="shared" si="369"/>
        <v>Mon</v>
      </c>
    </row>
    <row r="4156" spans="1:19" x14ac:dyDescent="0.25">
      <c r="A4156" s="60">
        <v>45922.518148148149</v>
      </c>
      <c r="B4156" s="61">
        <v>445108367</v>
      </c>
      <c r="C4156" s="37" t="s">
        <v>36</v>
      </c>
      <c r="D4156" s="37" t="s">
        <v>37</v>
      </c>
      <c r="E4156" s="37" t="s">
        <v>45</v>
      </c>
      <c r="F4156" s="37" t="s">
        <v>120</v>
      </c>
      <c r="G4156" s="36">
        <v>3724.69</v>
      </c>
      <c r="H4156" s="61">
        <v>444316697</v>
      </c>
      <c r="I4156" s="36">
        <v>0</v>
      </c>
      <c r="J4156" s="36">
        <v>0</v>
      </c>
      <c r="K4156" s="36">
        <v>0</v>
      </c>
      <c r="L4156" s="36">
        <v>0</v>
      </c>
      <c r="M4156" s="36">
        <v>10063.02</v>
      </c>
      <c r="N4156" s="37" t="s">
        <v>52</v>
      </c>
      <c r="O4156" s="14">
        <f t="shared" si="365"/>
        <v>45922.518148148149</v>
      </c>
      <c r="P4156" s="19">
        <f t="shared" si="366"/>
        <v>45922.726481481484</v>
      </c>
      <c r="Q4156" s="20" t="str">
        <f t="shared" si="367"/>
        <v>22/09/2025</v>
      </c>
      <c r="R4156" s="13" t="str">
        <f t="shared" si="368"/>
        <v>17</v>
      </c>
      <c r="S4156" s="13" t="str">
        <f t="shared" si="369"/>
        <v>Mon</v>
      </c>
    </row>
    <row r="4157" spans="1:19" x14ac:dyDescent="0.25">
      <c r="A4157" s="58">
        <v>45922.518148148149</v>
      </c>
      <c r="B4157" s="59">
        <v>445108370</v>
      </c>
      <c r="C4157" s="38" t="s">
        <v>36</v>
      </c>
      <c r="D4157" s="38" t="s">
        <v>37</v>
      </c>
      <c r="E4157" s="38" t="s">
        <v>45</v>
      </c>
      <c r="F4157" s="38" t="s">
        <v>120</v>
      </c>
      <c r="G4157" s="35">
        <v>3724.69</v>
      </c>
      <c r="H4157" s="59">
        <v>444316700</v>
      </c>
      <c r="I4157" s="35">
        <v>0</v>
      </c>
      <c r="J4157" s="35">
        <v>0</v>
      </c>
      <c r="K4157" s="35">
        <v>0</v>
      </c>
      <c r="L4157" s="35">
        <v>0</v>
      </c>
      <c r="M4157" s="35">
        <v>10063.02</v>
      </c>
      <c r="N4157" s="38" t="s">
        <v>2064</v>
      </c>
      <c r="O4157" s="14">
        <f t="shared" si="365"/>
        <v>45922.518148148149</v>
      </c>
      <c r="P4157" s="19">
        <f t="shared" si="366"/>
        <v>45922.726481481484</v>
      </c>
      <c r="Q4157" s="20" t="str">
        <f t="shared" si="367"/>
        <v>22/09/2025</v>
      </c>
      <c r="R4157" s="13" t="str">
        <f t="shared" si="368"/>
        <v>17</v>
      </c>
      <c r="S4157" s="13" t="str">
        <f t="shared" si="369"/>
        <v>Mon</v>
      </c>
    </row>
    <row r="4158" spans="1:19" x14ac:dyDescent="0.25">
      <c r="A4158" s="60">
        <v>45922.518148148149</v>
      </c>
      <c r="B4158" s="61">
        <v>445108373</v>
      </c>
      <c r="C4158" s="37" t="s">
        <v>36</v>
      </c>
      <c r="D4158" s="37" t="s">
        <v>37</v>
      </c>
      <c r="E4158" s="37" t="s">
        <v>45</v>
      </c>
      <c r="F4158" s="37" t="s">
        <v>120</v>
      </c>
      <c r="G4158" s="36">
        <v>3724.69</v>
      </c>
      <c r="H4158" s="61">
        <v>444316703</v>
      </c>
      <c r="I4158" s="36">
        <v>0</v>
      </c>
      <c r="J4158" s="36">
        <v>0</v>
      </c>
      <c r="K4158" s="36">
        <v>0</v>
      </c>
      <c r="L4158" s="36">
        <v>0</v>
      </c>
      <c r="M4158" s="36">
        <v>10063.02</v>
      </c>
      <c r="N4158" s="37" t="s">
        <v>1972</v>
      </c>
      <c r="O4158" s="14">
        <f t="shared" si="365"/>
        <v>45922.518148148149</v>
      </c>
      <c r="P4158" s="19">
        <f t="shared" si="366"/>
        <v>45922.726481481484</v>
      </c>
      <c r="Q4158" s="20" t="str">
        <f t="shared" si="367"/>
        <v>22/09/2025</v>
      </c>
      <c r="R4158" s="13" t="str">
        <f t="shared" si="368"/>
        <v>17</v>
      </c>
      <c r="S4158" s="13" t="str">
        <f t="shared" si="369"/>
        <v>Mon</v>
      </c>
    </row>
    <row r="4159" spans="1:19" x14ac:dyDescent="0.25">
      <c r="A4159" s="58">
        <v>45922.518159722225</v>
      </c>
      <c r="B4159" s="59">
        <v>445108375</v>
      </c>
      <c r="C4159" s="38" t="s">
        <v>36</v>
      </c>
      <c r="D4159" s="38" t="s">
        <v>37</v>
      </c>
      <c r="E4159" s="38" t="s">
        <v>45</v>
      </c>
      <c r="F4159" s="38" t="s">
        <v>120</v>
      </c>
      <c r="G4159" s="35">
        <v>3724.69</v>
      </c>
      <c r="H4159" s="59">
        <v>444316705</v>
      </c>
      <c r="I4159" s="35">
        <v>0</v>
      </c>
      <c r="J4159" s="35">
        <v>0</v>
      </c>
      <c r="K4159" s="35">
        <v>0</v>
      </c>
      <c r="L4159" s="35">
        <v>0</v>
      </c>
      <c r="M4159" s="35">
        <v>10063.02</v>
      </c>
      <c r="N4159" s="38" t="s">
        <v>48</v>
      </c>
      <c r="O4159" s="14">
        <f t="shared" si="365"/>
        <v>45922.518159722225</v>
      </c>
      <c r="P4159" s="19">
        <f t="shared" si="366"/>
        <v>45922.726493055561</v>
      </c>
      <c r="Q4159" s="20" t="str">
        <f t="shared" si="367"/>
        <v>22/09/2025</v>
      </c>
      <c r="R4159" s="13" t="str">
        <f t="shared" si="368"/>
        <v>17</v>
      </c>
      <c r="S4159" s="13" t="str">
        <f t="shared" si="369"/>
        <v>Mon</v>
      </c>
    </row>
    <row r="4160" spans="1:19" x14ac:dyDescent="0.25">
      <c r="A4160" s="60">
        <v>45922.518159722225</v>
      </c>
      <c r="B4160" s="61">
        <v>445108378</v>
      </c>
      <c r="C4160" s="37" t="s">
        <v>36</v>
      </c>
      <c r="D4160" s="37" t="s">
        <v>37</v>
      </c>
      <c r="E4160" s="37" t="s">
        <v>45</v>
      </c>
      <c r="F4160" s="37" t="s">
        <v>120</v>
      </c>
      <c r="G4160" s="36">
        <v>3724.69</v>
      </c>
      <c r="H4160" s="61">
        <v>444316708</v>
      </c>
      <c r="I4160" s="36">
        <v>0</v>
      </c>
      <c r="J4160" s="36">
        <v>0</v>
      </c>
      <c r="K4160" s="36">
        <v>0</v>
      </c>
      <c r="L4160" s="36">
        <v>0</v>
      </c>
      <c r="M4160" s="36">
        <v>10063.02</v>
      </c>
      <c r="N4160" s="37" t="s">
        <v>109</v>
      </c>
      <c r="O4160" s="14">
        <f t="shared" si="365"/>
        <v>45922.518159722225</v>
      </c>
      <c r="P4160" s="19">
        <f t="shared" si="366"/>
        <v>45922.726493055561</v>
      </c>
      <c r="Q4160" s="20" t="str">
        <f t="shared" si="367"/>
        <v>22/09/2025</v>
      </c>
      <c r="R4160" s="13" t="str">
        <f t="shared" si="368"/>
        <v>17</v>
      </c>
      <c r="S4160" s="13" t="str">
        <f t="shared" si="369"/>
        <v>Mon</v>
      </c>
    </row>
    <row r="4161" spans="1:19" x14ac:dyDescent="0.25">
      <c r="A4161" s="58">
        <v>45922.518159722225</v>
      </c>
      <c r="B4161" s="59">
        <v>445108382</v>
      </c>
      <c r="C4161" s="38" t="s">
        <v>36</v>
      </c>
      <c r="D4161" s="38" t="s">
        <v>37</v>
      </c>
      <c r="E4161" s="38" t="s">
        <v>45</v>
      </c>
      <c r="F4161" s="38" t="s">
        <v>120</v>
      </c>
      <c r="G4161" s="35">
        <v>3724.73</v>
      </c>
      <c r="H4161" s="59">
        <v>444316712</v>
      </c>
      <c r="I4161" s="35">
        <v>0</v>
      </c>
      <c r="J4161" s="35">
        <v>0</v>
      </c>
      <c r="K4161" s="35">
        <v>0</v>
      </c>
      <c r="L4161" s="35">
        <v>0</v>
      </c>
      <c r="M4161" s="35">
        <v>10063.02</v>
      </c>
      <c r="N4161" s="38" t="s">
        <v>114</v>
      </c>
      <c r="O4161" s="14">
        <f t="shared" si="365"/>
        <v>45922.518159722225</v>
      </c>
      <c r="P4161" s="19">
        <f t="shared" si="366"/>
        <v>45922.726493055561</v>
      </c>
      <c r="Q4161" s="20" t="str">
        <f t="shared" si="367"/>
        <v>22/09/2025</v>
      </c>
      <c r="R4161" s="13" t="str">
        <f t="shared" si="368"/>
        <v>17</v>
      </c>
      <c r="S4161" s="13" t="str">
        <f t="shared" si="369"/>
        <v>Mon</v>
      </c>
    </row>
    <row r="4162" spans="1:19" x14ac:dyDescent="0.25">
      <c r="A4162" s="60">
        <v>45922.518159722225</v>
      </c>
      <c r="B4162" s="61">
        <v>445108386</v>
      </c>
      <c r="C4162" s="37" t="s">
        <v>36</v>
      </c>
      <c r="D4162" s="37" t="s">
        <v>37</v>
      </c>
      <c r="E4162" s="37" t="s">
        <v>45</v>
      </c>
      <c r="F4162" s="37" t="s">
        <v>120</v>
      </c>
      <c r="G4162" s="36">
        <v>3724.73</v>
      </c>
      <c r="H4162" s="61">
        <v>444316716</v>
      </c>
      <c r="I4162" s="36">
        <v>0</v>
      </c>
      <c r="J4162" s="36">
        <v>0</v>
      </c>
      <c r="K4162" s="36">
        <v>0</v>
      </c>
      <c r="L4162" s="36">
        <v>0</v>
      </c>
      <c r="M4162" s="36">
        <v>10063.02</v>
      </c>
      <c r="N4162" s="37" t="s">
        <v>2063</v>
      </c>
      <c r="O4162" s="14">
        <f t="shared" si="365"/>
        <v>45922.518159722225</v>
      </c>
      <c r="P4162" s="19">
        <f t="shared" si="366"/>
        <v>45922.726493055561</v>
      </c>
      <c r="Q4162" s="20" t="str">
        <f t="shared" si="367"/>
        <v>22/09/2025</v>
      </c>
      <c r="R4162" s="13" t="str">
        <f t="shared" si="368"/>
        <v>17</v>
      </c>
      <c r="S4162" s="13" t="str">
        <f t="shared" si="369"/>
        <v>Mon</v>
      </c>
    </row>
    <row r="4163" spans="1:19" x14ac:dyDescent="0.25">
      <c r="A4163" s="58">
        <v>45922.518159722225</v>
      </c>
      <c r="B4163" s="59">
        <v>445108389</v>
      </c>
      <c r="C4163" s="38" t="s">
        <v>36</v>
      </c>
      <c r="D4163" s="38" t="s">
        <v>37</v>
      </c>
      <c r="E4163" s="38" t="s">
        <v>45</v>
      </c>
      <c r="F4163" s="38" t="s">
        <v>120</v>
      </c>
      <c r="G4163" s="35">
        <v>3724.69</v>
      </c>
      <c r="H4163" s="59">
        <v>444316719</v>
      </c>
      <c r="I4163" s="35">
        <v>0</v>
      </c>
      <c r="J4163" s="35">
        <v>0</v>
      </c>
      <c r="K4163" s="35">
        <v>0</v>
      </c>
      <c r="L4163" s="35">
        <v>0</v>
      </c>
      <c r="M4163" s="35">
        <v>10063.02</v>
      </c>
      <c r="N4163" s="38" t="s">
        <v>108</v>
      </c>
      <c r="O4163" s="14">
        <f t="shared" si="365"/>
        <v>45922.518159722225</v>
      </c>
      <c r="P4163" s="19">
        <f t="shared" si="366"/>
        <v>45922.726493055561</v>
      </c>
      <c r="Q4163" s="20" t="str">
        <f t="shared" si="367"/>
        <v>22/09/2025</v>
      </c>
      <c r="R4163" s="13" t="str">
        <f t="shared" si="368"/>
        <v>17</v>
      </c>
      <c r="S4163" s="13" t="str">
        <f t="shared" si="369"/>
        <v>Mon</v>
      </c>
    </row>
    <row r="4164" spans="1:19" x14ac:dyDescent="0.25">
      <c r="A4164" s="60">
        <v>45922.518171296295</v>
      </c>
      <c r="B4164" s="61">
        <v>445108394</v>
      </c>
      <c r="C4164" s="37" t="s">
        <v>36</v>
      </c>
      <c r="D4164" s="37" t="s">
        <v>37</v>
      </c>
      <c r="E4164" s="37" t="s">
        <v>45</v>
      </c>
      <c r="F4164" s="37" t="s">
        <v>120</v>
      </c>
      <c r="G4164" s="36">
        <v>3724.61</v>
      </c>
      <c r="H4164" s="61">
        <v>444316724</v>
      </c>
      <c r="I4164" s="36">
        <v>0</v>
      </c>
      <c r="J4164" s="36">
        <v>0</v>
      </c>
      <c r="K4164" s="36">
        <v>0</v>
      </c>
      <c r="L4164" s="36">
        <v>0</v>
      </c>
      <c r="M4164" s="36">
        <v>10063.02</v>
      </c>
      <c r="N4164" s="37" t="s">
        <v>77</v>
      </c>
      <c r="O4164" s="14">
        <f t="shared" si="365"/>
        <v>45922.518171296295</v>
      </c>
      <c r="P4164" s="19">
        <f t="shared" si="366"/>
        <v>45922.726504629631</v>
      </c>
      <c r="Q4164" s="20" t="str">
        <f t="shared" si="367"/>
        <v>22/09/2025</v>
      </c>
      <c r="R4164" s="13" t="str">
        <f t="shared" si="368"/>
        <v>17</v>
      </c>
      <c r="S4164" s="13" t="str">
        <f t="shared" si="369"/>
        <v>Mon</v>
      </c>
    </row>
    <row r="4165" spans="1:19" x14ac:dyDescent="0.25">
      <c r="A4165" s="58">
        <v>45922.518171296295</v>
      </c>
      <c r="B4165" s="59">
        <v>445108398</v>
      </c>
      <c r="C4165" s="38" t="s">
        <v>36</v>
      </c>
      <c r="D4165" s="38" t="s">
        <v>37</v>
      </c>
      <c r="E4165" s="38" t="s">
        <v>45</v>
      </c>
      <c r="F4165" s="38" t="s">
        <v>120</v>
      </c>
      <c r="G4165" s="35">
        <v>3724.6</v>
      </c>
      <c r="H4165" s="59">
        <v>444316728</v>
      </c>
      <c r="I4165" s="35">
        <v>0</v>
      </c>
      <c r="J4165" s="35">
        <v>0</v>
      </c>
      <c r="K4165" s="35">
        <v>0</v>
      </c>
      <c r="L4165" s="35">
        <v>0</v>
      </c>
      <c r="M4165" s="35">
        <v>10063.02</v>
      </c>
      <c r="N4165" s="38" t="s">
        <v>47</v>
      </c>
      <c r="O4165" s="14">
        <f t="shared" si="365"/>
        <v>45922.518171296295</v>
      </c>
      <c r="P4165" s="19">
        <f t="shared" si="366"/>
        <v>45922.726504629631</v>
      </c>
      <c r="Q4165" s="20" t="str">
        <f t="shared" si="367"/>
        <v>22/09/2025</v>
      </c>
      <c r="R4165" s="13" t="str">
        <f t="shared" si="368"/>
        <v>17</v>
      </c>
      <c r="S4165" s="13" t="str">
        <f t="shared" si="369"/>
        <v>Mon</v>
      </c>
    </row>
    <row r="4166" spans="1:19" x14ac:dyDescent="0.25">
      <c r="A4166" s="60">
        <v>45922.519502314812</v>
      </c>
      <c r="B4166" s="61">
        <v>445109477</v>
      </c>
      <c r="C4166" s="37" t="s">
        <v>36</v>
      </c>
      <c r="D4166" s="37" t="s">
        <v>38</v>
      </c>
      <c r="E4166" s="37" t="s">
        <v>46</v>
      </c>
      <c r="F4166" s="37" t="s">
        <v>120</v>
      </c>
      <c r="G4166" s="36">
        <v>3726.18</v>
      </c>
      <c r="H4166" s="61">
        <v>444317801</v>
      </c>
      <c r="I4166" s="36">
        <v>0</v>
      </c>
      <c r="J4166" s="36">
        <v>0</v>
      </c>
      <c r="K4166" s="36">
        <v>0</v>
      </c>
      <c r="L4166" s="36">
        <v>1.49</v>
      </c>
      <c r="M4166" s="36">
        <v>10064.51</v>
      </c>
      <c r="N4166" s="37" t="s">
        <v>2677</v>
      </c>
      <c r="O4166" s="14">
        <f t="shared" si="365"/>
        <v>45922.519502314812</v>
      </c>
      <c r="P4166" s="19">
        <f t="shared" si="366"/>
        <v>45922.727835648147</v>
      </c>
      <c r="Q4166" s="20" t="str">
        <f t="shared" si="367"/>
        <v>22/09/2025</v>
      </c>
      <c r="R4166" s="13" t="str">
        <f t="shared" si="368"/>
        <v>17</v>
      </c>
      <c r="S4166" s="13" t="str">
        <f t="shared" si="369"/>
        <v>Mon</v>
      </c>
    </row>
    <row r="4167" spans="1:19" x14ac:dyDescent="0.25">
      <c r="A4167" s="58">
        <v>45922.519502314812</v>
      </c>
      <c r="B4167" s="59">
        <v>445109478</v>
      </c>
      <c r="C4167" s="38" t="s">
        <v>36</v>
      </c>
      <c r="D4167" s="38" t="s">
        <v>38</v>
      </c>
      <c r="E4167" s="38" t="s">
        <v>46</v>
      </c>
      <c r="F4167" s="38" t="s">
        <v>120</v>
      </c>
      <c r="G4167" s="35">
        <v>3726.18</v>
      </c>
      <c r="H4167" s="59">
        <v>444317802</v>
      </c>
      <c r="I4167" s="35">
        <v>0</v>
      </c>
      <c r="J4167" s="35">
        <v>0</v>
      </c>
      <c r="K4167" s="35">
        <v>0</v>
      </c>
      <c r="L4167" s="35">
        <v>1.49</v>
      </c>
      <c r="M4167" s="35">
        <v>10066</v>
      </c>
      <c r="N4167" s="38" t="s">
        <v>2677</v>
      </c>
      <c r="O4167" s="14">
        <f t="shared" si="365"/>
        <v>45922.519502314812</v>
      </c>
      <c r="P4167" s="19">
        <f t="shared" si="366"/>
        <v>45922.727835648147</v>
      </c>
      <c r="Q4167" s="20" t="str">
        <f t="shared" si="367"/>
        <v>22/09/2025</v>
      </c>
      <c r="R4167" s="13" t="str">
        <f t="shared" si="368"/>
        <v>17</v>
      </c>
      <c r="S4167" s="13" t="str">
        <f t="shared" si="369"/>
        <v>Mon</v>
      </c>
    </row>
    <row r="4168" spans="1:19" x14ac:dyDescent="0.25">
      <c r="A4168" s="60">
        <v>45922.519502314812</v>
      </c>
      <c r="B4168" s="61">
        <v>445109479</v>
      </c>
      <c r="C4168" s="37" t="s">
        <v>36</v>
      </c>
      <c r="D4168" s="37" t="s">
        <v>38</v>
      </c>
      <c r="E4168" s="37" t="s">
        <v>46</v>
      </c>
      <c r="F4168" s="37" t="s">
        <v>120</v>
      </c>
      <c r="G4168" s="36">
        <v>3726.18</v>
      </c>
      <c r="H4168" s="61">
        <v>444317803</v>
      </c>
      <c r="I4168" s="36">
        <v>0</v>
      </c>
      <c r="J4168" s="36">
        <v>0</v>
      </c>
      <c r="K4168" s="36">
        <v>0</v>
      </c>
      <c r="L4168" s="36">
        <v>1.49</v>
      </c>
      <c r="M4168" s="36">
        <v>10067.49</v>
      </c>
      <c r="N4168" s="37" t="s">
        <v>2677</v>
      </c>
      <c r="O4168" s="14">
        <f t="shared" si="365"/>
        <v>45922.519502314812</v>
      </c>
      <c r="P4168" s="19">
        <f t="shared" si="366"/>
        <v>45922.727835648147</v>
      </c>
      <c r="Q4168" s="20" t="str">
        <f t="shared" si="367"/>
        <v>22/09/2025</v>
      </c>
      <c r="R4168" s="13" t="str">
        <f t="shared" si="368"/>
        <v>17</v>
      </c>
      <c r="S4168" s="13" t="str">
        <f t="shared" si="369"/>
        <v>Mon</v>
      </c>
    </row>
    <row r="4169" spans="1:19" x14ac:dyDescent="0.25">
      <c r="A4169" s="58">
        <v>45922.519502314812</v>
      </c>
      <c r="B4169" s="59">
        <v>445109480</v>
      </c>
      <c r="C4169" s="38" t="s">
        <v>36</v>
      </c>
      <c r="D4169" s="38" t="s">
        <v>38</v>
      </c>
      <c r="E4169" s="38" t="s">
        <v>46</v>
      </c>
      <c r="F4169" s="38" t="s">
        <v>120</v>
      </c>
      <c r="G4169" s="35">
        <v>3726.18</v>
      </c>
      <c r="H4169" s="59">
        <v>444317804</v>
      </c>
      <c r="I4169" s="35">
        <v>0</v>
      </c>
      <c r="J4169" s="35">
        <v>0</v>
      </c>
      <c r="K4169" s="35">
        <v>0</v>
      </c>
      <c r="L4169" s="35">
        <v>1.49</v>
      </c>
      <c r="M4169" s="35">
        <v>10068.98</v>
      </c>
      <c r="N4169" s="38" t="s">
        <v>2677</v>
      </c>
      <c r="O4169" s="14">
        <f t="shared" si="365"/>
        <v>45922.519502314812</v>
      </c>
      <c r="P4169" s="19">
        <f t="shared" si="366"/>
        <v>45922.727835648147</v>
      </c>
      <c r="Q4169" s="20" t="str">
        <f t="shared" si="367"/>
        <v>22/09/2025</v>
      </c>
      <c r="R4169" s="13" t="str">
        <f t="shared" si="368"/>
        <v>17</v>
      </c>
      <c r="S4169" s="13" t="str">
        <f t="shared" si="369"/>
        <v>Mon</v>
      </c>
    </row>
    <row r="4170" spans="1:19" x14ac:dyDescent="0.25">
      <c r="A4170" s="60">
        <v>45922.519502314812</v>
      </c>
      <c r="B4170" s="61">
        <v>445109481</v>
      </c>
      <c r="C4170" s="37" t="s">
        <v>36</v>
      </c>
      <c r="D4170" s="37" t="s">
        <v>38</v>
      </c>
      <c r="E4170" s="37" t="s">
        <v>46</v>
      </c>
      <c r="F4170" s="37" t="s">
        <v>120</v>
      </c>
      <c r="G4170" s="36">
        <v>3726.18</v>
      </c>
      <c r="H4170" s="61">
        <v>444317805</v>
      </c>
      <c r="I4170" s="36">
        <v>0</v>
      </c>
      <c r="J4170" s="36">
        <v>0</v>
      </c>
      <c r="K4170" s="36">
        <v>0</v>
      </c>
      <c r="L4170" s="36">
        <v>1.57</v>
      </c>
      <c r="M4170" s="36">
        <v>10070.549999999999</v>
      </c>
      <c r="N4170" s="37" t="s">
        <v>2677</v>
      </c>
      <c r="O4170" s="14">
        <f t="shared" si="365"/>
        <v>45922.519502314812</v>
      </c>
      <c r="P4170" s="19">
        <f t="shared" si="366"/>
        <v>45922.727835648147</v>
      </c>
      <c r="Q4170" s="20" t="str">
        <f t="shared" si="367"/>
        <v>22/09/2025</v>
      </c>
      <c r="R4170" s="13" t="str">
        <f t="shared" si="368"/>
        <v>17</v>
      </c>
      <c r="S4170" s="13" t="str">
        <f t="shared" si="369"/>
        <v>Mon</v>
      </c>
    </row>
    <row r="4171" spans="1:19" x14ac:dyDescent="0.25">
      <c r="A4171" s="58">
        <v>45922.519687499997</v>
      </c>
      <c r="B4171" s="59">
        <v>445109562</v>
      </c>
      <c r="C4171" s="38" t="s">
        <v>36</v>
      </c>
      <c r="D4171" s="38" t="s">
        <v>38</v>
      </c>
      <c r="E4171" s="38" t="s">
        <v>46</v>
      </c>
      <c r="F4171" s="38" t="s">
        <v>120</v>
      </c>
      <c r="G4171" s="35">
        <v>3725.43</v>
      </c>
      <c r="H4171" s="59">
        <v>444317885</v>
      </c>
      <c r="I4171" s="35">
        <v>0</v>
      </c>
      <c r="J4171" s="35">
        <v>0</v>
      </c>
      <c r="K4171" s="35">
        <v>0</v>
      </c>
      <c r="L4171" s="35">
        <v>0.68</v>
      </c>
      <c r="M4171" s="35">
        <v>10071.23</v>
      </c>
      <c r="N4171" s="38" t="s">
        <v>2678</v>
      </c>
      <c r="O4171" s="14">
        <f t="shared" si="365"/>
        <v>45922.519687499997</v>
      </c>
      <c r="P4171" s="19">
        <f t="shared" si="366"/>
        <v>45922.728020833332</v>
      </c>
      <c r="Q4171" s="20" t="str">
        <f t="shared" si="367"/>
        <v>22/09/2025</v>
      </c>
      <c r="R4171" s="13" t="str">
        <f t="shared" si="368"/>
        <v>17</v>
      </c>
      <c r="S4171" s="13" t="str">
        <f t="shared" si="369"/>
        <v>Mon</v>
      </c>
    </row>
    <row r="4172" spans="1:19" x14ac:dyDescent="0.25">
      <c r="A4172" s="60">
        <v>45922.519687499997</v>
      </c>
      <c r="B4172" s="61">
        <v>445109563</v>
      </c>
      <c r="C4172" s="37" t="s">
        <v>36</v>
      </c>
      <c r="D4172" s="37" t="s">
        <v>38</v>
      </c>
      <c r="E4172" s="37" t="s">
        <v>46</v>
      </c>
      <c r="F4172" s="37" t="s">
        <v>120</v>
      </c>
      <c r="G4172" s="36">
        <v>3725.43</v>
      </c>
      <c r="H4172" s="61">
        <v>444317886</v>
      </c>
      <c r="I4172" s="36">
        <v>0</v>
      </c>
      <c r="J4172" s="36">
        <v>0</v>
      </c>
      <c r="K4172" s="36">
        <v>0</v>
      </c>
      <c r="L4172" s="36">
        <v>0.73</v>
      </c>
      <c r="M4172" s="36">
        <v>10071.959999999999</v>
      </c>
      <c r="N4172" s="37" t="s">
        <v>2678</v>
      </c>
      <c r="O4172" s="14">
        <f t="shared" si="365"/>
        <v>45922.519687499997</v>
      </c>
      <c r="P4172" s="19">
        <f t="shared" si="366"/>
        <v>45922.728020833332</v>
      </c>
      <c r="Q4172" s="20" t="str">
        <f t="shared" si="367"/>
        <v>22/09/2025</v>
      </c>
      <c r="R4172" s="13" t="str">
        <f t="shared" si="368"/>
        <v>17</v>
      </c>
      <c r="S4172" s="13" t="str">
        <f t="shared" si="369"/>
        <v>Mon</v>
      </c>
    </row>
    <row r="4173" spans="1:19" x14ac:dyDescent="0.25">
      <c r="A4173" s="58">
        <v>45922.519756944443</v>
      </c>
      <c r="B4173" s="59">
        <v>445109583</v>
      </c>
      <c r="C4173" s="38" t="s">
        <v>36</v>
      </c>
      <c r="D4173" s="38" t="s">
        <v>37</v>
      </c>
      <c r="E4173" s="38" t="s">
        <v>45</v>
      </c>
      <c r="F4173" s="38" t="s">
        <v>120</v>
      </c>
      <c r="G4173" s="35">
        <v>3725.86</v>
      </c>
      <c r="H4173" s="59">
        <v>444317905</v>
      </c>
      <c r="I4173" s="35">
        <v>0</v>
      </c>
      <c r="J4173" s="35">
        <v>0</v>
      </c>
      <c r="K4173" s="35">
        <v>0</v>
      </c>
      <c r="L4173" s="35">
        <v>0</v>
      </c>
      <c r="M4173" s="35">
        <v>10071.959999999999</v>
      </c>
      <c r="N4173" s="38" t="s">
        <v>1385</v>
      </c>
      <c r="O4173" s="14">
        <f t="shared" si="365"/>
        <v>45922.519756944443</v>
      </c>
      <c r="P4173" s="19">
        <f t="shared" si="366"/>
        <v>45922.728090277778</v>
      </c>
      <c r="Q4173" s="20" t="str">
        <f t="shared" si="367"/>
        <v>22/09/2025</v>
      </c>
      <c r="R4173" s="13" t="str">
        <f t="shared" si="368"/>
        <v>17</v>
      </c>
      <c r="S4173" s="13" t="str">
        <f t="shared" si="369"/>
        <v>Mon</v>
      </c>
    </row>
    <row r="4174" spans="1:19" x14ac:dyDescent="0.25">
      <c r="A4174" s="60">
        <v>45922.519768518519</v>
      </c>
      <c r="B4174" s="61">
        <v>445109585</v>
      </c>
      <c r="C4174" s="37" t="s">
        <v>36</v>
      </c>
      <c r="D4174" s="37" t="s">
        <v>37</v>
      </c>
      <c r="E4174" s="37" t="s">
        <v>45</v>
      </c>
      <c r="F4174" s="37" t="s">
        <v>120</v>
      </c>
      <c r="G4174" s="36">
        <v>3725.86</v>
      </c>
      <c r="H4174" s="61">
        <v>444317907</v>
      </c>
      <c r="I4174" s="36">
        <v>0</v>
      </c>
      <c r="J4174" s="36">
        <v>0</v>
      </c>
      <c r="K4174" s="36">
        <v>0</v>
      </c>
      <c r="L4174" s="36">
        <v>0</v>
      </c>
      <c r="M4174" s="36">
        <v>10071.959999999999</v>
      </c>
      <c r="N4174" s="37" t="s">
        <v>116</v>
      </c>
      <c r="O4174" s="14">
        <f t="shared" si="365"/>
        <v>45922.519768518519</v>
      </c>
      <c r="P4174" s="19">
        <f t="shared" si="366"/>
        <v>45922.728101851855</v>
      </c>
      <c r="Q4174" s="20" t="str">
        <f t="shared" si="367"/>
        <v>22/09/2025</v>
      </c>
      <c r="R4174" s="13" t="str">
        <f t="shared" si="368"/>
        <v>17</v>
      </c>
      <c r="S4174" s="13" t="str">
        <f t="shared" si="369"/>
        <v>Mon</v>
      </c>
    </row>
    <row r="4175" spans="1:19" x14ac:dyDescent="0.25">
      <c r="A4175" s="58">
        <v>45922.520451388889</v>
      </c>
      <c r="B4175" s="59">
        <v>445109824</v>
      </c>
      <c r="C4175" s="38" t="s">
        <v>36</v>
      </c>
      <c r="D4175" s="38" t="s">
        <v>37</v>
      </c>
      <c r="E4175" s="38" t="s">
        <v>45</v>
      </c>
      <c r="F4175" s="38" t="s">
        <v>120</v>
      </c>
      <c r="G4175" s="35">
        <v>3725.55</v>
      </c>
      <c r="H4175" s="59">
        <v>444318135</v>
      </c>
      <c r="I4175" s="35">
        <v>0</v>
      </c>
      <c r="J4175" s="35">
        <v>0</v>
      </c>
      <c r="K4175" s="35">
        <v>0</v>
      </c>
      <c r="L4175" s="35">
        <v>0</v>
      </c>
      <c r="M4175" s="35">
        <v>10071.959999999999</v>
      </c>
      <c r="N4175" s="38" t="s">
        <v>1972</v>
      </c>
      <c r="O4175" s="14">
        <f t="shared" si="365"/>
        <v>45922.520451388889</v>
      </c>
      <c r="P4175" s="19">
        <f t="shared" si="366"/>
        <v>45922.728784722225</v>
      </c>
      <c r="Q4175" s="20" t="str">
        <f t="shared" si="367"/>
        <v>22/09/2025</v>
      </c>
      <c r="R4175" s="13" t="str">
        <f t="shared" si="368"/>
        <v>17</v>
      </c>
      <c r="S4175" s="13" t="str">
        <f t="shared" si="369"/>
        <v>Mon</v>
      </c>
    </row>
    <row r="4176" spans="1:19" x14ac:dyDescent="0.25">
      <c r="A4176" s="60">
        <v>45922.520462962966</v>
      </c>
      <c r="B4176" s="61">
        <v>445109827</v>
      </c>
      <c r="C4176" s="37" t="s">
        <v>36</v>
      </c>
      <c r="D4176" s="37" t="s">
        <v>37</v>
      </c>
      <c r="E4176" s="37" t="s">
        <v>45</v>
      </c>
      <c r="F4176" s="37" t="s">
        <v>120</v>
      </c>
      <c r="G4176" s="36">
        <v>3725.55</v>
      </c>
      <c r="H4176" s="61">
        <v>444318138</v>
      </c>
      <c r="I4176" s="36">
        <v>0</v>
      </c>
      <c r="J4176" s="36">
        <v>0</v>
      </c>
      <c r="K4176" s="36">
        <v>0</v>
      </c>
      <c r="L4176" s="36">
        <v>0</v>
      </c>
      <c r="M4176" s="36">
        <v>10071.959999999999</v>
      </c>
      <c r="N4176" s="37" t="s">
        <v>2064</v>
      </c>
      <c r="O4176" s="14">
        <f t="shared" si="365"/>
        <v>45922.520462962966</v>
      </c>
      <c r="P4176" s="19">
        <f t="shared" si="366"/>
        <v>45922.728796296302</v>
      </c>
      <c r="Q4176" s="20" t="str">
        <f t="shared" si="367"/>
        <v>22/09/2025</v>
      </c>
      <c r="R4176" s="13" t="str">
        <f t="shared" si="368"/>
        <v>17</v>
      </c>
      <c r="S4176" s="13" t="str">
        <f t="shared" si="369"/>
        <v>Mon</v>
      </c>
    </row>
    <row r="4177" spans="1:19" x14ac:dyDescent="0.25">
      <c r="A4177" s="58">
        <v>45922.520462962966</v>
      </c>
      <c r="B4177" s="59">
        <v>445109829</v>
      </c>
      <c r="C4177" s="38" t="s">
        <v>36</v>
      </c>
      <c r="D4177" s="38" t="s">
        <v>37</v>
      </c>
      <c r="E4177" s="38" t="s">
        <v>45</v>
      </c>
      <c r="F4177" s="38" t="s">
        <v>120</v>
      </c>
      <c r="G4177" s="35">
        <v>3725.55</v>
      </c>
      <c r="H4177" s="59">
        <v>444318140</v>
      </c>
      <c r="I4177" s="35">
        <v>0</v>
      </c>
      <c r="J4177" s="35">
        <v>0</v>
      </c>
      <c r="K4177" s="35">
        <v>0</v>
      </c>
      <c r="L4177" s="35">
        <v>0</v>
      </c>
      <c r="M4177" s="35">
        <v>10071.959999999999</v>
      </c>
      <c r="N4177" s="38" t="s">
        <v>77</v>
      </c>
      <c r="O4177" s="14">
        <f t="shared" si="365"/>
        <v>45922.520462962966</v>
      </c>
      <c r="P4177" s="19">
        <f t="shared" si="366"/>
        <v>45922.728796296302</v>
      </c>
      <c r="Q4177" s="20" t="str">
        <f t="shared" si="367"/>
        <v>22/09/2025</v>
      </c>
      <c r="R4177" s="13" t="str">
        <f t="shared" si="368"/>
        <v>17</v>
      </c>
      <c r="S4177" s="13" t="str">
        <f t="shared" si="369"/>
        <v>Mon</v>
      </c>
    </row>
    <row r="4178" spans="1:19" x14ac:dyDescent="0.25">
      <c r="A4178" s="60">
        <v>45922.520462962966</v>
      </c>
      <c r="B4178" s="61">
        <v>445109851</v>
      </c>
      <c r="C4178" s="37" t="s">
        <v>36</v>
      </c>
      <c r="D4178" s="37" t="s">
        <v>37</v>
      </c>
      <c r="E4178" s="37" t="s">
        <v>45</v>
      </c>
      <c r="F4178" s="37" t="s">
        <v>120</v>
      </c>
      <c r="G4178" s="36">
        <v>3725.55</v>
      </c>
      <c r="H4178" s="61">
        <v>444318162</v>
      </c>
      <c r="I4178" s="36">
        <v>0</v>
      </c>
      <c r="J4178" s="36">
        <v>0</v>
      </c>
      <c r="K4178" s="36">
        <v>0</v>
      </c>
      <c r="L4178" s="36">
        <v>0</v>
      </c>
      <c r="M4178" s="36">
        <v>10071.959999999999</v>
      </c>
      <c r="N4178" s="37" t="s">
        <v>108</v>
      </c>
      <c r="O4178" s="14">
        <f t="shared" si="365"/>
        <v>45922.520462962966</v>
      </c>
      <c r="P4178" s="19">
        <f t="shared" si="366"/>
        <v>45922.728796296302</v>
      </c>
      <c r="Q4178" s="20" t="str">
        <f t="shared" si="367"/>
        <v>22/09/2025</v>
      </c>
      <c r="R4178" s="13" t="str">
        <f t="shared" si="368"/>
        <v>17</v>
      </c>
      <c r="S4178" s="13" t="str">
        <f t="shared" si="369"/>
        <v>Mon</v>
      </c>
    </row>
    <row r="4179" spans="1:19" x14ac:dyDescent="0.25">
      <c r="A4179" s="58">
        <v>45922.520462962966</v>
      </c>
      <c r="B4179" s="59">
        <v>445109854</v>
      </c>
      <c r="C4179" s="38" t="s">
        <v>36</v>
      </c>
      <c r="D4179" s="38" t="s">
        <v>37</v>
      </c>
      <c r="E4179" s="38" t="s">
        <v>45</v>
      </c>
      <c r="F4179" s="38" t="s">
        <v>120</v>
      </c>
      <c r="G4179" s="35">
        <v>3725.55</v>
      </c>
      <c r="H4179" s="59">
        <v>444318167</v>
      </c>
      <c r="I4179" s="35">
        <v>0</v>
      </c>
      <c r="J4179" s="35">
        <v>0</v>
      </c>
      <c r="K4179" s="35">
        <v>0</v>
      </c>
      <c r="L4179" s="35">
        <v>0</v>
      </c>
      <c r="M4179" s="35">
        <v>10071.959999999999</v>
      </c>
      <c r="N4179" s="38" t="s">
        <v>109</v>
      </c>
      <c r="O4179" s="14">
        <f t="shared" si="365"/>
        <v>45922.520462962966</v>
      </c>
      <c r="P4179" s="19">
        <f t="shared" si="366"/>
        <v>45922.728796296302</v>
      </c>
      <c r="Q4179" s="20" t="str">
        <f t="shared" si="367"/>
        <v>22/09/2025</v>
      </c>
      <c r="R4179" s="13" t="str">
        <f t="shared" si="368"/>
        <v>17</v>
      </c>
      <c r="S4179" s="13" t="str">
        <f t="shared" si="369"/>
        <v>Mon</v>
      </c>
    </row>
    <row r="4180" spans="1:19" x14ac:dyDescent="0.25">
      <c r="A4180" s="60">
        <v>45922.521087962959</v>
      </c>
      <c r="B4180" s="61">
        <v>445110248</v>
      </c>
      <c r="C4180" s="37" t="s">
        <v>36</v>
      </c>
      <c r="D4180" s="37" t="s">
        <v>38</v>
      </c>
      <c r="E4180" s="37" t="s">
        <v>46</v>
      </c>
      <c r="F4180" s="37" t="s">
        <v>120</v>
      </c>
      <c r="G4180" s="36">
        <v>3724.79</v>
      </c>
      <c r="H4180" s="61">
        <v>444318557</v>
      </c>
      <c r="I4180" s="36">
        <v>0</v>
      </c>
      <c r="J4180" s="36">
        <v>0</v>
      </c>
      <c r="K4180" s="36">
        <v>0</v>
      </c>
      <c r="L4180" s="36">
        <v>0.1</v>
      </c>
      <c r="M4180" s="36">
        <v>10072.06</v>
      </c>
      <c r="N4180" s="37" t="s">
        <v>2679</v>
      </c>
      <c r="O4180" s="14">
        <f t="shared" si="365"/>
        <v>45922.521087962959</v>
      </c>
      <c r="P4180" s="19">
        <f t="shared" si="366"/>
        <v>45922.729421296295</v>
      </c>
      <c r="Q4180" s="20" t="str">
        <f t="shared" si="367"/>
        <v>22/09/2025</v>
      </c>
      <c r="R4180" s="13" t="str">
        <f t="shared" si="368"/>
        <v>17</v>
      </c>
      <c r="S4180" s="13" t="str">
        <f t="shared" si="369"/>
        <v>Mon</v>
      </c>
    </row>
    <row r="4181" spans="1:19" x14ac:dyDescent="0.25">
      <c r="A4181" s="58">
        <v>45922.521087962959</v>
      </c>
      <c r="B4181" s="59">
        <v>445110249</v>
      </c>
      <c r="C4181" s="38" t="s">
        <v>36</v>
      </c>
      <c r="D4181" s="38" t="s">
        <v>38</v>
      </c>
      <c r="E4181" s="38" t="s">
        <v>46</v>
      </c>
      <c r="F4181" s="38" t="s">
        <v>120</v>
      </c>
      <c r="G4181" s="35">
        <v>3724.79</v>
      </c>
      <c r="H4181" s="59">
        <v>444318558</v>
      </c>
      <c r="I4181" s="35">
        <v>0</v>
      </c>
      <c r="J4181" s="35">
        <v>0</v>
      </c>
      <c r="K4181" s="35">
        <v>0</v>
      </c>
      <c r="L4181" s="35">
        <v>0.1</v>
      </c>
      <c r="M4181" s="35">
        <v>10072.16</v>
      </c>
      <c r="N4181" s="38" t="s">
        <v>2679</v>
      </c>
      <c r="O4181" s="14">
        <f t="shared" si="365"/>
        <v>45922.521087962959</v>
      </c>
      <c r="P4181" s="19">
        <f t="shared" si="366"/>
        <v>45922.729421296295</v>
      </c>
      <c r="Q4181" s="20" t="str">
        <f t="shared" si="367"/>
        <v>22/09/2025</v>
      </c>
      <c r="R4181" s="13" t="str">
        <f t="shared" si="368"/>
        <v>17</v>
      </c>
      <c r="S4181" s="13" t="str">
        <f t="shared" si="369"/>
        <v>Mon</v>
      </c>
    </row>
    <row r="4182" spans="1:19" x14ac:dyDescent="0.25">
      <c r="A4182" s="60">
        <v>45922.521087962959</v>
      </c>
      <c r="B4182" s="61">
        <v>445110250</v>
      </c>
      <c r="C4182" s="37" t="s">
        <v>36</v>
      </c>
      <c r="D4182" s="37" t="s">
        <v>38</v>
      </c>
      <c r="E4182" s="37" t="s">
        <v>46</v>
      </c>
      <c r="F4182" s="37" t="s">
        <v>120</v>
      </c>
      <c r="G4182" s="36">
        <v>3724.79</v>
      </c>
      <c r="H4182" s="61">
        <v>444318559</v>
      </c>
      <c r="I4182" s="36">
        <v>0</v>
      </c>
      <c r="J4182" s="36">
        <v>0</v>
      </c>
      <c r="K4182" s="36">
        <v>0</v>
      </c>
      <c r="L4182" s="36">
        <v>0.19</v>
      </c>
      <c r="M4182" s="36">
        <v>10072.35</v>
      </c>
      <c r="N4182" s="37" t="s">
        <v>2679</v>
      </c>
      <c r="O4182" s="14">
        <f t="shared" si="365"/>
        <v>45922.521087962959</v>
      </c>
      <c r="P4182" s="19">
        <f t="shared" si="366"/>
        <v>45922.729421296295</v>
      </c>
      <c r="Q4182" s="20" t="str">
        <f t="shared" si="367"/>
        <v>22/09/2025</v>
      </c>
      <c r="R4182" s="13" t="str">
        <f t="shared" si="368"/>
        <v>17</v>
      </c>
      <c r="S4182" s="13" t="str">
        <f t="shared" si="369"/>
        <v>Mon</v>
      </c>
    </row>
    <row r="4183" spans="1:19" x14ac:dyDescent="0.25">
      <c r="A4183" s="58">
        <v>45922.521145833336</v>
      </c>
      <c r="B4183" s="59">
        <v>445110273</v>
      </c>
      <c r="C4183" s="38" t="s">
        <v>36</v>
      </c>
      <c r="D4183" s="38" t="s">
        <v>37</v>
      </c>
      <c r="E4183" s="38" t="s">
        <v>45</v>
      </c>
      <c r="F4183" s="38" t="s">
        <v>120</v>
      </c>
      <c r="G4183" s="35">
        <v>3725.13</v>
      </c>
      <c r="H4183" s="59">
        <v>444318584</v>
      </c>
      <c r="I4183" s="35">
        <v>0</v>
      </c>
      <c r="J4183" s="35">
        <v>0</v>
      </c>
      <c r="K4183" s="35">
        <v>0</v>
      </c>
      <c r="L4183" s="35">
        <v>0</v>
      </c>
      <c r="M4183" s="35">
        <v>10072.35</v>
      </c>
      <c r="N4183" s="38" t="s">
        <v>52</v>
      </c>
      <c r="O4183" s="14">
        <f t="shared" si="365"/>
        <v>45922.521145833336</v>
      </c>
      <c r="P4183" s="19">
        <f t="shared" si="366"/>
        <v>45922.729479166672</v>
      </c>
      <c r="Q4183" s="20" t="str">
        <f t="shared" si="367"/>
        <v>22/09/2025</v>
      </c>
      <c r="R4183" s="13" t="str">
        <f t="shared" si="368"/>
        <v>17</v>
      </c>
      <c r="S4183" s="13" t="str">
        <f t="shared" si="369"/>
        <v>Mon</v>
      </c>
    </row>
    <row r="4184" spans="1:19" x14ac:dyDescent="0.25">
      <c r="A4184" s="60">
        <v>45922.521157407406</v>
      </c>
      <c r="B4184" s="61">
        <v>445110274</v>
      </c>
      <c r="C4184" s="37" t="s">
        <v>36</v>
      </c>
      <c r="D4184" s="37" t="s">
        <v>37</v>
      </c>
      <c r="E4184" s="37" t="s">
        <v>45</v>
      </c>
      <c r="F4184" s="37" t="s">
        <v>120</v>
      </c>
      <c r="G4184" s="36">
        <v>3725.2</v>
      </c>
      <c r="H4184" s="61">
        <v>444318585</v>
      </c>
      <c r="I4184" s="36">
        <v>0</v>
      </c>
      <c r="J4184" s="36">
        <v>0</v>
      </c>
      <c r="K4184" s="36">
        <v>0</v>
      </c>
      <c r="L4184" s="36">
        <v>0</v>
      </c>
      <c r="M4184" s="36">
        <v>10072.35</v>
      </c>
      <c r="N4184" s="37" t="s">
        <v>48</v>
      </c>
      <c r="O4184" s="14">
        <f t="shared" si="365"/>
        <v>45922.521157407406</v>
      </c>
      <c r="P4184" s="19">
        <f t="shared" si="366"/>
        <v>45922.729490740741</v>
      </c>
      <c r="Q4184" s="20" t="str">
        <f t="shared" si="367"/>
        <v>22/09/2025</v>
      </c>
      <c r="R4184" s="13" t="str">
        <f t="shared" si="368"/>
        <v>17</v>
      </c>
      <c r="S4184" s="13" t="str">
        <f t="shared" si="369"/>
        <v>Mon</v>
      </c>
    </row>
    <row r="4185" spans="1:19" x14ac:dyDescent="0.25">
      <c r="A4185" s="58">
        <v>45922.521157407406</v>
      </c>
      <c r="B4185" s="59">
        <v>445110277</v>
      </c>
      <c r="C4185" s="38" t="s">
        <v>36</v>
      </c>
      <c r="D4185" s="38" t="s">
        <v>37</v>
      </c>
      <c r="E4185" s="38" t="s">
        <v>45</v>
      </c>
      <c r="F4185" s="38" t="s">
        <v>120</v>
      </c>
      <c r="G4185" s="35">
        <v>3725.28</v>
      </c>
      <c r="H4185" s="59">
        <v>444318588</v>
      </c>
      <c r="I4185" s="35">
        <v>0</v>
      </c>
      <c r="J4185" s="35">
        <v>0</v>
      </c>
      <c r="K4185" s="35">
        <v>0</v>
      </c>
      <c r="L4185" s="35">
        <v>0</v>
      </c>
      <c r="M4185" s="35">
        <v>10072.35</v>
      </c>
      <c r="N4185" s="38" t="s">
        <v>47</v>
      </c>
      <c r="O4185" s="14">
        <f t="shared" si="365"/>
        <v>45922.521157407406</v>
      </c>
      <c r="P4185" s="19">
        <f t="shared" si="366"/>
        <v>45922.729490740741</v>
      </c>
      <c r="Q4185" s="20" t="str">
        <f t="shared" si="367"/>
        <v>22/09/2025</v>
      </c>
      <c r="R4185" s="13" t="str">
        <f t="shared" si="368"/>
        <v>17</v>
      </c>
      <c r="S4185" s="13" t="str">
        <f t="shared" si="369"/>
        <v>Mon</v>
      </c>
    </row>
    <row r="4186" spans="1:19" x14ac:dyDescent="0.25">
      <c r="A4186" s="60">
        <v>45922.521261574075</v>
      </c>
      <c r="B4186" s="61">
        <v>445110354</v>
      </c>
      <c r="C4186" s="37" t="s">
        <v>36</v>
      </c>
      <c r="D4186" s="37" t="s">
        <v>37</v>
      </c>
      <c r="E4186" s="37" t="s">
        <v>45</v>
      </c>
      <c r="F4186" s="37" t="s">
        <v>120</v>
      </c>
      <c r="G4186" s="36">
        <v>3724.8</v>
      </c>
      <c r="H4186" s="61">
        <v>444318668</v>
      </c>
      <c r="I4186" s="36">
        <v>0</v>
      </c>
      <c r="J4186" s="36">
        <v>0</v>
      </c>
      <c r="K4186" s="36">
        <v>0</v>
      </c>
      <c r="L4186" s="36">
        <v>0</v>
      </c>
      <c r="M4186" s="36">
        <v>10072.35</v>
      </c>
      <c r="N4186" s="37" t="s">
        <v>93</v>
      </c>
      <c r="O4186" s="14">
        <f t="shared" si="365"/>
        <v>45922.521261574075</v>
      </c>
      <c r="P4186" s="19">
        <f t="shared" si="366"/>
        <v>45922.729594907411</v>
      </c>
      <c r="Q4186" s="20" t="str">
        <f t="shared" si="367"/>
        <v>22/09/2025</v>
      </c>
      <c r="R4186" s="13" t="str">
        <f t="shared" si="368"/>
        <v>17</v>
      </c>
      <c r="S4186" s="13" t="str">
        <f t="shared" si="369"/>
        <v>Mon</v>
      </c>
    </row>
    <row r="4187" spans="1:19" x14ac:dyDescent="0.25">
      <c r="A4187" s="58">
        <v>45922.521273148152</v>
      </c>
      <c r="B4187" s="59">
        <v>445110356</v>
      </c>
      <c r="C4187" s="38" t="s">
        <v>36</v>
      </c>
      <c r="D4187" s="38" t="s">
        <v>37</v>
      </c>
      <c r="E4187" s="38" t="s">
        <v>45</v>
      </c>
      <c r="F4187" s="38" t="s">
        <v>120</v>
      </c>
      <c r="G4187" s="35">
        <v>3724.68</v>
      </c>
      <c r="H4187" s="59">
        <v>444318669</v>
      </c>
      <c r="I4187" s="35">
        <v>0</v>
      </c>
      <c r="J4187" s="35">
        <v>0</v>
      </c>
      <c r="K4187" s="35">
        <v>0</v>
      </c>
      <c r="L4187" s="35">
        <v>0</v>
      </c>
      <c r="M4187" s="35">
        <v>10072.35</v>
      </c>
      <c r="N4187" s="38" t="s">
        <v>107</v>
      </c>
      <c r="O4187" s="14">
        <f t="shared" si="365"/>
        <v>45922.521273148152</v>
      </c>
      <c r="P4187" s="19">
        <f t="shared" si="366"/>
        <v>45922.729606481487</v>
      </c>
      <c r="Q4187" s="20" t="str">
        <f t="shared" si="367"/>
        <v>22/09/2025</v>
      </c>
      <c r="R4187" s="13" t="str">
        <f t="shared" si="368"/>
        <v>17</v>
      </c>
      <c r="S4187" s="13" t="str">
        <f t="shared" si="369"/>
        <v>Mon</v>
      </c>
    </row>
    <row r="4188" spans="1:19" x14ac:dyDescent="0.25">
      <c r="A4188" s="60">
        <v>45922.521585648145</v>
      </c>
      <c r="B4188" s="61">
        <v>445110432</v>
      </c>
      <c r="C4188" s="37" t="s">
        <v>36</v>
      </c>
      <c r="D4188" s="37" t="s">
        <v>38</v>
      </c>
      <c r="E4188" s="37" t="s">
        <v>46</v>
      </c>
      <c r="F4188" s="37" t="s">
        <v>120</v>
      </c>
      <c r="G4188" s="36">
        <v>3724.03</v>
      </c>
      <c r="H4188" s="61">
        <v>444318743</v>
      </c>
      <c r="I4188" s="36">
        <v>0</v>
      </c>
      <c r="J4188" s="36">
        <v>0</v>
      </c>
      <c r="K4188" s="36">
        <v>0</v>
      </c>
      <c r="L4188" s="36">
        <v>-1.52</v>
      </c>
      <c r="M4188" s="36">
        <v>10070.83</v>
      </c>
      <c r="N4188" s="37" t="s">
        <v>2680</v>
      </c>
      <c r="O4188" s="14">
        <f t="shared" si="365"/>
        <v>45922.521585648145</v>
      </c>
      <c r="P4188" s="19">
        <f t="shared" si="366"/>
        <v>45922.72991898148</v>
      </c>
      <c r="Q4188" s="20" t="str">
        <f t="shared" si="367"/>
        <v>22/09/2025</v>
      </c>
      <c r="R4188" s="13" t="str">
        <f t="shared" si="368"/>
        <v>17</v>
      </c>
      <c r="S4188" s="13" t="str">
        <f t="shared" si="369"/>
        <v>Mon</v>
      </c>
    </row>
    <row r="4189" spans="1:19" x14ac:dyDescent="0.25">
      <c r="A4189" s="58">
        <v>45922.521608796298</v>
      </c>
      <c r="B4189" s="59">
        <v>445110445</v>
      </c>
      <c r="C4189" s="38" t="s">
        <v>36</v>
      </c>
      <c r="D4189" s="38" t="s">
        <v>37</v>
      </c>
      <c r="E4189" s="38" t="s">
        <v>45</v>
      </c>
      <c r="F4189" s="38" t="s">
        <v>120</v>
      </c>
      <c r="G4189" s="35">
        <v>3724.09</v>
      </c>
      <c r="H4189" s="59">
        <v>444318756</v>
      </c>
      <c r="I4189" s="35">
        <v>0</v>
      </c>
      <c r="J4189" s="35">
        <v>0</v>
      </c>
      <c r="K4189" s="35">
        <v>0</v>
      </c>
      <c r="L4189" s="35">
        <v>0</v>
      </c>
      <c r="M4189" s="35">
        <v>10070.83</v>
      </c>
      <c r="N4189" s="38" t="s">
        <v>2554</v>
      </c>
      <c r="O4189" s="14">
        <f t="shared" si="365"/>
        <v>45922.521608796298</v>
      </c>
      <c r="P4189" s="19">
        <f t="shared" si="366"/>
        <v>45922.729942129634</v>
      </c>
      <c r="Q4189" s="20" t="str">
        <f t="shared" si="367"/>
        <v>22/09/2025</v>
      </c>
      <c r="R4189" s="13" t="str">
        <f t="shared" si="368"/>
        <v>17</v>
      </c>
      <c r="S4189" s="13" t="str">
        <f t="shared" si="369"/>
        <v>Mon</v>
      </c>
    </row>
    <row r="4190" spans="1:19" x14ac:dyDescent="0.25">
      <c r="A4190" s="60">
        <v>45922.521666666667</v>
      </c>
      <c r="B4190" s="61">
        <v>445110539</v>
      </c>
      <c r="C4190" s="37" t="s">
        <v>36</v>
      </c>
      <c r="D4190" s="37" t="s">
        <v>38</v>
      </c>
      <c r="E4190" s="37" t="s">
        <v>46</v>
      </c>
      <c r="F4190" s="37" t="s">
        <v>120</v>
      </c>
      <c r="G4190" s="36">
        <v>3723.23</v>
      </c>
      <c r="H4190" s="61">
        <v>444318851</v>
      </c>
      <c r="I4190" s="36">
        <v>0</v>
      </c>
      <c r="J4190" s="36">
        <v>0</v>
      </c>
      <c r="K4190" s="36">
        <v>0</v>
      </c>
      <c r="L4190" s="36">
        <v>-2.3199999999999998</v>
      </c>
      <c r="M4190" s="36">
        <v>10068.51</v>
      </c>
      <c r="N4190" s="37" t="s">
        <v>2681</v>
      </c>
      <c r="O4190" s="14">
        <f t="shared" si="365"/>
        <v>45922.521666666667</v>
      </c>
      <c r="P4190" s="19">
        <f t="shared" si="366"/>
        <v>45922.73</v>
      </c>
      <c r="Q4190" s="20" t="str">
        <f t="shared" si="367"/>
        <v>22/09/2025</v>
      </c>
      <c r="R4190" s="13" t="str">
        <f t="shared" si="368"/>
        <v>17</v>
      </c>
      <c r="S4190" s="13" t="str">
        <f t="shared" si="369"/>
        <v>Mon</v>
      </c>
    </row>
    <row r="4191" spans="1:19" x14ac:dyDescent="0.25">
      <c r="A4191" s="58">
        <v>45922.521828703706</v>
      </c>
      <c r="B4191" s="59">
        <v>445110725</v>
      </c>
      <c r="C4191" s="38" t="s">
        <v>36</v>
      </c>
      <c r="D4191" s="38" t="s">
        <v>38</v>
      </c>
      <c r="E4191" s="38" t="s">
        <v>46</v>
      </c>
      <c r="F4191" s="38" t="s">
        <v>120</v>
      </c>
      <c r="G4191" s="35">
        <v>3722.85</v>
      </c>
      <c r="H4191" s="59">
        <v>444319036</v>
      </c>
      <c r="I4191" s="35">
        <v>0</v>
      </c>
      <c r="J4191" s="35">
        <v>0</v>
      </c>
      <c r="K4191" s="35">
        <v>0</v>
      </c>
      <c r="L4191" s="35">
        <v>-3.01</v>
      </c>
      <c r="M4191" s="35">
        <v>10065.5</v>
      </c>
      <c r="N4191" s="38" t="s">
        <v>2682</v>
      </c>
      <c r="O4191" s="14">
        <f t="shared" si="365"/>
        <v>45922.521828703706</v>
      </c>
      <c r="P4191" s="19">
        <f t="shared" si="366"/>
        <v>45922.730162037042</v>
      </c>
      <c r="Q4191" s="20" t="str">
        <f t="shared" si="367"/>
        <v>22/09/2025</v>
      </c>
      <c r="R4191" s="13" t="str">
        <f t="shared" si="368"/>
        <v>17</v>
      </c>
      <c r="S4191" s="13" t="str">
        <f t="shared" si="369"/>
        <v>Mon</v>
      </c>
    </row>
    <row r="4192" spans="1:19" x14ac:dyDescent="0.25">
      <c r="A4192" s="60">
        <v>45922.521828703706</v>
      </c>
      <c r="B4192" s="61">
        <v>445110726</v>
      </c>
      <c r="C4192" s="37" t="s">
        <v>36</v>
      </c>
      <c r="D4192" s="37" t="s">
        <v>38</v>
      </c>
      <c r="E4192" s="37" t="s">
        <v>46</v>
      </c>
      <c r="F4192" s="37" t="s">
        <v>120</v>
      </c>
      <c r="G4192" s="36">
        <v>3722.85</v>
      </c>
      <c r="H4192" s="61">
        <v>444319037</v>
      </c>
      <c r="I4192" s="36">
        <v>0</v>
      </c>
      <c r="J4192" s="36">
        <v>0</v>
      </c>
      <c r="K4192" s="36">
        <v>0</v>
      </c>
      <c r="L4192" s="36">
        <v>-3.01</v>
      </c>
      <c r="M4192" s="36">
        <v>10062.49</v>
      </c>
      <c r="N4192" s="37" t="s">
        <v>2682</v>
      </c>
      <c r="O4192" s="14">
        <f t="shared" si="365"/>
        <v>45922.521828703706</v>
      </c>
      <c r="P4192" s="19">
        <f t="shared" si="366"/>
        <v>45922.730162037042</v>
      </c>
      <c r="Q4192" s="20" t="str">
        <f t="shared" si="367"/>
        <v>22/09/2025</v>
      </c>
      <c r="R4192" s="13" t="str">
        <f t="shared" si="368"/>
        <v>17</v>
      </c>
      <c r="S4192" s="13" t="str">
        <f t="shared" si="369"/>
        <v>Mon</v>
      </c>
    </row>
    <row r="4193" spans="1:19" x14ac:dyDescent="0.25">
      <c r="A4193" s="58">
        <v>45922.521828703706</v>
      </c>
      <c r="B4193" s="59">
        <v>445110737</v>
      </c>
      <c r="C4193" s="38" t="s">
        <v>36</v>
      </c>
      <c r="D4193" s="38" t="s">
        <v>38</v>
      </c>
      <c r="E4193" s="38" t="s">
        <v>46</v>
      </c>
      <c r="F4193" s="38" t="s">
        <v>120</v>
      </c>
      <c r="G4193" s="35">
        <v>3722.63</v>
      </c>
      <c r="H4193" s="59">
        <v>444319046</v>
      </c>
      <c r="I4193" s="35">
        <v>0</v>
      </c>
      <c r="J4193" s="35">
        <v>0</v>
      </c>
      <c r="K4193" s="35">
        <v>0</v>
      </c>
      <c r="L4193" s="35">
        <v>-2.57</v>
      </c>
      <c r="M4193" s="35">
        <v>10059.92</v>
      </c>
      <c r="N4193" s="38" t="s">
        <v>2683</v>
      </c>
      <c r="O4193" s="14">
        <f t="shared" si="365"/>
        <v>45922.521828703706</v>
      </c>
      <c r="P4193" s="19">
        <f t="shared" si="366"/>
        <v>45922.730162037042</v>
      </c>
      <c r="Q4193" s="20" t="str">
        <f t="shared" si="367"/>
        <v>22/09/2025</v>
      </c>
      <c r="R4193" s="13" t="str">
        <f t="shared" si="368"/>
        <v>17</v>
      </c>
      <c r="S4193" s="13" t="str">
        <f t="shared" si="369"/>
        <v>Mon</v>
      </c>
    </row>
    <row r="4194" spans="1:19" x14ac:dyDescent="0.25">
      <c r="A4194" s="60">
        <v>45922.521828703706</v>
      </c>
      <c r="B4194" s="61">
        <v>445110751</v>
      </c>
      <c r="C4194" s="37" t="s">
        <v>36</v>
      </c>
      <c r="D4194" s="37" t="s">
        <v>38</v>
      </c>
      <c r="E4194" s="37" t="s">
        <v>46</v>
      </c>
      <c r="F4194" s="37" t="s">
        <v>120</v>
      </c>
      <c r="G4194" s="36">
        <v>3722.55</v>
      </c>
      <c r="H4194" s="61">
        <v>444319059</v>
      </c>
      <c r="I4194" s="36">
        <v>0</v>
      </c>
      <c r="J4194" s="36">
        <v>0</v>
      </c>
      <c r="K4194" s="36">
        <v>0</v>
      </c>
      <c r="L4194" s="36">
        <v>-3</v>
      </c>
      <c r="M4194" s="36">
        <v>10056.92</v>
      </c>
      <c r="N4194" s="37" t="s">
        <v>2684</v>
      </c>
      <c r="O4194" s="14">
        <f t="shared" si="365"/>
        <v>45922.521828703706</v>
      </c>
      <c r="P4194" s="19">
        <f t="shared" si="366"/>
        <v>45922.730162037042</v>
      </c>
      <c r="Q4194" s="20" t="str">
        <f t="shared" si="367"/>
        <v>22/09/2025</v>
      </c>
      <c r="R4194" s="13" t="str">
        <f t="shared" si="368"/>
        <v>17</v>
      </c>
      <c r="S4194" s="13" t="str">
        <f t="shared" si="369"/>
        <v>Mon</v>
      </c>
    </row>
    <row r="4195" spans="1:19" x14ac:dyDescent="0.25">
      <c r="A4195" s="58">
        <v>45922.521828703706</v>
      </c>
      <c r="B4195" s="59">
        <v>445110752</v>
      </c>
      <c r="C4195" s="38" t="s">
        <v>36</v>
      </c>
      <c r="D4195" s="38" t="s">
        <v>38</v>
      </c>
      <c r="E4195" s="38" t="s">
        <v>46</v>
      </c>
      <c r="F4195" s="38" t="s">
        <v>120</v>
      </c>
      <c r="G4195" s="35">
        <v>3722.55</v>
      </c>
      <c r="H4195" s="59">
        <v>444319060</v>
      </c>
      <c r="I4195" s="35">
        <v>0</v>
      </c>
      <c r="J4195" s="35">
        <v>0</v>
      </c>
      <c r="K4195" s="35">
        <v>0</v>
      </c>
      <c r="L4195" s="35">
        <v>-3</v>
      </c>
      <c r="M4195" s="35">
        <v>10053.92</v>
      </c>
      <c r="N4195" s="38" t="s">
        <v>2684</v>
      </c>
      <c r="O4195" s="14">
        <f t="shared" si="365"/>
        <v>45922.521828703706</v>
      </c>
      <c r="P4195" s="19">
        <f t="shared" si="366"/>
        <v>45922.730162037042</v>
      </c>
      <c r="Q4195" s="20" t="str">
        <f t="shared" si="367"/>
        <v>22/09/2025</v>
      </c>
      <c r="R4195" s="13" t="str">
        <f t="shared" si="368"/>
        <v>17</v>
      </c>
      <c r="S4195" s="13" t="str">
        <f t="shared" si="369"/>
        <v>Mon</v>
      </c>
    </row>
    <row r="4196" spans="1:19" x14ac:dyDescent="0.25">
      <c r="A4196" s="60">
        <v>45922.521828703706</v>
      </c>
      <c r="B4196" s="61">
        <v>445110756</v>
      </c>
      <c r="C4196" s="37" t="s">
        <v>36</v>
      </c>
      <c r="D4196" s="37" t="s">
        <v>38</v>
      </c>
      <c r="E4196" s="37" t="s">
        <v>46</v>
      </c>
      <c r="F4196" s="37" t="s">
        <v>120</v>
      </c>
      <c r="G4196" s="36">
        <v>3722.55</v>
      </c>
      <c r="H4196" s="61">
        <v>444319061</v>
      </c>
      <c r="I4196" s="36">
        <v>0</v>
      </c>
      <c r="J4196" s="36">
        <v>0</v>
      </c>
      <c r="K4196" s="36">
        <v>0</v>
      </c>
      <c r="L4196" s="36">
        <v>-3</v>
      </c>
      <c r="M4196" s="36">
        <v>10050.92</v>
      </c>
      <c r="N4196" s="37" t="s">
        <v>2684</v>
      </c>
      <c r="O4196" s="14">
        <f t="shared" si="365"/>
        <v>45922.521828703706</v>
      </c>
      <c r="P4196" s="19">
        <f t="shared" si="366"/>
        <v>45922.730162037042</v>
      </c>
      <c r="Q4196" s="20" t="str">
        <f t="shared" si="367"/>
        <v>22/09/2025</v>
      </c>
      <c r="R4196" s="13" t="str">
        <f t="shared" si="368"/>
        <v>17</v>
      </c>
      <c r="S4196" s="13" t="str">
        <f t="shared" si="369"/>
        <v>Mon</v>
      </c>
    </row>
    <row r="4197" spans="1:19" x14ac:dyDescent="0.25">
      <c r="A4197" s="58">
        <v>45922.521840277775</v>
      </c>
      <c r="B4197" s="59">
        <v>445110768</v>
      </c>
      <c r="C4197" s="38" t="s">
        <v>36</v>
      </c>
      <c r="D4197" s="38" t="s">
        <v>38</v>
      </c>
      <c r="E4197" s="38" t="s">
        <v>46</v>
      </c>
      <c r="F4197" s="38" t="s">
        <v>120</v>
      </c>
      <c r="G4197" s="35">
        <v>3722.3</v>
      </c>
      <c r="H4197" s="59">
        <v>444319075</v>
      </c>
      <c r="I4197" s="35">
        <v>0</v>
      </c>
      <c r="J4197" s="35">
        <v>0</v>
      </c>
      <c r="K4197" s="35">
        <v>0</v>
      </c>
      <c r="L4197" s="35">
        <v>-2.4300000000000002</v>
      </c>
      <c r="M4197" s="35">
        <v>10048.49</v>
      </c>
      <c r="N4197" s="38" t="s">
        <v>2685</v>
      </c>
      <c r="O4197" s="14">
        <f t="shared" si="365"/>
        <v>45922.521840277775</v>
      </c>
      <c r="P4197" s="19">
        <f t="shared" si="366"/>
        <v>45922.730173611111</v>
      </c>
      <c r="Q4197" s="20" t="str">
        <f t="shared" si="367"/>
        <v>22/09/2025</v>
      </c>
      <c r="R4197" s="13" t="str">
        <f t="shared" si="368"/>
        <v>17</v>
      </c>
      <c r="S4197" s="13" t="str">
        <f t="shared" si="369"/>
        <v>Mon</v>
      </c>
    </row>
    <row r="4198" spans="1:19" x14ac:dyDescent="0.25">
      <c r="A4198" s="60">
        <v>45922.521840277775</v>
      </c>
      <c r="B4198" s="61">
        <v>445110778</v>
      </c>
      <c r="C4198" s="37" t="s">
        <v>36</v>
      </c>
      <c r="D4198" s="37" t="s">
        <v>38</v>
      </c>
      <c r="E4198" s="37" t="s">
        <v>46</v>
      </c>
      <c r="F4198" s="37" t="s">
        <v>120</v>
      </c>
      <c r="G4198" s="36">
        <v>3722.14</v>
      </c>
      <c r="H4198" s="61">
        <v>444319086</v>
      </c>
      <c r="I4198" s="36">
        <v>0</v>
      </c>
      <c r="J4198" s="36">
        <v>0</v>
      </c>
      <c r="K4198" s="36">
        <v>0</v>
      </c>
      <c r="L4198" s="36">
        <v>-2.99</v>
      </c>
      <c r="M4198" s="36">
        <v>10045.5</v>
      </c>
      <c r="N4198" s="37" t="s">
        <v>2686</v>
      </c>
      <c r="O4198" s="14">
        <f t="shared" si="365"/>
        <v>45922.521840277775</v>
      </c>
      <c r="P4198" s="19">
        <f t="shared" si="366"/>
        <v>45922.730173611111</v>
      </c>
      <c r="Q4198" s="20" t="str">
        <f t="shared" si="367"/>
        <v>22/09/2025</v>
      </c>
      <c r="R4198" s="13" t="str">
        <f t="shared" si="368"/>
        <v>17</v>
      </c>
      <c r="S4198" s="13" t="str">
        <f t="shared" si="369"/>
        <v>Mon</v>
      </c>
    </row>
    <row r="4199" spans="1:19" x14ac:dyDescent="0.25">
      <c r="A4199" s="58">
        <v>45922.521840277775</v>
      </c>
      <c r="B4199" s="59">
        <v>445110786</v>
      </c>
      <c r="C4199" s="38" t="s">
        <v>36</v>
      </c>
      <c r="D4199" s="38" t="s">
        <v>38</v>
      </c>
      <c r="E4199" s="38" t="s">
        <v>46</v>
      </c>
      <c r="F4199" s="38" t="s">
        <v>120</v>
      </c>
      <c r="G4199" s="35">
        <v>3722.1</v>
      </c>
      <c r="H4199" s="59">
        <v>444319094</v>
      </c>
      <c r="I4199" s="35">
        <v>0</v>
      </c>
      <c r="J4199" s="35">
        <v>0</v>
      </c>
      <c r="K4199" s="35">
        <v>0</v>
      </c>
      <c r="L4199" s="35">
        <v>-3.18</v>
      </c>
      <c r="M4199" s="35">
        <v>10042.32</v>
      </c>
      <c r="N4199" s="38" t="s">
        <v>2687</v>
      </c>
      <c r="O4199" s="14">
        <f t="shared" si="365"/>
        <v>45922.521840277775</v>
      </c>
      <c r="P4199" s="19">
        <f t="shared" si="366"/>
        <v>45922.730173611111</v>
      </c>
      <c r="Q4199" s="20" t="str">
        <f t="shared" si="367"/>
        <v>22/09/2025</v>
      </c>
      <c r="R4199" s="13" t="str">
        <f t="shared" si="368"/>
        <v>17</v>
      </c>
      <c r="S4199" s="13" t="str">
        <f t="shared" si="369"/>
        <v>Mon</v>
      </c>
    </row>
    <row r="4200" spans="1:19" x14ac:dyDescent="0.25">
      <c r="A4200" s="60">
        <v>45922.521840277775</v>
      </c>
      <c r="B4200" s="61">
        <v>445110816</v>
      </c>
      <c r="C4200" s="37" t="s">
        <v>36</v>
      </c>
      <c r="D4200" s="37" t="s">
        <v>38</v>
      </c>
      <c r="E4200" s="37" t="s">
        <v>46</v>
      </c>
      <c r="F4200" s="37" t="s">
        <v>120</v>
      </c>
      <c r="G4200" s="36">
        <v>3721.8</v>
      </c>
      <c r="H4200" s="61">
        <v>444319121</v>
      </c>
      <c r="I4200" s="36">
        <v>0</v>
      </c>
      <c r="J4200" s="36">
        <v>0</v>
      </c>
      <c r="K4200" s="36">
        <v>0</v>
      </c>
      <c r="L4200" s="36">
        <v>-3</v>
      </c>
      <c r="M4200" s="36">
        <v>10039.32</v>
      </c>
      <c r="N4200" s="37" t="s">
        <v>2688</v>
      </c>
      <c r="O4200" s="14">
        <f t="shared" si="365"/>
        <v>45922.521840277775</v>
      </c>
      <c r="P4200" s="19">
        <f t="shared" si="366"/>
        <v>45922.730173611111</v>
      </c>
      <c r="Q4200" s="20" t="str">
        <f t="shared" si="367"/>
        <v>22/09/2025</v>
      </c>
      <c r="R4200" s="13" t="str">
        <f t="shared" si="368"/>
        <v>17</v>
      </c>
      <c r="S4200" s="13" t="str">
        <f t="shared" si="369"/>
        <v>Mon</v>
      </c>
    </row>
    <row r="4201" spans="1:19" x14ac:dyDescent="0.25">
      <c r="A4201" s="58">
        <v>45922.521840277775</v>
      </c>
      <c r="B4201" s="59">
        <v>445110817</v>
      </c>
      <c r="C4201" s="38" t="s">
        <v>36</v>
      </c>
      <c r="D4201" s="38" t="s">
        <v>38</v>
      </c>
      <c r="E4201" s="38" t="s">
        <v>46</v>
      </c>
      <c r="F4201" s="38" t="s">
        <v>120</v>
      </c>
      <c r="G4201" s="35">
        <v>3721.8</v>
      </c>
      <c r="H4201" s="59">
        <v>444319122</v>
      </c>
      <c r="I4201" s="35">
        <v>0</v>
      </c>
      <c r="J4201" s="35">
        <v>0</v>
      </c>
      <c r="K4201" s="35">
        <v>0</v>
      </c>
      <c r="L4201" s="35">
        <v>-2.88</v>
      </c>
      <c r="M4201" s="35">
        <v>10036.44</v>
      </c>
      <c r="N4201" s="38" t="s">
        <v>2689</v>
      </c>
      <c r="O4201" s="14">
        <f t="shared" si="365"/>
        <v>45922.521840277775</v>
      </c>
      <c r="P4201" s="19">
        <f t="shared" si="366"/>
        <v>45922.730173611111</v>
      </c>
      <c r="Q4201" s="20" t="str">
        <f t="shared" si="367"/>
        <v>22/09/2025</v>
      </c>
      <c r="R4201" s="13" t="str">
        <f t="shared" si="368"/>
        <v>17</v>
      </c>
      <c r="S4201" s="13" t="str">
        <f t="shared" si="369"/>
        <v>Mon</v>
      </c>
    </row>
    <row r="4202" spans="1:19" x14ac:dyDescent="0.25">
      <c r="A4202" s="60">
        <v>45922.521851851852</v>
      </c>
      <c r="B4202" s="61">
        <v>445110837</v>
      </c>
      <c r="C4202" s="37" t="s">
        <v>36</v>
      </c>
      <c r="D4202" s="37" t="s">
        <v>38</v>
      </c>
      <c r="E4202" s="37" t="s">
        <v>46</v>
      </c>
      <c r="F4202" s="37" t="s">
        <v>120</v>
      </c>
      <c r="G4202" s="36">
        <v>3721.75</v>
      </c>
      <c r="H4202" s="61">
        <v>444319143</v>
      </c>
      <c r="I4202" s="36">
        <v>0</v>
      </c>
      <c r="J4202" s="36">
        <v>0</v>
      </c>
      <c r="K4202" s="36">
        <v>0</v>
      </c>
      <c r="L4202" s="36">
        <v>-3</v>
      </c>
      <c r="M4202" s="36">
        <v>10033.44</v>
      </c>
      <c r="N4202" s="37" t="s">
        <v>2690</v>
      </c>
      <c r="O4202" s="14">
        <f t="shared" si="365"/>
        <v>45922.521851851852</v>
      </c>
      <c r="P4202" s="19">
        <f t="shared" si="366"/>
        <v>45922.730185185188</v>
      </c>
      <c r="Q4202" s="20" t="str">
        <f t="shared" si="367"/>
        <v>22/09/2025</v>
      </c>
      <c r="R4202" s="13" t="str">
        <f t="shared" si="368"/>
        <v>17</v>
      </c>
      <c r="S4202" s="13" t="str">
        <f t="shared" si="369"/>
        <v>Mon</v>
      </c>
    </row>
    <row r="4203" spans="1:19" x14ac:dyDescent="0.25">
      <c r="A4203" s="58">
        <v>45922.521851851852</v>
      </c>
      <c r="B4203" s="59">
        <v>445110844</v>
      </c>
      <c r="C4203" s="38" t="s">
        <v>36</v>
      </c>
      <c r="D4203" s="38" t="s">
        <v>38</v>
      </c>
      <c r="E4203" s="38" t="s">
        <v>46</v>
      </c>
      <c r="F4203" s="38" t="s">
        <v>120</v>
      </c>
      <c r="G4203" s="35">
        <v>3721.65</v>
      </c>
      <c r="H4203" s="59">
        <v>444319150</v>
      </c>
      <c r="I4203" s="35">
        <v>0</v>
      </c>
      <c r="J4203" s="35">
        <v>0</v>
      </c>
      <c r="K4203" s="35">
        <v>0</v>
      </c>
      <c r="L4203" s="35">
        <v>-3.03</v>
      </c>
      <c r="M4203" s="35">
        <v>10030.41</v>
      </c>
      <c r="N4203" s="38" t="s">
        <v>2691</v>
      </c>
      <c r="O4203" s="14">
        <f t="shared" si="365"/>
        <v>45922.521851851852</v>
      </c>
      <c r="P4203" s="19">
        <f t="shared" si="366"/>
        <v>45922.730185185188</v>
      </c>
      <c r="Q4203" s="20" t="str">
        <f t="shared" si="367"/>
        <v>22/09/2025</v>
      </c>
      <c r="R4203" s="13" t="str">
        <f t="shared" si="368"/>
        <v>17</v>
      </c>
      <c r="S4203" s="13" t="str">
        <f t="shared" si="369"/>
        <v>Mon</v>
      </c>
    </row>
    <row r="4204" spans="1:19" x14ac:dyDescent="0.25">
      <c r="A4204" s="60">
        <v>45922.521851851852</v>
      </c>
      <c r="B4204" s="61">
        <v>445110845</v>
      </c>
      <c r="C4204" s="37" t="s">
        <v>36</v>
      </c>
      <c r="D4204" s="37" t="s">
        <v>38</v>
      </c>
      <c r="E4204" s="37" t="s">
        <v>46</v>
      </c>
      <c r="F4204" s="37" t="s">
        <v>120</v>
      </c>
      <c r="G4204" s="36">
        <v>3721.65</v>
      </c>
      <c r="H4204" s="61">
        <v>444319151</v>
      </c>
      <c r="I4204" s="36">
        <v>0</v>
      </c>
      <c r="J4204" s="36">
        <v>0</v>
      </c>
      <c r="K4204" s="36">
        <v>0</v>
      </c>
      <c r="L4204" s="36">
        <v>-3.08</v>
      </c>
      <c r="M4204" s="36">
        <v>10027.33</v>
      </c>
      <c r="N4204" s="37" t="s">
        <v>2692</v>
      </c>
      <c r="O4204" s="14">
        <f t="shared" ref="O4204:O4267" si="370">A4204</f>
        <v>45922.521851851852</v>
      </c>
      <c r="P4204" s="19">
        <f t="shared" ref="P4204:P4267" si="371">O4204+(5/24)</f>
        <v>45922.730185185188</v>
      </c>
      <c r="Q4204" s="20" t="str">
        <f t="shared" ref="Q4204:Q4267" si="372">TEXT(P4204,"dd/mm/yyyy")</f>
        <v>22/09/2025</v>
      </c>
      <c r="R4204" s="13" t="str">
        <f t="shared" ref="R4204:R4267" si="373">TEXT(P4204,"hh")</f>
        <v>17</v>
      </c>
      <c r="S4204" s="13" t="str">
        <f t="shared" ref="S4204:S4267" si="374">TEXT(P4204,"ddd")</f>
        <v>Mon</v>
      </c>
    </row>
    <row r="4205" spans="1:19" x14ac:dyDescent="0.25">
      <c r="A4205" s="58">
        <v>45922.522997685184</v>
      </c>
      <c r="B4205" s="59">
        <v>445112030</v>
      </c>
      <c r="C4205" s="38" t="s">
        <v>36</v>
      </c>
      <c r="D4205" s="38" t="s">
        <v>38</v>
      </c>
      <c r="E4205" s="38" t="s">
        <v>45</v>
      </c>
      <c r="F4205" s="38" t="s">
        <v>120</v>
      </c>
      <c r="G4205" s="35">
        <v>3723.08</v>
      </c>
      <c r="H4205" s="59">
        <v>444320346</v>
      </c>
      <c r="I4205" s="35">
        <v>0</v>
      </c>
      <c r="J4205" s="35">
        <v>0</v>
      </c>
      <c r="K4205" s="35">
        <v>0</v>
      </c>
      <c r="L4205" s="35">
        <v>0</v>
      </c>
      <c r="M4205" s="35">
        <v>10027.33</v>
      </c>
      <c r="N4205" s="38" t="s">
        <v>119</v>
      </c>
      <c r="O4205" s="14">
        <f t="shared" si="370"/>
        <v>45922.522997685184</v>
      </c>
      <c r="P4205" s="19">
        <f t="shared" si="371"/>
        <v>45922.73133101852</v>
      </c>
      <c r="Q4205" s="20" t="str">
        <f t="shared" si="372"/>
        <v>22/09/2025</v>
      </c>
      <c r="R4205" s="13" t="str">
        <f t="shared" si="373"/>
        <v>17</v>
      </c>
      <c r="S4205" s="13" t="str">
        <f t="shared" si="374"/>
        <v>Mon</v>
      </c>
    </row>
    <row r="4206" spans="1:19" x14ac:dyDescent="0.25">
      <c r="A4206" s="60">
        <v>45922.523009259261</v>
      </c>
      <c r="B4206" s="61">
        <v>445112032</v>
      </c>
      <c r="C4206" s="37" t="s">
        <v>36</v>
      </c>
      <c r="D4206" s="37" t="s">
        <v>38</v>
      </c>
      <c r="E4206" s="37" t="s">
        <v>45</v>
      </c>
      <c r="F4206" s="37" t="s">
        <v>120</v>
      </c>
      <c r="G4206" s="36">
        <v>3723.08</v>
      </c>
      <c r="H4206" s="61">
        <v>444320348</v>
      </c>
      <c r="I4206" s="36">
        <v>0</v>
      </c>
      <c r="J4206" s="36">
        <v>0</v>
      </c>
      <c r="K4206" s="36">
        <v>0</v>
      </c>
      <c r="L4206" s="36">
        <v>0</v>
      </c>
      <c r="M4206" s="36">
        <v>10027.33</v>
      </c>
      <c r="N4206" s="37" t="s">
        <v>116</v>
      </c>
      <c r="O4206" s="14">
        <f t="shared" si="370"/>
        <v>45922.523009259261</v>
      </c>
      <c r="P4206" s="19">
        <f t="shared" si="371"/>
        <v>45922.731342592597</v>
      </c>
      <c r="Q4206" s="20" t="str">
        <f t="shared" si="372"/>
        <v>22/09/2025</v>
      </c>
      <c r="R4206" s="13" t="str">
        <f t="shared" si="373"/>
        <v>17</v>
      </c>
      <c r="S4206" s="13" t="str">
        <f t="shared" si="374"/>
        <v>Mon</v>
      </c>
    </row>
    <row r="4207" spans="1:19" x14ac:dyDescent="0.25">
      <c r="A4207" s="58">
        <v>45922.523587962962</v>
      </c>
      <c r="B4207" s="59">
        <v>445112270</v>
      </c>
      <c r="C4207" s="38" t="s">
        <v>36</v>
      </c>
      <c r="D4207" s="38" t="s">
        <v>37</v>
      </c>
      <c r="E4207" s="38" t="s">
        <v>45</v>
      </c>
      <c r="F4207" s="38" t="s">
        <v>120</v>
      </c>
      <c r="G4207" s="35">
        <v>3723.61</v>
      </c>
      <c r="H4207" s="59">
        <v>444320587</v>
      </c>
      <c r="I4207" s="35">
        <v>0</v>
      </c>
      <c r="J4207" s="35">
        <v>0</v>
      </c>
      <c r="K4207" s="35">
        <v>0</v>
      </c>
      <c r="L4207" s="35">
        <v>0</v>
      </c>
      <c r="M4207" s="35">
        <v>10027.33</v>
      </c>
      <c r="N4207" s="38" t="s">
        <v>74</v>
      </c>
      <c r="O4207" s="14">
        <f t="shared" si="370"/>
        <v>45922.523587962962</v>
      </c>
      <c r="P4207" s="19">
        <f t="shared" si="371"/>
        <v>45922.731921296298</v>
      </c>
      <c r="Q4207" s="20" t="str">
        <f t="shared" si="372"/>
        <v>22/09/2025</v>
      </c>
      <c r="R4207" s="13" t="str">
        <f t="shared" si="373"/>
        <v>17</v>
      </c>
      <c r="S4207" s="13" t="str">
        <f t="shared" si="374"/>
        <v>Mon</v>
      </c>
    </row>
    <row r="4208" spans="1:19" x14ac:dyDescent="0.25">
      <c r="A4208" s="60">
        <v>45922.523587962962</v>
      </c>
      <c r="B4208" s="61">
        <v>445112274</v>
      </c>
      <c r="C4208" s="37" t="s">
        <v>36</v>
      </c>
      <c r="D4208" s="37" t="s">
        <v>37</v>
      </c>
      <c r="E4208" s="37" t="s">
        <v>45</v>
      </c>
      <c r="F4208" s="37" t="s">
        <v>120</v>
      </c>
      <c r="G4208" s="36">
        <v>3723.61</v>
      </c>
      <c r="H4208" s="61">
        <v>444320591</v>
      </c>
      <c r="I4208" s="36">
        <v>0</v>
      </c>
      <c r="J4208" s="36">
        <v>0</v>
      </c>
      <c r="K4208" s="36">
        <v>0</v>
      </c>
      <c r="L4208" s="36">
        <v>0</v>
      </c>
      <c r="M4208" s="36">
        <v>10027.33</v>
      </c>
      <c r="N4208" s="37" t="s">
        <v>2541</v>
      </c>
      <c r="O4208" s="14">
        <f t="shared" si="370"/>
        <v>45922.523587962962</v>
      </c>
      <c r="P4208" s="19">
        <f t="shared" si="371"/>
        <v>45922.731921296298</v>
      </c>
      <c r="Q4208" s="20" t="str">
        <f t="shared" si="372"/>
        <v>22/09/2025</v>
      </c>
      <c r="R4208" s="13" t="str">
        <f t="shared" si="373"/>
        <v>17</v>
      </c>
      <c r="S4208" s="13" t="str">
        <f t="shared" si="374"/>
        <v>Mon</v>
      </c>
    </row>
    <row r="4209" spans="1:19" x14ac:dyDescent="0.25">
      <c r="A4209" s="58">
        <v>45922.525625000002</v>
      </c>
      <c r="B4209" s="59">
        <v>445112984</v>
      </c>
      <c r="C4209" s="38" t="s">
        <v>36</v>
      </c>
      <c r="D4209" s="38" t="s">
        <v>37</v>
      </c>
      <c r="E4209" s="38" t="s">
        <v>46</v>
      </c>
      <c r="F4209" s="38" t="s">
        <v>120</v>
      </c>
      <c r="G4209" s="35">
        <v>3722.16</v>
      </c>
      <c r="H4209" s="59">
        <v>444321328</v>
      </c>
      <c r="I4209" s="35">
        <v>0</v>
      </c>
      <c r="J4209" s="35">
        <v>0</v>
      </c>
      <c r="K4209" s="35">
        <v>0</v>
      </c>
      <c r="L4209" s="35">
        <v>0.92</v>
      </c>
      <c r="M4209" s="35">
        <v>10028.25</v>
      </c>
      <c r="N4209" s="38" t="s">
        <v>2693</v>
      </c>
      <c r="O4209" s="14">
        <f t="shared" si="370"/>
        <v>45922.525625000002</v>
      </c>
      <c r="P4209" s="19">
        <f t="shared" si="371"/>
        <v>45922.733958333338</v>
      </c>
      <c r="Q4209" s="20" t="str">
        <f t="shared" si="372"/>
        <v>22/09/2025</v>
      </c>
      <c r="R4209" s="13" t="str">
        <f t="shared" si="373"/>
        <v>17</v>
      </c>
      <c r="S4209" s="13" t="str">
        <f t="shared" si="374"/>
        <v>Mon</v>
      </c>
    </row>
    <row r="4210" spans="1:19" x14ac:dyDescent="0.25">
      <c r="A4210" s="60">
        <v>45922.525659722225</v>
      </c>
      <c r="B4210" s="61">
        <v>445113003</v>
      </c>
      <c r="C4210" s="37" t="s">
        <v>36</v>
      </c>
      <c r="D4210" s="37" t="s">
        <v>38</v>
      </c>
      <c r="E4210" s="37" t="s">
        <v>45</v>
      </c>
      <c r="F4210" s="37" t="s">
        <v>120</v>
      </c>
      <c r="G4210" s="36">
        <v>3722.12</v>
      </c>
      <c r="H4210" s="61">
        <v>444321347</v>
      </c>
      <c r="I4210" s="36">
        <v>0</v>
      </c>
      <c r="J4210" s="36">
        <v>0</v>
      </c>
      <c r="K4210" s="36">
        <v>0</v>
      </c>
      <c r="L4210" s="36">
        <v>0</v>
      </c>
      <c r="M4210" s="36">
        <v>10028.25</v>
      </c>
      <c r="N4210" s="37" t="s">
        <v>116</v>
      </c>
      <c r="O4210" s="14">
        <f t="shared" si="370"/>
        <v>45922.525659722225</v>
      </c>
      <c r="P4210" s="19">
        <f t="shared" si="371"/>
        <v>45922.733993055561</v>
      </c>
      <c r="Q4210" s="20" t="str">
        <f t="shared" si="372"/>
        <v>22/09/2025</v>
      </c>
      <c r="R4210" s="13" t="str">
        <f t="shared" si="373"/>
        <v>17</v>
      </c>
      <c r="S4210" s="13" t="str">
        <f t="shared" si="374"/>
        <v>Mon</v>
      </c>
    </row>
    <row r="4211" spans="1:19" x14ac:dyDescent="0.25">
      <c r="A4211" s="58">
        <v>45922.527858796297</v>
      </c>
      <c r="B4211" s="59">
        <v>445113790</v>
      </c>
      <c r="C4211" s="38" t="s">
        <v>36</v>
      </c>
      <c r="D4211" s="38" t="s">
        <v>38</v>
      </c>
      <c r="E4211" s="38" t="s">
        <v>45</v>
      </c>
      <c r="F4211" s="38" t="s">
        <v>120</v>
      </c>
      <c r="G4211" s="35">
        <v>3721.75</v>
      </c>
      <c r="H4211" s="59">
        <v>444322108</v>
      </c>
      <c r="I4211" s="35">
        <v>0</v>
      </c>
      <c r="J4211" s="35">
        <v>0</v>
      </c>
      <c r="K4211" s="35">
        <v>0</v>
      </c>
      <c r="L4211" s="35">
        <v>0</v>
      </c>
      <c r="M4211" s="35">
        <v>10028.25</v>
      </c>
      <c r="N4211" s="38" t="s">
        <v>48</v>
      </c>
      <c r="O4211" s="14">
        <f t="shared" si="370"/>
        <v>45922.527858796297</v>
      </c>
      <c r="P4211" s="19">
        <f t="shared" si="371"/>
        <v>45922.736192129632</v>
      </c>
      <c r="Q4211" s="20" t="str">
        <f t="shared" si="372"/>
        <v>22/09/2025</v>
      </c>
      <c r="R4211" s="13" t="str">
        <f t="shared" si="373"/>
        <v>17</v>
      </c>
      <c r="S4211" s="13" t="str">
        <f t="shared" si="374"/>
        <v>Mon</v>
      </c>
    </row>
    <row r="4212" spans="1:19" x14ac:dyDescent="0.25">
      <c r="A4212" s="60">
        <v>45922.527870370373</v>
      </c>
      <c r="B4212" s="61">
        <v>445113791</v>
      </c>
      <c r="C4212" s="37" t="s">
        <v>36</v>
      </c>
      <c r="D4212" s="37" t="s">
        <v>38</v>
      </c>
      <c r="E4212" s="37" t="s">
        <v>45</v>
      </c>
      <c r="F4212" s="37" t="s">
        <v>120</v>
      </c>
      <c r="G4212" s="36">
        <v>3721.75</v>
      </c>
      <c r="H4212" s="61">
        <v>444322109</v>
      </c>
      <c r="I4212" s="36">
        <v>0</v>
      </c>
      <c r="J4212" s="36">
        <v>0</v>
      </c>
      <c r="K4212" s="36">
        <v>0</v>
      </c>
      <c r="L4212" s="36">
        <v>0</v>
      </c>
      <c r="M4212" s="36">
        <v>10028.25</v>
      </c>
      <c r="N4212" s="37" t="s">
        <v>108</v>
      </c>
      <c r="O4212" s="14">
        <f t="shared" si="370"/>
        <v>45922.527870370373</v>
      </c>
      <c r="P4212" s="19">
        <f t="shared" si="371"/>
        <v>45922.736203703709</v>
      </c>
      <c r="Q4212" s="20" t="str">
        <f t="shared" si="372"/>
        <v>22/09/2025</v>
      </c>
      <c r="R4212" s="13" t="str">
        <f t="shared" si="373"/>
        <v>17</v>
      </c>
      <c r="S4212" s="13" t="str">
        <f t="shared" si="374"/>
        <v>Mon</v>
      </c>
    </row>
    <row r="4213" spans="1:19" x14ac:dyDescent="0.25">
      <c r="A4213" s="58">
        <v>45922.527870370373</v>
      </c>
      <c r="B4213" s="59">
        <v>445113792</v>
      </c>
      <c r="C4213" s="38" t="s">
        <v>36</v>
      </c>
      <c r="D4213" s="38" t="s">
        <v>38</v>
      </c>
      <c r="E4213" s="38" t="s">
        <v>45</v>
      </c>
      <c r="F4213" s="38" t="s">
        <v>120</v>
      </c>
      <c r="G4213" s="35">
        <v>3721.75</v>
      </c>
      <c r="H4213" s="59">
        <v>444322110</v>
      </c>
      <c r="I4213" s="35">
        <v>0</v>
      </c>
      <c r="J4213" s="35">
        <v>0</v>
      </c>
      <c r="K4213" s="35">
        <v>0</v>
      </c>
      <c r="L4213" s="35">
        <v>0</v>
      </c>
      <c r="M4213" s="35">
        <v>10028.25</v>
      </c>
      <c r="N4213" s="38" t="s">
        <v>52</v>
      </c>
      <c r="O4213" s="14">
        <f t="shared" si="370"/>
        <v>45922.527870370373</v>
      </c>
      <c r="P4213" s="19">
        <f t="shared" si="371"/>
        <v>45922.736203703709</v>
      </c>
      <c r="Q4213" s="20" t="str">
        <f t="shared" si="372"/>
        <v>22/09/2025</v>
      </c>
      <c r="R4213" s="13" t="str">
        <f t="shared" si="373"/>
        <v>17</v>
      </c>
      <c r="S4213" s="13" t="str">
        <f t="shared" si="374"/>
        <v>Mon</v>
      </c>
    </row>
    <row r="4214" spans="1:19" x14ac:dyDescent="0.25">
      <c r="A4214" s="60">
        <v>45922.527870370373</v>
      </c>
      <c r="B4214" s="61">
        <v>445113794</v>
      </c>
      <c r="C4214" s="37" t="s">
        <v>36</v>
      </c>
      <c r="D4214" s="37" t="s">
        <v>38</v>
      </c>
      <c r="E4214" s="37" t="s">
        <v>45</v>
      </c>
      <c r="F4214" s="37" t="s">
        <v>120</v>
      </c>
      <c r="G4214" s="36">
        <v>3721.74</v>
      </c>
      <c r="H4214" s="61">
        <v>444322112</v>
      </c>
      <c r="I4214" s="36">
        <v>0</v>
      </c>
      <c r="J4214" s="36">
        <v>0</v>
      </c>
      <c r="K4214" s="36">
        <v>0</v>
      </c>
      <c r="L4214" s="36">
        <v>0</v>
      </c>
      <c r="M4214" s="36">
        <v>10028.25</v>
      </c>
      <c r="N4214" s="37" t="s">
        <v>1945</v>
      </c>
      <c r="O4214" s="14">
        <f t="shared" si="370"/>
        <v>45922.527870370373</v>
      </c>
      <c r="P4214" s="19">
        <f t="shared" si="371"/>
        <v>45922.736203703709</v>
      </c>
      <c r="Q4214" s="20" t="str">
        <f t="shared" si="372"/>
        <v>22/09/2025</v>
      </c>
      <c r="R4214" s="13" t="str">
        <f t="shared" si="373"/>
        <v>17</v>
      </c>
      <c r="S4214" s="13" t="str">
        <f t="shared" si="374"/>
        <v>Mon</v>
      </c>
    </row>
    <row r="4215" spans="1:19" x14ac:dyDescent="0.25">
      <c r="A4215" s="58">
        <v>45922.527870370373</v>
      </c>
      <c r="B4215" s="59">
        <v>445113795</v>
      </c>
      <c r="C4215" s="38" t="s">
        <v>36</v>
      </c>
      <c r="D4215" s="38" t="s">
        <v>38</v>
      </c>
      <c r="E4215" s="38" t="s">
        <v>45</v>
      </c>
      <c r="F4215" s="38" t="s">
        <v>120</v>
      </c>
      <c r="G4215" s="35">
        <v>3721.69</v>
      </c>
      <c r="H4215" s="59">
        <v>444322113</v>
      </c>
      <c r="I4215" s="35">
        <v>0</v>
      </c>
      <c r="J4215" s="35">
        <v>0</v>
      </c>
      <c r="K4215" s="35">
        <v>0</v>
      </c>
      <c r="L4215" s="35">
        <v>0</v>
      </c>
      <c r="M4215" s="35">
        <v>10028.25</v>
      </c>
      <c r="N4215" s="38" t="s">
        <v>2064</v>
      </c>
      <c r="O4215" s="14">
        <f t="shared" si="370"/>
        <v>45922.527870370373</v>
      </c>
      <c r="P4215" s="19">
        <f t="shared" si="371"/>
        <v>45922.736203703709</v>
      </c>
      <c r="Q4215" s="20" t="str">
        <f t="shared" si="372"/>
        <v>22/09/2025</v>
      </c>
      <c r="R4215" s="13" t="str">
        <f t="shared" si="373"/>
        <v>17</v>
      </c>
      <c r="S4215" s="13" t="str">
        <f t="shared" si="374"/>
        <v>Mon</v>
      </c>
    </row>
    <row r="4216" spans="1:19" x14ac:dyDescent="0.25">
      <c r="A4216" s="60">
        <v>45922.527881944443</v>
      </c>
      <c r="B4216" s="61">
        <v>445113796</v>
      </c>
      <c r="C4216" s="37" t="s">
        <v>36</v>
      </c>
      <c r="D4216" s="37" t="s">
        <v>38</v>
      </c>
      <c r="E4216" s="37" t="s">
        <v>45</v>
      </c>
      <c r="F4216" s="37" t="s">
        <v>120</v>
      </c>
      <c r="G4216" s="36">
        <v>3721.7</v>
      </c>
      <c r="H4216" s="61">
        <v>444322114</v>
      </c>
      <c r="I4216" s="36">
        <v>0</v>
      </c>
      <c r="J4216" s="36">
        <v>0</v>
      </c>
      <c r="K4216" s="36">
        <v>0</v>
      </c>
      <c r="L4216" s="36">
        <v>0</v>
      </c>
      <c r="M4216" s="36">
        <v>10028.25</v>
      </c>
      <c r="N4216" s="37" t="s">
        <v>114</v>
      </c>
      <c r="O4216" s="14">
        <f t="shared" si="370"/>
        <v>45922.527881944443</v>
      </c>
      <c r="P4216" s="19">
        <f t="shared" si="371"/>
        <v>45922.736215277779</v>
      </c>
      <c r="Q4216" s="20" t="str">
        <f t="shared" si="372"/>
        <v>22/09/2025</v>
      </c>
      <c r="R4216" s="13" t="str">
        <f t="shared" si="373"/>
        <v>17</v>
      </c>
      <c r="S4216" s="13" t="str">
        <f t="shared" si="374"/>
        <v>Mon</v>
      </c>
    </row>
    <row r="4217" spans="1:19" x14ac:dyDescent="0.25">
      <c r="A4217" s="58">
        <v>45922.527881944443</v>
      </c>
      <c r="B4217" s="59">
        <v>445113798</v>
      </c>
      <c r="C4217" s="38" t="s">
        <v>36</v>
      </c>
      <c r="D4217" s="38" t="s">
        <v>38</v>
      </c>
      <c r="E4217" s="38" t="s">
        <v>45</v>
      </c>
      <c r="F4217" s="38" t="s">
        <v>120</v>
      </c>
      <c r="G4217" s="35">
        <v>3721.56</v>
      </c>
      <c r="H4217" s="59">
        <v>444322116</v>
      </c>
      <c r="I4217" s="35">
        <v>0</v>
      </c>
      <c r="J4217" s="35">
        <v>0</v>
      </c>
      <c r="K4217" s="35">
        <v>0</v>
      </c>
      <c r="L4217" s="35">
        <v>0</v>
      </c>
      <c r="M4217" s="35">
        <v>10028.25</v>
      </c>
      <c r="N4217" s="38" t="s">
        <v>77</v>
      </c>
      <c r="O4217" s="14">
        <f t="shared" si="370"/>
        <v>45922.527881944443</v>
      </c>
      <c r="P4217" s="19">
        <f t="shared" si="371"/>
        <v>45922.736215277779</v>
      </c>
      <c r="Q4217" s="20" t="str">
        <f t="shared" si="372"/>
        <v>22/09/2025</v>
      </c>
      <c r="R4217" s="13" t="str">
        <f t="shared" si="373"/>
        <v>17</v>
      </c>
      <c r="S4217" s="13" t="str">
        <f t="shared" si="374"/>
        <v>Mon</v>
      </c>
    </row>
    <row r="4218" spans="1:19" x14ac:dyDescent="0.25">
      <c r="A4218" s="60">
        <v>45922.527881944443</v>
      </c>
      <c r="B4218" s="61">
        <v>445113800</v>
      </c>
      <c r="C4218" s="37" t="s">
        <v>36</v>
      </c>
      <c r="D4218" s="37" t="s">
        <v>38</v>
      </c>
      <c r="E4218" s="37" t="s">
        <v>45</v>
      </c>
      <c r="F4218" s="37" t="s">
        <v>120</v>
      </c>
      <c r="G4218" s="36">
        <v>3721.55</v>
      </c>
      <c r="H4218" s="61">
        <v>444322118</v>
      </c>
      <c r="I4218" s="36">
        <v>0</v>
      </c>
      <c r="J4218" s="36">
        <v>0</v>
      </c>
      <c r="K4218" s="36">
        <v>0</v>
      </c>
      <c r="L4218" s="36">
        <v>0</v>
      </c>
      <c r="M4218" s="36">
        <v>10028.25</v>
      </c>
      <c r="N4218" s="37" t="s">
        <v>109</v>
      </c>
      <c r="O4218" s="14">
        <f t="shared" si="370"/>
        <v>45922.527881944443</v>
      </c>
      <c r="P4218" s="19">
        <f t="shared" si="371"/>
        <v>45922.736215277779</v>
      </c>
      <c r="Q4218" s="20" t="str">
        <f t="shared" si="372"/>
        <v>22/09/2025</v>
      </c>
      <c r="R4218" s="13" t="str">
        <f t="shared" si="373"/>
        <v>17</v>
      </c>
      <c r="S4218" s="13" t="str">
        <f t="shared" si="374"/>
        <v>Mon</v>
      </c>
    </row>
    <row r="4219" spans="1:19" x14ac:dyDescent="0.25">
      <c r="A4219" s="58">
        <v>45922.527881944443</v>
      </c>
      <c r="B4219" s="59">
        <v>445113801</v>
      </c>
      <c r="C4219" s="38" t="s">
        <v>36</v>
      </c>
      <c r="D4219" s="38" t="s">
        <v>38</v>
      </c>
      <c r="E4219" s="38" t="s">
        <v>45</v>
      </c>
      <c r="F4219" s="38" t="s">
        <v>120</v>
      </c>
      <c r="G4219" s="35">
        <v>3721.54</v>
      </c>
      <c r="H4219" s="59">
        <v>444322119</v>
      </c>
      <c r="I4219" s="35">
        <v>0</v>
      </c>
      <c r="J4219" s="35">
        <v>0</v>
      </c>
      <c r="K4219" s="35">
        <v>0</v>
      </c>
      <c r="L4219" s="35">
        <v>0</v>
      </c>
      <c r="M4219" s="35">
        <v>10028.25</v>
      </c>
      <c r="N4219" s="38" t="s">
        <v>1972</v>
      </c>
      <c r="O4219" s="14">
        <f t="shared" si="370"/>
        <v>45922.527881944443</v>
      </c>
      <c r="P4219" s="19">
        <f t="shared" si="371"/>
        <v>45922.736215277779</v>
      </c>
      <c r="Q4219" s="20" t="str">
        <f t="shared" si="372"/>
        <v>22/09/2025</v>
      </c>
      <c r="R4219" s="13" t="str">
        <f t="shared" si="373"/>
        <v>17</v>
      </c>
      <c r="S4219" s="13" t="str">
        <f t="shared" si="374"/>
        <v>Mon</v>
      </c>
    </row>
    <row r="4220" spans="1:19" x14ac:dyDescent="0.25">
      <c r="A4220" s="60">
        <v>45922.52789351852</v>
      </c>
      <c r="B4220" s="61">
        <v>445113802</v>
      </c>
      <c r="C4220" s="37" t="s">
        <v>36</v>
      </c>
      <c r="D4220" s="37" t="s">
        <v>38</v>
      </c>
      <c r="E4220" s="37" t="s">
        <v>45</v>
      </c>
      <c r="F4220" s="37" t="s">
        <v>120</v>
      </c>
      <c r="G4220" s="36">
        <v>3721.54</v>
      </c>
      <c r="H4220" s="61">
        <v>444322120</v>
      </c>
      <c r="I4220" s="36">
        <v>0</v>
      </c>
      <c r="J4220" s="36">
        <v>0</v>
      </c>
      <c r="K4220" s="36">
        <v>0</v>
      </c>
      <c r="L4220" s="36">
        <v>0</v>
      </c>
      <c r="M4220" s="36">
        <v>10028.25</v>
      </c>
      <c r="N4220" s="37" t="s">
        <v>2063</v>
      </c>
      <c r="O4220" s="14">
        <f t="shared" si="370"/>
        <v>45922.52789351852</v>
      </c>
      <c r="P4220" s="19">
        <f t="shared" si="371"/>
        <v>45922.736226851855</v>
      </c>
      <c r="Q4220" s="20" t="str">
        <f t="shared" si="372"/>
        <v>22/09/2025</v>
      </c>
      <c r="R4220" s="13" t="str">
        <f t="shared" si="373"/>
        <v>17</v>
      </c>
      <c r="S4220" s="13" t="str">
        <f t="shared" si="374"/>
        <v>Mon</v>
      </c>
    </row>
    <row r="4221" spans="1:19" x14ac:dyDescent="0.25">
      <c r="A4221" s="58">
        <v>45922.52789351852</v>
      </c>
      <c r="B4221" s="59">
        <v>445113803</v>
      </c>
      <c r="C4221" s="38" t="s">
        <v>36</v>
      </c>
      <c r="D4221" s="38" t="s">
        <v>38</v>
      </c>
      <c r="E4221" s="38" t="s">
        <v>45</v>
      </c>
      <c r="F4221" s="38" t="s">
        <v>120</v>
      </c>
      <c r="G4221" s="35">
        <v>3721.54</v>
      </c>
      <c r="H4221" s="59">
        <v>444322121</v>
      </c>
      <c r="I4221" s="35">
        <v>0</v>
      </c>
      <c r="J4221" s="35">
        <v>0</v>
      </c>
      <c r="K4221" s="35">
        <v>0</v>
      </c>
      <c r="L4221" s="35">
        <v>0</v>
      </c>
      <c r="M4221" s="35">
        <v>10028.25</v>
      </c>
      <c r="N4221" s="38" t="s">
        <v>47</v>
      </c>
      <c r="O4221" s="14">
        <f t="shared" si="370"/>
        <v>45922.52789351852</v>
      </c>
      <c r="P4221" s="19">
        <f t="shared" si="371"/>
        <v>45922.736226851855</v>
      </c>
      <c r="Q4221" s="20" t="str">
        <f t="shared" si="372"/>
        <v>22/09/2025</v>
      </c>
      <c r="R4221" s="13" t="str">
        <f t="shared" si="373"/>
        <v>17</v>
      </c>
      <c r="S4221" s="13" t="str">
        <f t="shared" si="374"/>
        <v>Mon</v>
      </c>
    </row>
    <row r="4222" spans="1:19" x14ac:dyDescent="0.25">
      <c r="A4222" s="60">
        <v>45922.528564814813</v>
      </c>
      <c r="B4222" s="61">
        <v>445114039</v>
      </c>
      <c r="C4222" s="37" t="s">
        <v>36</v>
      </c>
      <c r="D4222" s="37" t="s">
        <v>38</v>
      </c>
      <c r="E4222" s="37" t="s">
        <v>46</v>
      </c>
      <c r="F4222" s="37" t="s">
        <v>120</v>
      </c>
      <c r="G4222" s="36">
        <v>3720.7</v>
      </c>
      <c r="H4222" s="61">
        <v>444322352</v>
      </c>
      <c r="I4222" s="36">
        <v>0</v>
      </c>
      <c r="J4222" s="36">
        <v>0</v>
      </c>
      <c r="K4222" s="36">
        <v>0</v>
      </c>
      <c r="L4222" s="36">
        <v>-3.39</v>
      </c>
      <c r="M4222" s="36">
        <v>10024.86</v>
      </c>
      <c r="N4222" s="37" t="s">
        <v>2694</v>
      </c>
      <c r="O4222" s="14">
        <f t="shared" si="370"/>
        <v>45922.528564814813</v>
      </c>
      <c r="P4222" s="19">
        <f t="shared" si="371"/>
        <v>45922.736898148149</v>
      </c>
      <c r="Q4222" s="20" t="str">
        <f t="shared" si="372"/>
        <v>22/09/2025</v>
      </c>
      <c r="R4222" s="13" t="str">
        <f t="shared" si="373"/>
        <v>17</v>
      </c>
      <c r="S4222" s="13" t="str">
        <f t="shared" si="374"/>
        <v>Mon</v>
      </c>
    </row>
    <row r="4223" spans="1:19" x14ac:dyDescent="0.25">
      <c r="A4223" s="58">
        <v>45922.529363425929</v>
      </c>
      <c r="B4223" s="59">
        <v>445114720</v>
      </c>
      <c r="C4223" s="38" t="s">
        <v>36</v>
      </c>
      <c r="D4223" s="38" t="s">
        <v>38</v>
      </c>
      <c r="E4223" s="38" t="s">
        <v>45</v>
      </c>
      <c r="F4223" s="38" t="s">
        <v>120</v>
      </c>
      <c r="G4223" s="35">
        <v>3720.92</v>
      </c>
      <c r="H4223" s="59">
        <v>444323028</v>
      </c>
      <c r="I4223" s="35">
        <v>0</v>
      </c>
      <c r="J4223" s="35">
        <v>0</v>
      </c>
      <c r="K4223" s="35">
        <v>0</v>
      </c>
      <c r="L4223" s="35">
        <v>0</v>
      </c>
      <c r="M4223" s="35">
        <v>10024.86</v>
      </c>
      <c r="N4223" s="38" t="s">
        <v>1385</v>
      </c>
      <c r="O4223" s="14">
        <f t="shared" si="370"/>
        <v>45922.529363425929</v>
      </c>
      <c r="P4223" s="19">
        <f t="shared" si="371"/>
        <v>45922.737696759265</v>
      </c>
      <c r="Q4223" s="20" t="str">
        <f t="shared" si="372"/>
        <v>22/09/2025</v>
      </c>
      <c r="R4223" s="13" t="str">
        <f t="shared" si="373"/>
        <v>17</v>
      </c>
      <c r="S4223" s="13" t="str">
        <f t="shared" si="374"/>
        <v>Mon</v>
      </c>
    </row>
    <row r="4224" spans="1:19" x14ac:dyDescent="0.25">
      <c r="A4224" s="60">
        <v>45922.530462962961</v>
      </c>
      <c r="B4224" s="61">
        <v>445115281</v>
      </c>
      <c r="C4224" s="37" t="s">
        <v>36</v>
      </c>
      <c r="D4224" s="37" t="s">
        <v>38</v>
      </c>
      <c r="E4224" s="37" t="s">
        <v>46</v>
      </c>
      <c r="F4224" s="37" t="s">
        <v>120</v>
      </c>
      <c r="G4224" s="36">
        <v>3720.61</v>
      </c>
      <c r="H4224" s="61">
        <v>444323584</v>
      </c>
      <c r="I4224" s="36">
        <v>0</v>
      </c>
      <c r="J4224" s="36">
        <v>0</v>
      </c>
      <c r="K4224" s="36">
        <v>0</v>
      </c>
      <c r="L4224" s="36">
        <v>-3</v>
      </c>
      <c r="M4224" s="36">
        <v>10021.86</v>
      </c>
      <c r="N4224" s="37" t="s">
        <v>2695</v>
      </c>
      <c r="O4224" s="14">
        <f t="shared" si="370"/>
        <v>45922.530462962961</v>
      </c>
      <c r="P4224" s="19">
        <f t="shared" si="371"/>
        <v>45922.738796296297</v>
      </c>
      <c r="Q4224" s="20" t="str">
        <f t="shared" si="372"/>
        <v>22/09/2025</v>
      </c>
      <c r="R4224" s="13" t="str">
        <f t="shared" si="373"/>
        <v>17</v>
      </c>
      <c r="S4224" s="13" t="str">
        <f t="shared" si="374"/>
        <v>Mon</v>
      </c>
    </row>
    <row r="4225" spans="1:19" x14ac:dyDescent="0.25">
      <c r="A4225" s="58">
        <v>45922.530462962961</v>
      </c>
      <c r="B4225" s="59">
        <v>445115282</v>
      </c>
      <c r="C4225" s="38" t="s">
        <v>36</v>
      </c>
      <c r="D4225" s="38" t="s">
        <v>38</v>
      </c>
      <c r="E4225" s="38" t="s">
        <v>46</v>
      </c>
      <c r="F4225" s="38" t="s">
        <v>120</v>
      </c>
      <c r="G4225" s="35">
        <v>3720.61</v>
      </c>
      <c r="H4225" s="59">
        <v>444323585</v>
      </c>
      <c r="I4225" s="35">
        <v>0</v>
      </c>
      <c r="J4225" s="35">
        <v>0</v>
      </c>
      <c r="K4225" s="35">
        <v>0</v>
      </c>
      <c r="L4225" s="35">
        <v>-3</v>
      </c>
      <c r="M4225" s="35">
        <v>10018.86</v>
      </c>
      <c r="N4225" s="38" t="s">
        <v>2696</v>
      </c>
      <c r="O4225" s="14">
        <f t="shared" si="370"/>
        <v>45922.530462962961</v>
      </c>
      <c r="P4225" s="19">
        <f t="shared" si="371"/>
        <v>45922.738796296297</v>
      </c>
      <c r="Q4225" s="20" t="str">
        <f t="shared" si="372"/>
        <v>22/09/2025</v>
      </c>
      <c r="R4225" s="13" t="str">
        <f t="shared" si="373"/>
        <v>17</v>
      </c>
      <c r="S4225" s="13" t="str">
        <f t="shared" si="374"/>
        <v>Mon</v>
      </c>
    </row>
    <row r="4226" spans="1:19" x14ac:dyDescent="0.25">
      <c r="A4226" s="60">
        <v>45922.531678240739</v>
      </c>
      <c r="B4226" s="61">
        <v>445115916</v>
      </c>
      <c r="C4226" s="37" t="s">
        <v>36</v>
      </c>
      <c r="D4226" s="37" t="s">
        <v>37</v>
      </c>
      <c r="E4226" s="37" t="s">
        <v>45</v>
      </c>
      <c r="F4226" s="37" t="s">
        <v>120</v>
      </c>
      <c r="G4226" s="36">
        <v>3721.9</v>
      </c>
      <c r="H4226" s="61">
        <v>444324241</v>
      </c>
      <c r="I4226" s="36">
        <v>0</v>
      </c>
      <c r="J4226" s="36">
        <v>0</v>
      </c>
      <c r="K4226" s="36">
        <v>0</v>
      </c>
      <c r="L4226" s="36">
        <v>0</v>
      </c>
      <c r="M4226" s="36">
        <v>10018.86</v>
      </c>
      <c r="N4226" s="37" t="s">
        <v>93</v>
      </c>
      <c r="O4226" s="14">
        <f t="shared" si="370"/>
        <v>45922.531678240739</v>
      </c>
      <c r="P4226" s="19">
        <f t="shared" si="371"/>
        <v>45922.740011574075</v>
      </c>
      <c r="Q4226" s="20" t="str">
        <f t="shared" si="372"/>
        <v>22/09/2025</v>
      </c>
      <c r="R4226" s="13" t="str">
        <f t="shared" si="373"/>
        <v>17</v>
      </c>
      <c r="S4226" s="13" t="str">
        <f t="shared" si="374"/>
        <v>Mon</v>
      </c>
    </row>
    <row r="4227" spans="1:19" x14ac:dyDescent="0.25">
      <c r="A4227" s="58">
        <v>45922.531689814816</v>
      </c>
      <c r="B4227" s="59">
        <v>445115920</v>
      </c>
      <c r="C4227" s="38" t="s">
        <v>36</v>
      </c>
      <c r="D4227" s="38" t="s">
        <v>37</v>
      </c>
      <c r="E4227" s="38" t="s">
        <v>45</v>
      </c>
      <c r="F4227" s="38" t="s">
        <v>120</v>
      </c>
      <c r="G4227" s="35">
        <v>3721.85</v>
      </c>
      <c r="H4227" s="59">
        <v>444324245</v>
      </c>
      <c r="I4227" s="35">
        <v>0</v>
      </c>
      <c r="J4227" s="35">
        <v>0</v>
      </c>
      <c r="K4227" s="35">
        <v>0</v>
      </c>
      <c r="L4227" s="35">
        <v>0</v>
      </c>
      <c r="M4227" s="35">
        <v>10018.86</v>
      </c>
      <c r="N4227" s="38" t="s">
        <v>2554</v>
      </c>
      <c r="O4227" s="14">
        <f t="shared" si="370"/>
        <v>45922.531689814816</v>
      </c>
      <c r="P4227" s="19">
        <f t="shared" si="371"/>
        <v>45922.740023148152</v>
      </c>
      <c r="Q4227" s="20" t="str">
        <f t="shared" si="372"/>
        <v>22/09/2025</v>
      </c>
      <c r="R4227" s="13" t="str">
        <f t="shared" si="373"/>
        <v>17</v>
      </c>
      <c r="S4227" s="13" t="str">
        <f t="shared" si="374"/>
        <v>Mon</v>
      </c>
    </row>
    <row r="4228" spans="1:19" x14ac:dyDescent="0.25">
      <c r="A4228" s="60">
        <v>45922.531921296293</v>
      </c>
      <c r="B4228" s="61">
        <v>445116288</v>
      </c>
      <c r="C4228" s="37" t="s">
        <v>36</v>
      </c>
      <c r="D4228" s="37" t="s">
        <v>37</v>
      </c>
      <c r="E4228" s="37" t="s">
        <v>45</v>
      </c>
      <c r="F4228" s="37" t="s">
        <v>120</v>
      </c>
      <c r="G4228" s="36">
        <v>3722.28</v>
      </c>
      <c r="H4228" s="61">
        <v>444324613</v>
      </c>
      <c r="I4228" s="36">
        <v>0</v>
      </c>
      <c r="J4228" s="36">
        <v>0</v>
      </c>
      <c r="K4228" s="36">
        <v>0</v>
      </c>
      <c r="L4228" s="36">
        <v>0</v>
      </c>
      <c r="M4228" s="36">
        <v>10018.86</v>
      </c>
      <c r="N4228" s="37" t="s">
        <v>2556</v>
      </c>
      <c r="O4228" s="14">
        <f t="shared" si="370"/>
        <v>45922.531921296293</v>
      </c>
      <c r="P4228" s="19">
        <f t="shared" si="371"/>
        <v>45922.740254629629</v>
      </c>
      <c r="Q4228" s="20" t="str">
        <f t="shared" si="372"/>
        <v>22/09/2025</v>
      </c>
      <c r="R4228" s="13" t="str">
        <f t="shared" si="373"/>
        <v>17</v>
      </c>
      <c r="S4228" s="13" t="str">
        <f t="shared" si="374"/>
        <v>Mon</v>
      </c>
    </row>
    <row r="4229" spans="1:19" x14ac:dyDescent="0.25">
      <c r="A4229" s="58">
        <v>45922.531921296293</v>
      </c>
      <c r="B4229" s="59">
        <v>445116291</v>
      </c>
      <c r="C4229" s="38" t="s">
        <v>36</v>
      </c>
      <c r="D4229" s="38" t="s">
        <v>37</v>
      </c>
      <c r="E4229" s="38" t="s">
        <v>45</v>
      </c>
      <c r="F4229" s="38" t="s">
        <v>120</v>
      </c>
      <c r="G4229" s="35">
        <v>3722.34</v>
      </c>
      <c r="H4229" s="59">
        <v>444324616</v>
      </c>
      <c r="I4229" s="35">
        <v>0</v>
      </c>
      <c r="J4229" s="35">
        <v>0</v>
      </c>
      <c r="K4229" s="35">
        <v>0</v>
      </c>
      <c r="L4229" s="35">
        <v>0</v>
      </c>
      <c r="M4229" s="35">
        <v>10018.86</v>
      </c>
      <c r="N4229" s="38" t="s">
        <v>2555</v>
      </c>
      <c r="O4229" s="14">
        <f t="shared" si="370"/>
        <v>45922.531921296293</v>
      </c>
      <c r="P4229" s="19">
        <f t="shared" si="371"/>
        <v>45922.740254629629</v>
      </c>
      <c r="Q4229" s="20" t="str">
        <f t="shared" si="372"/>
        <v>22/09/2025</v>
      </c>
      <c r="R4229" s="13" t="str">
        <f t="shared" si="373"/>
        <v>17</v>
      </c>
      <c r="S4229" s="13" t="str">
        <f t="shared" si="374"/>
        <v>Mon</v>
      </c>
    </row>
    <row r="4230" spans="1:19" x14ac:dyDescent="0.25">
      <c r="A4230" s="60">
        <v>45922.533020833333</v>
      </c>
      <c r="B4230" s="61">
        <v>445116968</v>
      </c>
      <c r="C4230" s="37" t="s">
        <v>36</v>
      </c>
      <c r="D4230" s="37" t="s">
        <v>37</v>
      </c>
      <c r="E4230" s="37" t="s">
        <v>46</v>
      </c>
      <c r="F4230" s="37" t="s">
        <v>120</v>
      </c>
      <c r="G4230" s="36">
        <v>3723.28</v>
      </c>
      <c r="H4230" s="61">
        <v>444325272</v>
      </c>
      <c r="I4230" s="36">
        <v>0</v>
      </c>
      <c r="J4230" s="36">
        <v>0</v>
      </c>
      <c r="K4230" s="36">
        <v>0</v>
      </c>
      <c r="L4230" s="36">
        <v>-1.73</v>
      </c>
      <c r="M4230" s="36">
        <v>10017.129999999999</v>
      </c>
      <c r="N4230" s="37" t="s">
        <v>2697</v>
      </c>
      <c r="O4230" s="14">
        <f t="shared" si="370"/>
        <v>45922.533020833333</v>
      </c>
      <c r="P4230" s="19">
        <f t="shared" si="371"/>
        <v>45922.741354166668</v>
      </c>
      <c r="Q4230" s="20" t="str">
        <f t="shared" si="372"/>
        <v>22/09/2025</v>
      </c>
      <c r="R4230" s="13" t="str">
        <f t="shared" si="373"/>
        <v>17</v>
      </c>
      <c r="S4230" s="13" t="str">
        <f t="shared" si="374"/>
        <v>Mon</v>
      </c>
    </row>
    <row r="4231" spans="1:19" x14ac:dyDescent="0.25">
      <c r="A4231" s="58">
        <v>45922.53329861111</v>
      </c>
      <c r="B4231" s="59">
        <v>445117250</v>
      </c>
      <c r="C4231" s="38" t="s">
        <v>36</v>
      </c>
      <c r="D4231" s="38" t="s">
        <v>37</v>
      </c>
      <c r="E4231" s="38" t="s">
        <v>45</v>
      </c>
      <c r="F4231" s="38" t="s">
        <v>120</v>
      </c>
      <c r="G4231" s="35">
        <v>3722.89</v>
      </c>
      <c r="H4231" s="59">
        <v>444325552</v>
      </c>
      <c r="I4231" s="35">
        <v>0</v>
      </c>
      <c r="J4231" s="35">
        <v>0</v>
      </c>
      <c r="K4231" s="35">
        <v>0</v>
      </c>
      <c r="L4231" s="35">
        <v>0</v>
      </c>
      <c r="M4231" s="35">
        <v>10017.129999999999</v>
      </c>
      <c r="N4231" s="38" t="s">
        <v>2541</v>
      </c>
      <c r="O4231" s="14">
        <f t="shared" si="370"/>
        <v>45922.53329861111</v>
      </c>
      <c r="P4231" s="19">
        <f t="shared" si="371"/>
        <v>45922.741631944446</v>
      </c>
      <c r="Q4231" s="20" t="str">
        <f t="shared" si="372"/>
        <v>22/09/2025</v>
      </c>
      <c r="R4231" s="13" t="str">
        <f t="shared" si="373"/>
        <v>17</v>
      </c>
      <c r="S4231" s="13" t="str">
        <f t="shared" si="374"/>
        <v>Mon</v>
      </c>
    </row>
    <row r="4232" spans="1:19" x14ac:dyDescent="0.25">
      <c r="A4232" s="60">
        <v>45922.533310185187</v>
      </c>
      <c r="B4232" s="61">
        <v>445117252</v>
      </c>
      <c r="C4232" s="37" t="s">
        <v>36</v>
      </c>
      <c r="D4232" s="37" t="s">
        <v>37</v>
      </c>
      <c r="E4232" s="37" t="s">
        <v>45</v>
      </c>
      <c r="F4232" s="37" t="s">
        <v>120</v>
      </c>
      <c r="G4232" s="36">
        <v>3722.89</v>
      </c>
      <c r="H4232" s="61">
        <v>444325554</v>
      </c>
      <c r="I4232" s="36">
        <v>0</v>
      </c>
      <c r="J4232" s="36">
        <v>0</v>
      </c>
      <c r="K4232" s="36">
        <v>0</v>
      </c>
      <c r="L4232" s="36">
        <v>0</v>
      </c>
      <c r="M4232" s="36">
        <v>10017.129999999999</v>
      </c>
      <c r="N4232" s="37" t="s">
        <v>74</v>
      </c>
      <c r="O4232" s="14">
        <f t="shared" si="370"/>
        <v>45922.533310185187</v>
      </c>
      <c r="P4232" s="19">
        <f t="shared" si="371"/>
        <v>45922.741643518522</v>
      </c>
      <c r="Q4232" s="20" t="str">
        <f t="shared" si="372"/>
        <v>22/09/2025</v>
      </c>
      <c r="R4232" s="13" t="str">
        <f t="shared" si="373"/>
        <v>17</v>
      </c>
      <c r="S4232" s="13" t="str">
        <f t="shared" si="374"/>
        <v>Mon</v>
      </c>
    </row>
    <row r="4233" spans="1:19" x14ac:dyDescent="0.25">
      <c r="A4233" s="58">
        <v>45922.534861111111</v>
      </c>
      <c r="B4233" s="59">
        <v>445118287</v>
      </c>
      <c r="C4233" s="38" t="s">
        <v>36</v>
      </c>
      <c r="D4233" s="38" t="s">
        <v>37</v>
      </c>
      <c r="E4233" s="38" t="s">
        <v>46</v>
      </c>
      <c r="F4233" s="38" t="s">
        <v>120</v>
      </c>
      <c r="G4233" s="35">
        <v>3724.05</v>
      </c>
      <c r="H4233" s="59">
        <v>444326623</v>
      </c>
      <c r="I4233" s="35">
        <v>0</v>
      </c>
      <c r="J4233" s="35">
        <v>0</v>
      </c>
      <c r="K4233" s="35">
        <v>0</v>
      </c>
      <c r="L4233" s="35">
        <v>-2.5099999999999998</v>
      </c>
      <c r="M4233" s="35">
        <v>10014.620000000001</v>
      </c>
      <c r="N4233" s="38" t="s">
        <v>2698</v>
      </c>
      <c r="O4233" s="14">
        <f t="shared" si="370"/>
        <v>45922.534861111111</v>
      </c>
      <c r="P4233" s="19">
        <f t="shared" si="371"/>
        <v>45922.743194444447</v>
      </c>
      <c r="Q4233" s="20" t="str">
        <f t="shared" si="372"/>
        <v>22/09/2025</v>
      </c>
      <c r="R4233" s="13" t="str">
        <f t="shared" si="373"/>
        <v>17</v>
      </c>
      <c r="S4233" s="13" t="str">
        <f t="shared" si="374"/>
        <v>Mon</v>
      </c>
    </row>
    <row r="4234" spans="1:19" x14ac:dyDescent="0.25">
      <c r="A4234" s="60">
        <v>45922.534861111111</v>
      </c>
      <c r="B4234" s="61">
        <v>445118288</v>
      </c>
      <c r="C4234" s="37" t="s">
        <v>36</v>
      </c>
      <c r="D4234" s="37" t="s">
        <v>37</v>
      </c>
      <c r="E4234" s="37" t="s">
        <v>46</v>
      </c>
      <c r="F4234" s="37" t="s">
        <v>120</v>
      </c>
      <c r="G4234" s="36">
        <v>3724.05</v>
      </c>
      <c r="H4234" s="61">
        <v>444326625</v>
      </c>
      <c r="I4234" s="36">
        <v>0</v>
      </c>
      <c r="J4234" s="36">
        <v>0</v>
      </c>
      <c r="K4234" s="36">
        <v>0</v>
      </c>
      <c r="L4234" s="36">
        <v>-2.5099999999999998</v>
      </c>
      <c r="M4234" s="36">
        <v>10012.11</v>
      </c>
      <c r="N4234" s="37" t="s">
        <v>2698</v>
      </c>
      <c r="O4234" s="14">
        <f t="shared" si="370"/>
        <v>45922.534861111111</v>
      </c>
      <c r="P4234" s="19">
        <f t="shared" si="371"/>
        <v>45922.743194444447</v>
      </c>
      <c r="Q4234" s="20" t="str">
        <f t="shared" si="372"/>
        <v>22/09/2025</v>
      </c>
      <c r="R4234" s="13" t="str">
        <f t="shared" si="373"/>
        <v>17</v>
      </c>
      <c r="S4234" s="13" t="str">
        <f t="shared" si="374"/>
        <v>Mon</v>
      </c>
    </row>
    <row r="4235" spans="1:19" x14ac:dyDescent="0.25">
      <c r="A4235" s="58">
        <v>45922.534861111111</v>
      </c>
      <c r="B4235" s="59">
        <v>445118292</v>
      </c>
      <c r="C4235" s="38" t="s">
        <v>36</v>
      </c>
      <c r="D4235" s="38" t="s">
        <v>37</v>
      </c>
      <c r="E4235" s="38" t="s">
        <v>46</v>
      </c>
      <c r="F4235" s="38" t="s">
        <v>120</v>
      </c>
      <c r="G4235" s="35">
        <v>3724.05</v>
      </c>
      <c r="H4235" s="59">
        <v>444326626</v>
      </c>
      <c r="I4235" s="35">
        <v>0</v>
      </c>
      <c r="J4235" s="35">
        <v>0</v>
      </c>
      <c r="K4235" s="35">
        <v>0</v>
      </c>
      <c r="L4235" s="35">
        <v>-3.13</v>
      </c>
      <c r="M4235" s="35">
        <v>10008.98</v>
      </c>
      <c r="N4235" s="38" t="s">
        <v>2699</v>
      </c>
      <c r="O4235" s="14">
        <f t="shared" si="370"/>
        <v>45922.534861111111</v>
      </c>
      <c r="P4235" s="19">
        <f t="shared" si="371"/>
        <v>45922.743194444447</v>
      </c>
      <c r="Q4235" s="20" t="str">
        <f t="shared" si="372"/>
        <v>22/09/2025</v>
      </c>
      <c r="R4235" s="13" t="str">
        <f t="shared" si="373"/>
        <v>17</v>
      </c>
      <c r="S4235" s="13" t="str">
        <f t="shared" si="374"/>
        <v>Mon</v>
      </c>
    </row>
    <row r="4236" spans="1:19" x14ac:dyDescent="0.25">
      <c r="A4236" s="60">
        <v>45922.534942129627</v>
      </c>
      <c r="B4236" s="61">
        <v>445118401</v>
      </c>
      <c r="C4236" s="37" t="s">
        <v>36</v>
      </c>
      <c r="D4236" s="37" t="s">
        <v>37</v>
      </c>
      <c r="E4236" s="37" t="s">
        <v>46</v>
      </c>
      <c r="F4236" s="37" t="s">
        <v>120</v>
      </c>
      <c r="G4236" s="36">
        <v>3724.27</v>
      </c>
      <c r="H4236" s="61">
        <v>444326733</v>
      </c>
      <c r="I4236" s="36">
        <v>0</v>
      </c>
      <c r="J4236" s="36">
        <v>0</v>
      </c>
      <c r="K4236" s="36">
        <v>0</v>
      </c>
      <c r="L4236" s="36">
        <v>-2.52</v>
      </c>
      <c r="M4236" s="36">
        <v>10006.459999999999</v>
      </c>
      <c r="N4236" s="37" t="s">
        <v>2700</v>
      </c>
      <c r="O4236" s="14">
        <f t="shared" si="370"/>
        <v>45922.534942129627</v>
      </c>
      <c r="P4236" s="19">
        <f t="shared" si="371"/>
        <v>45922.743275462963</v>
      </c>
      <c r="Q4236" s="20" t="str">
        <f t="shared" si="372"/>
        <v>22/09/2025</v>
      </c>
      <c r="R4236" s="13" t="str">
        <f t="shared" si="373"/>
        <v>17</v>
      </c>
      <c r="S4236" s="13" t="str">
        <f t="shared" si="374"/>
        <v>Mon</v>
      </c>
    </row>
    <row r="4237" spans="1:19" x14ac:dyDescent="0.25">
      <c r="A4237" s="58">
        <v>45922.535497685189</v>
      </c>
      <c r="B4237" s="59">
        <v>445118965</v>
      </c>
      <c r="C4237" s="38" t="s">
        <v>36</v>
      </c>
      <c r="D4237" s="38" t="s">
        <v>37</v>
      </c>
      <c r="E4237" s="38" t="s">
        <v>45</v>
      </c>
      <c r="F4237" s="38" t="s">
        <v>120</v>
      </c>
      <c r="G4237" s="35">
        <v>3723.16</v>
      </c>
      <c r="H4237" s="59">
        <v>444327296</v>
      </c>
      <c r="I4237" s="35">
        <v>0</v>
      </c>
      <c r="J4237" s="35">
        <v>0</v>
      </c>
      <c r="K4237" s="35">
        <v>0</v>
      </c>
      <c r="L4237" s="35">
        <v>0</v>
      </c>
      <c r="M4237" s="35">
        <v>10006.459999999999</v>
      </c>
      <c r="N4237" s="38" t="s">
        <v>1385</v>
      </c>
      <c r="O4237" s="14">
        <f t="shared" si="370"/>
        <v>45922.535497685189</v>
      </c>
      <c r="P4237" s="19">
        <f t="shared" si="371"/>
        <v>45922.743831018524</v>
      </c>
      <c r="Q4237" s="20" t="str">
        <f t="shared" si="372"/>
        <v>22/09/2025</v>
      </c>
      <c r="R4237" s="13" t="str">
        <f t="shared" si="373"/>
        <v>17</v>
      </c>
      <c r="S4237" s="13" t="str">
        <f t="shared" si="374"/>
        <v>Mon</v>
      </c>
    </row>
    <row r="4238" spans="1:19" x14ac:dyDescent="0.25">
      <c r="A4238" s="60">
        <v>45922.538391203707</v>
      </c>
      <c r="B4238" s="61">
        <v>445120963</v>
      </c>
      <c r="C4238" s="37" t="s">
        <v>36</v>
      </c>
      <c r="D4238" s="37" t="s">
        <v>37</v>
      </c>
      <c r="E4238" s="37" t="s">
        <v>45</v>
      </c>
      <c r="F4238" s="37" t="s">
        <v>120</v>
      </c>
      <c r="G4238" s="36">
        <v>3723.98</v>
      </c>
      <c r="H4238" s="61">
        <v>444329272</v>
      </c>
      <c r="I4238" s="36">
        <v>0</v>
      </c>
      <c r="J4238" s="36">
        <v>0</v>
      </c>
      <c r="K4238" s="36">
        <v>0</v>
      </c>
      <c r="L4238" s="36">
        <v>0</v>
      </c>
      <c r="M4238" s="36">
        <v>10006.459999999999</v>
      </c>
      <c r="N4238" s="37" t="s">
        <v>109</v>
      </c>
      <c r="O4238" s="14">
        <f t="shared" si="370"/>
        <v>45922.538391203707</v>
      </c>
      <c r="P4238" s="19">
        <f t="shared" si="371"/>
        <v>45922.746724537043</v>
      </c>
      <c r="Q4238" s="20" t="str">
        <f t="shared" si="372"/>
        <v>22/09/2025</v>
      </c>
      <c r="R4238" s="13" t="str">
        <f t="shared" si="373"/>
        <v>17</v>
      </c>
      <c r="S4238" s="13" t="str">
        <f t="shared" si="374"/>
        <v>Mon</v>
      </c>
    </row>
    <row r="4239" spans="1:19" x14ac:dyDescent="0.25">
      <c r="A4239" s="58">
        <v>45922.538402777776</v>
      </c>
      <c r="B4239" s="59">
        <v>445120966</v>
      </c>
      <c r="C4239" s="38" t="s">
        <v>36</v>
      </c>
      <c r="D4239" s="38" t="s">
        <v>37</v>
      </c>
      <c r="E4239" s="38" t="s">
        <v>45</v>
      </c>
      <c r="F4239" s="38" t="s">
        <v>120</v>
      </c>
      <c r="G4239" s="35">
        <v>3723.95</v>
      </c>
      <c r="H4239" s="59">
        <v>444329275</v>
      </c>
      <c r="I4239" s="35">
        <v>0</v>
      </c>
      <c r="J4239" s="35">
        <v>0</v>
      </c>
      <c r="K4239" s="35">
        <v>0</v>
      </c>
      <c r="L4239" s="35">
        <v>0</v>
      </c>
      <c r="M4239" s="35">
        <v>10006.459999999999</v>
      </c>
      <c r="N4239" s="38" t="s">
        <v>48</v>
      </c>
      <c r="O4239" s="14">
        <f t="shared" si="370"/>
        <v>45922.538402777776</v>
      </c>
      <c r="P4239" s="19">
        <f t="shared" si="371"/>
        <v>45922.746736111112</v>
      </c>
      <c r="Q4239" s="20" t="str">
        <f t="shared" si="372"/>
        <v>22/09/2025</v>
      </c>
      <c r="R4239" s="13" t="str">
        <f t="shared" si="373"/>
        <v>17</v>
      </c>
      <c r="S4239" s="13" t="str">
        <f t="shared" si="374"/>
        <v>Mon</v>
      </c>
    </row>
    <row r="4240" spans="1:19" x14ac:dyDescent="0.25">
      <c r="A4240" s="60">
        <v>45922.538402777776</v>
      </c>
      <c r="B4240" s="61">
        <v>445120968</v>
      </c>
      <c r="C4240" s="37" t="s">
        <v>36</v>
      </c>
      <c r="D4240" s="37" t="s">
        <v>37</v>
      </c>
      <c r="E4240" s="37" t="s">
        <v>45</v>
      </c>
      <c r="F4240" s="37" t="s">
        <v>120</v>
      </c>
      <c r="G4240" s="36">
        <v>3723.99</v>
      </c>
      <c r="H4240" s="61">
        <v>444329277</v>
      </c>
      <c r="I4240" s="36">
        <v>0</v>
      </c>
      <c r="J4240" s="36">
        <v>0</v>
      </c>
      <c r="K4240" s="36">
        <v>0</v>
      </c>
      <c r="L4240" s="36">
        <v>0</v>
      </c>
      <c r="M4240" s="36">
        <v>10006.459999999999</v>
      </c>
      <c r="N4240" s="37" t="s">
        <v>1972</v>
      </c>
      <c r="O4240" s="14">
        <f t="shared" si="370"/>
        <v>45922.538402777776</v>
      </c>
      <c r="P4240" s="19">
        <f t="shared" si="371"/>
        <v>45922.746736111112</v>
      </c>
      <c r="Q4240" s="20" t="str">
        <f t="shared" si="372"/>
        <v>22/09/2025</v>
      </c>
      <c r="R4240" s="13" t="str">
        <f t="shared" si="373"/>
        <v>17</v>
      </c>
      <c r="S4240" s="13" t="str">
        <f t="shared" si="374"/>
        <v>Mon</v>
      </c>
    </row>
    <row r="4241" spans="1:19" x14ac:dyDescent="0.25">
      <c r="A4241" s="58">
        <v>45922.538402777776</v>
      </c>
      <c r="B4241" s="59">
        <v>445120972</v>
      </c>
      <c r="C4241" s="38" t="s">
        <v>36</v>
      </c>
      <c r="D4241" s="38" t="s">
        <v>37</v>
      </c>
      <c r="E4241" s="38" t="s">
        <v>45</v>
      </c>
      <c r="F4241" s="38" t="s">
        <v>120</v>
      </c>
      <c r="G4241" s="35">
        <v>3723.99</v>
      </c>
      <c r="H4241" s="59">
        <v>444329281</v>
      </c>
      <c r="I4241" s="35">
        <v>0</v>
      </c>
      <c r="J4241" s="35">
        <v>0</v>
      </c>
      <c r="K4241" s="35">
        <v>0</v>
      </c>
      <c r="L4241" s="35">
        <v>0</v>
      </c>
      <c r="M4241" s="35">
        <v>10006.459999999999</v>
      </c>
      <c r="N4241" s="38" t="s">
        <v>2063</v>
      </c>
      <c r="O4241" s="14">
        <f t="shared" si="370"/>
        <v>45922.538402777776</v>
      </c>
      <c r="P4241" s="19">
        <f t="shared" si="371"/>
        <v>45922.746736111112</v>
      </c>
      <c r="Q4241" s="20" t="str">
        <f t="shared" si="372"/>
        <v>22/09/2025</v>
      </c>
      <c r="R4241" s="13" t="str">
        <f t="shared" si="373"/>
        <v>17</v>
      </c>
      <c r="S4241" s="13" t="str">
        <f t="shared" si="374"/>
        <v>Mon</v>
      </c>
    </row>
    <row r="4242" spans="1:19" x14ac:dyDescent="0.25">
      <c r="A4242" s="60">
        <v>45922.539398148147</v>
      </c>
      <c r="B4242" s="61">
        <v>445121780</v>
      </c>
      <c r="C4242" s="37" t="s">
        <v>36</v>
      </c>
      <c r="D4242" s="37" t="s">
        <v>37</v>
      </c>
      <c r="E4242" s="37" t="s">
        <v>46</v>
      </c>
      <c r="F4242" s="37" t="s">
        <v>120</v>
      </c>
      <c r="G4242" s="36">
        <v>3724.76</v>
      </c>
      <c r="H4242" s="61">
        <v>444330080</v>
      </c>
      <c r="I4242" s="36">
        <v>0</v>
      </c>
      <c r="J4242" s="36">
        <v>0</v>
      </c>
      <c r="K4242" s="36">
        <v>0</v>
      </c>
      <c r="L4242" s="36">
        <v>-3.01</v>
      </c>
      <c r="M4242" s="36">
        <v>10003.450000000001</v>
      </c>
      <c r="N4242" s="37" t="s">
        <v>2701</v>
      </c>
      <c r="O4242" s="14">
        <f t="shared" si="370"/>
        <v>45922.539398148147</v>
      </c>
      <c r="P4242" s="19">
        <f t="shared" si="371"/>
        <v>45922.747731481482</v>
      </c>
      <c r="Q4242" s="20" t="str">
        <f t="shared" si="372"/>
        <v>22/09/2025</v>
      </c>
      <c r="R4242" s="13" t="str">
        <f t="shared" si="373"/>
        <v>17</v>
      </c>
      <c r="S4242" s="13" t="str">
        <f t="shared" si="374"/>
        <v>Mon</v>
      </c>
    </row>
    <row r="4243" spans="1:19" x14ac:dyDescent="0.25">
      <c r="A4243" s="58">
        <v>45922.539398148147</v>
      </c>
      <c r="B4243" s="59">
        <v>445121781</v>
      </c>
      <c r="C4243" s="38" t="s">
        <v>36</v>
      </c>
      <c r="D4243" s="38" t="s">
        <v>37</v>
      </c>
      <c r="E4243" s="38" t="s">
        <v>46</v>
      </c>
      <c r="F4243" s="38" t="s">
        <v>120</v>
      </c>
      <c r="G4243" s="35">
        <v>3724.76</v>
      </c>
      <c r="H4243" s="59">
        <v>444330081</v>
      </c>
      <c r="I4243" s="35">
        <v>0</v>
      </c>
      <c r="J4243" s="35">
        <v>0</v>
      </c>
      <c r="K4243" s="35">
        <v>0</v>
      </c>
      <c r="L4243" s="35">
        <v>-3.01</v>
      </c>
      <c r="M4243" s="35">
        <v>10000.44</v>
      </c>
      <c r="N4243" s="38" t="s">
        <v>2701</v>
      </c>
      <c r="O4243" s="14">
        <f t="shared" si="370"/>
        <v>45922.539398148147</v>
      </c>
      <c r="P4243" s="19">
        <f t="shared" si="371"/>
        <v>45922.747731481482</v>
      </c>
      <c r="Q4243" s="20" t="str">
        <f t="shared" si="372"/>
        <v>22/09/2025</v>
      </c>
      <c r="R4243" s="13" t="str">
        <f t="shared" si="373"/>
        <v>17</v>
      </c>
      <c r="S4243" s="13" t="str">
        <f t="shared" si="374"/>
        <v>Mon</v>
      </c>
    </row>
    <row r="4244" spans="1:19" x14ac:dyDescent="0.25">
      <c r="A4244" s="60">
        <v>45922.539398148147</v>
      </c>
      <c r="B4244" s="61">
        <v>445121782</v>
      </c>
      <c r="C4244" s="37" t="s">
        <v>36</v>
      </c>
      <c r="D4244" s="37" t="s">
        <v>37</v>
      </c>
      <c r="E4244" s="37" t="s">
        <v>46</v>
      </c>
      <c r="F4244" s="37" t="s">
        <v>120</v>
      </c>
      <c r="G4244" s="36">
        <v>3724.76</v>
      </c>
      <c r="H4244" s="61">
        <v>444330082</v>
      </c>
      <c r="I4244" s="36">
        <v>0</v>
      </c>
      <c r="J4244" s="36">
        <v>0</v>
      </c>
      <c r="K4244" s="36">
        <v>0</v>
      </c>
      <c r="L4244" s="36">
        <v>-3.02</v>
      </c>
      <c r="M4244" s="36">
        <v>9997.42</v>
      </c>
      <c r="N4244" s="37" t="s">
        <v>2701</v>
      </c>
      <c r="O4244" s="14">
        <f t="shared" si="370"/>
        <v>45922.539398148147</v>
      </c>
      <c r="P4244" s="19">
        <f t="shared" si="371"/>
        <v>45922.747731481482</v>
      </c>
      <c r="Q4244" s="20" t="str">
        <f t="shared" si="372"/>
        <v>22/09/2025</v>
      </c>
      <c r="R4244" s="13" t="str">
        <f t="shared" si="373"/>
        <v>17</v>
      </c>
      <c r="S4244" s="13" t="str">
        <f t="shared" si="374"/>
        <v>Mon</v>
      </c>
    </row>
    <row r="4245" spans="1:19" x14ac:dyDescent="0.25">
      <c r="A4245" s="58">
        <v>45922.539398148147</v>
      </c>
      <c r="B4245" s="59">
        <v>445121783</v>
      </c>
      <c r="C4245" s="38" t="s">
        <v>36</v>
      </c>
      <c r="D4245" s="38" t="s">
        <v>37</v>
      </c>
      <c r="E4245" s="38" t="s">
        <v>46</v>
      </c>
      <c r="F4245" s="38" t="s">
        <v>120</v>
      </c>
      <c r="G4245" s="35">
        <v>3724.76</v>
      </c>
      <c r="H4245" s="59">
        <v>444330083</v>
      </c>
      <c r="I4245" s="35">
        <v>0</v>
      </c>
      <c r="J4245" s="35">
        <v>0</v>
      </c>
      <c r="K4245" s="35">
        <v>0</v>
      </c>
      <c r="L4245" s="35">
        <v>-3.07</v>
      </c>
      <c r="M4245" s="35">
        <v>9994.35</v>
      </c>
      <c r="N4245" s="38" t="s">
        <v>2701</v>
      </c>
      <c r="O4245" s="14">
        <f t="shared" si="370"/>
        <v>45922.539398148147</v>
      </c>
      <c r="P4245" s="19">
        <f t="shared" si="371"/>
        <v>45922.747731481482</v>
      </c>
      <c r="Q4245" s="20" t="str">
        <f t="shared" si="372"/>
        <v>22/09/2025</v>
      </c>
      <c r="R4245" s="13" t="str">
        <f t="shared" si="373"/>
        <v>17</v>
      </c>
      <c r="S4245" s="13" t="str">
        <f t="shared" si="374"/>
        <v>Mon</v>
      </c>
    </row>
    <row r="4246" spans="1:19" x14ac:dyDescent="0.25">
      <c r="A4246" s="60">
        <v>45922.539398148147</v>
      </c>
      <c r="B4246" s="61">
        <v>445121784</v>
      </c>
      <c r="C4246" s="37" t="s">
        <v>36</v>
      </c>
      <c r="D4246" s="37" t="s">
        <v>37</v>
      </c>
      <c r="E4246" s="37" t="s">
        <v>46</v>
      </c>
      <c r="F4246" s="37" t="s">
        <v>120</v>
      </c>
      <c r="G4246" s="36">
        <v>3724.76</v>
      </c>
      <c r="H4246" s="61">
        <v>444330084</v>
      </c>
      <c r="I4246" s="36">
        <v>0</v>
      </c>
      <c r="J4246" s="36">
        <v>0</v>
      </c>
      <c r="K4246" s="36">
        <v>0</v>
      </c>
      <c r="L4246" s="36">
        <v>-3.06</v>
      </c>
      <c r="M4246" s="36">
        <v>9991.2900000000009</v>
      </c>
      <c r="N4246" s="37" t="s">
        <v>2701</v>
      </c>
      <c r="O4246" s="14">
        <f t="shared" si="370"/>
        <v>45922.539398148147</v>
      </c>
      <c r="P4246" s="19">
        <f t="shared" si="371"/>
        <v>45922.747731481482</v>
      </c>
      <c r="Q4246" s="20" t="str">
        <f t="shared" si="372"/>
        <v>22/09/2025</v>
      </c>
      <c r="R4246" s="13" t="str">
        <f t="shared" si="373"/>
        <v>17</v>
      </c>
      <c r="S4246" s="13" t="str">
        <f t="shared" si="374"/>
        <v>Mon</v>
      </c>
    </row>
    <row r="4247" spans="1:19" x14ac:dyDescent="0.25">
      <c r="A4247" s="58">
        <v>45922.539398148147</v>
      </c>
      <c r="B4247" s="59">
        <v>445121785</v>
      </c>
      <c r="C4247" s="38" t="s">
        <v>36</v>
      </c>
      <c r="D4247" s="38" t="s">
        <v>37</v>
      </c>
      <c r="E4247" s="38" t="s">
        <v>46</v>
      </c>
      <c r="F4247" s="38" t="s">
        <v>120</v>
      </c>
      <c r="G4247" s="35">
        <v>3724.76</v>
      </c>
      <c r="H4247" s="59">
        <v>444330085</v>
      </c>
      <c r="I4247" s="35">
        <v>0</v>
      </c>
      <c r="J4247" s="35">
        <v>0</v>
      </c>
      <c r="K4247" s="35">
        <v>0</v>
      </c>
      <c r="L4247" s="35">
        <v>-3.2</v>
      </c>
      <c r="M4247" s="35">
        <v>9988.09</v>
      </c>
      <c r="N4247" s="38" t="s">
        <v>2701</v>
      </c>
      <c r="O4247" s="14">
        <f t="shared" si="370"/>
        <v>45922.539398148147</v>
      </c>
      <c r="P4247" s="19">
        <f t="shared" si="371"/>
        <v>45922.747731481482</v>
      </c>
      <c r="Q4247" s="20" t="str">
        <f t="shared" si="372"/>
        <v>22/09/2025</v>
      </c>
      <c r="R4247" s="13" t="str">
        <f t="shared" si="373"/>
        <v>17</v>
      </c>
      <c r="S4247" s="13" t="str">
        <f t="shared" si="374"/>
        <v>Mon</v>
      </c>
    </row>
    <row r="4248" spans="1:19" x14ac:dyDescent="0.25">
      <c r="A4248" s="60">
        <v>45922.539398148147</v>
      </c>
      <c r="B4248" s="61">
        <v>445121786</v>
      </c>
      <c r="C4248" s="37" t="s">
        <v>36</v>
      </c>
      <c r="D4248" s="37" t="s">
        <v>37</v>
      </c>
      <c r="E4248" s="37" t="s">
        <v>46</v>
      </c>
      <c r="F4248" s="37" t="s">
        <v>120</v>
      </c>
      <c r="G4248" s="36">
        <v>3724.76</v>
      </c>
      <c r="H4248" s="61">
        <v>444330086</v>
      </c>
      <c r="I4248" s="36">
        <v>0</v>
      </c>
      <c r="J4248" s="36">
        <v>0</v>
      </c>
      <c r="K4248" s="36">
        <v>0</v>
      </c>
      <c r="L4248" s="36">
        <v>-3.22</v>
      </c>
      <c r="M4248" s="36">
        <v>9984.8700000000008</v>
      </c>
      <c r="N4248" s="37" t="s">
        <v>2701</v>
      </c>
      <c r="O4248" s="14">
        <f t="shared" si="370"/>
        <v>45922.539398148147</v>
      </c>
      <c r="P4248" s="19">
        <f t="shared" si="371"/>
        <v>45922.747731481482</v>
      </c>
      <c r="Q4248" s="20" t="str">
        <f t="shared" si="372"/>
        <v>22/09/2025</v>
      </c>
      <c r="R4248" s="13" t="str">
        <f t="shared" si="373"/>
        <v>17</v>
      </c>
      <c r="S4248" s="13" t="str">
        <f t="shared" si="374"/>
        <v>Mon</v>
      </c>
    </row>
    <row r="4249" spans="1:19" x14ac:dyDescent="0.25">
      <c r="A4249" s="58">
        <v>45922.539467592593</v>
      </c>
      <c r="B4249" s="59">
        <v>445122089</v>
      </c>
      <c r="C4249" s="38" t="s">
        <v>36</v>
      </c>
      <c r="D4249" s="38" t="s">
        <v>37</v>
      </c>
      <c r="E4249" s="38" t="s">
        <v>46</v>
      </c>
      <c r="F4249" s="38" t="s">
        <v>120</v>
      </c>
      <c r="G4249" s="35">
        <v>3725.16</v>
      </c>
      <c r="H4249" s="59">
        <v>444330384</v>
      </c>
      <c r="I4249" s="35">
        <v>0</v>
      </c>
      <c r="J4249" s="35">
        <v>0</v>
      </c>
      <c r="K4249" s="35">
        <v>0</v>
      </c>
      <c r="L4249" s="35">
        <v>-3.04</v>
      </c>
      <c r="M4249" s="35">
        <v>9981.83</v>
      </c>
      <c r="N4249" s="38" t="s">
        <v>2702</v>
      </c>
      <c r="O4249" s="14">
        <f t="shared" si="370"/>
        <v>45922.539467592593</v>
      </c>
      <c r="P4249" s="19">
        <f t="shared" si="371"/>
        <v>45922.747800925928</v>
      </c>
      <c r="Q4249" s="20" t="str">
        <f t="shared" si="372"/>
        <v>22/09/2025</v>
      </c>
      <c r="R4249" s="13" t="str">
        <f t="shared" si="373"/>
        <v>17</v>
      </c>
      <c r="S4249" s="13" t="str">
        <f t="shared" si="374"/>
        <v>Mon</v>
      </c>
    </row>
    <row r="4250" spans="1:19" x14ac:dyDescent="0.25">
      <c r="A4250" s="60">
        <v>45922.539664351854</v>
      </c>
      <c r="B4250" s="61">
        <v>445122229</v>
      </c>
      <c r="C4250" s="37" t="s">
        <v>36</v>
      </c>
      <c r="D4250" s="37" t="s">
        <v>37</v>
      </c>
      <c r="E4250" s="37" t="s">
        <v>45</v>
      </c>
      <c r="F4250" s="37" t="s">
        <v>120</v>
      </c>
      <c r="G4250" s="36">
        <v>3724.33</v>
      </c>
      <c r="H4250" s="61">
        <v>444330523</v>
      </c>
      <c r="I4250" s="36">
        <v>0</v>
      </c>
      <c r="J4250" s="36">
        <v>0</v>
      </c>
      <c r="K4250" s="36">
        <v>0</v>
      </c>
      <c r="L4250" s="36">
        <v>0</v>
      </c>
      <c r="M4250" s="36">
        <v>9981.83</v>
      </c>
      <c r="N4250" s="37" t="s">
        <v>116</v>
      </c>
      <c r="O4250" s="14">
        <f t="shared" si="370"/>
        <v>45922.539664351854</v>
      </c>
      <c r="P4250" s="19">
        <f t="shared" si="371"/>
        <v>45922.74799768519</v>
      </c>
      <c r="Q4250" s="20" t="str">
        <f t="shared" si="372"/>
        <v>22/09/2025</v>
      </c>
      <c r="R4250" s="13" t="str">
        <f t="shared" si="373"/>
        <v>17</v>
      </c>
      <c r="S4250" s="13" t="str">
        <f t="shared" si="374"/>
        <v>Mon</v>
      </c>
    </row>
    <row r="4251" spans="1:19" x14ac:dyDescent="0.25">
      <c r="A4251" s="58">
        <v>45922.540162037039</v>
      </c>
      <c r="B4251" s="59">
        <v>445122435</v>
      </c>
      <c r="C4251" s="38" t="s">
        <v>36</v>
      </c>
      <c r="D4251" s="38" t="s">
        <v>38</v>
      </c>
      <c r="E4251" s="38" t="s">
        <v>46</v>
      </c>
      <c r="F4251" s="38" t="s">
        <v>120</v>
      </c>
      <c r="G4251" s="35">
        <v>3724.02</v>
      </c>
      <c r="H4251" s="59">
        <v>444330730</v>
      </c>
      <c r="I4251" s="35">
        <v>0</v>
      </c>
      <c r="J4251" s="35">
        <v>0</v>
      </c>
      <c r="K4251" s="35">
        <v>0</v>
      </c>
      <c r="L4251" s="35">
        <v>0.86</v>
      </c>
      <c r="M4251" s="35">
        <v>9982.69</v>
      </c>
      <c r="N4251" s="38" t="s">
        <v>2703</v>
      </c>
      <c r="O4251" s="14">
        <f t="shared" si="370"/>
        <v>45922.540162037039</v>
      </c>
      <c r="P4251" s="19">
        <f t="shared" si="371"/>
        <v>45922.748495370375</v>
      </c>
      <c r="Q4251" s="20" t="str">
        <f t="shared" si="372"/>
        <v>22/09/2025</v>
      </c>
      <c r="R4251" s="13" t="str">
        <f t="shared" si="373"/>
        <v>17</v>
      </c>
      <c r="S4251" s="13" t="str">
        <f t="shared" si="374"/>
        <v>Mon</v>
      </c>
    </row>
    <row r="4252" spans="1:19" x14ac:dyDescent="0.25">
      <c r="A4252" s="60">
        <v>45922.540243055555</v>
      </c>
      <c r="B4252" s="61">
        <v>445122475</v>
      </c>
      <c r="C4252" s="37" t="s">
        <v>36</v>
      </c>
      <c r="D4252" s="37" t="s">
        <v>37</v>
      </c>
      <c r="E4252" s="37" t="s">
        <v>45</v>
      </c>
      <c r="F4252" s="37" t="s">
        <v>120</v>
      </c>
      <c r="G4252" s="36">
        <v>3724.16</v>
      </c>
      <c r="H4252" s="61">
        <v>444330770</v>
      </c>
      <c r="I4252" s="36">
        <v>0</v>
      </c>
      <c r="J4252" s="36">
        <v>0</v>
      </c>
      <c r="K4252" s="36">
        <v>0</v>
      </c>
      <c r="L4252" s="36">
        <v>0</v>
      </c>
      <c r="M4252" s="36">
        <v>9982.69</v>
      </c>
      <c r="N4252" s="37" t="s">
        <v>52</v>
      </c>
      <c r="O4252" s="14">
        <f t="shared" si="370"/>
        <v>45922.540243055555</v>
      </c>
      <c r="P4252" s="19">
        <f t="shared" si="371"/>
        <v>45922.748576388891</v>
      </c>
      <c r="Q4252" s="20" t="str">
        <f t="shared" si="372"/>
        <v>22/09/2025</v>
      </c>
      <c r="R4252" s="13" t="str">
        <f t="shared" si="373"/>
        <v>17</v>
      </c>
      <c r="S4252" s="13" t="str">
        <f t="shared" si="374"/>
        <v>Mon</v>
      </c>
    </row>
    <row r="4253" spans="1:19" x14ac:dyDescent="0.25">
      <c r="A4253" s="58">
        <v>45922.540254629632</v>
      </c>
      <c r="B4253" s="59">
        <v>445122479</v>
      </c>
      <c r="C4253" s="38" t="s">
        <v>36</v>
      </c>
      <c r="D4253" s="38" t="s">
        <v>37</v>
      </c>
      <c r="E4253" s="38" t="s">
        <v>45</v>
      </c>
      <c r="F4253" s="38" t="s">
        <v>120</v>
      </c>
      <c r="G4253" s="35">
        <v>3724.16</v>
      </c>
      <c r="H4253" s="59">
        <v>444330774</v>
      </c>
      <c r="I4253" s="35">
        <v>0</v>
      </c>
      <c r="J4253" s="35">
        <v>0</v>
      </c>
      <c r="K4253" s="35">
        <v>0</v>
      </c>
      <c r="L4253" s="35">
        <v>0</v>
      </c>
      <c r="M4253" s="35">
        <v>9982.69</v>
      </c>
      <c r="N4253" s="38" t="s">
        <v>77</v>
      </c>
      <c r="O4253" s="14">
        <f t="shared" si="370"/>
        <v>45922.540254629632</v>
      </c>
      <c r="P4253" s="19">
        <f t="shared" si="371"/>
        <v>45922.748587962968</v>
      </c>
      <c r="Q4253" s="20" t="str">
        <f t="shared" si="372"/>
        <v>22/09/2025</v>
      </c>
      <c r="R4253" s="13" t="str">
        <f t="shared" si="373"/>
        <v>17</v>
      </c>
      <c r="S4253" s="13" t="str">
        <f t="shared" si="374"/>
        <v>Mon</v>
      </c>
    </row>
    <row r="4254" spans="1:19" x14ac:dyDescent="0.25">
      <c r="A4254" s="60">
        <v>45922.540254629632</v>
      </c>
      <c r="B4254" s="61">
        <v>445122481</v>
      </c>
      <c r="C4254" s="37" t="s">
        <v>36</v>
      </c>
      <c r="D4254" s="37" t="s">
        <v>37</v>
      </c>
      <c r="E4254" s="37" t="s">
        <v>45</v>
      </c>
      <c r="F4254" s="37" t="s">
        <v>120</v>
      </c>
      <c r="G4254" s="36">
        <v>3724.1</v>
      </c>
      <c r="H4254" s="61">
        <v>444330776</v>
      </c>
      <c r="I4254" s="36">
        <v>0</v>
      </c>
      <c r="J4254" s="36">
        <v>0</v>
      </c>
      <c r="K4254" s="36">
        <v>0</v>
      </c>
      <c r="L4254" s="36">
        <v>0</v>
      </c>
      <c r="M4254" s="36">
        <v>9982.69</v>
      </c>
      <c r="N4254" s="37" t="s">
        <v>47</v>
      </c>
      <c r="O4254" s="14">
        <f t="shared" si="370"/>
        <v>45922.540254629632</v>
      </c>
      <c r="P4254" s="19">
        <f t="shared" si="371"/>
        <v>45922.748587962968</v>
      </c>
      <c r="Q4254" s="20" t="str">
        <f t="shared" si="372"/>
        <v>22/09/2025</v>
      </c>
      <c r="R4254" s="13" t="str">
        <f t="shared" si="373"/>
        <v>17</v>
      </c>
      <c r="S4254" s="13" t="str">
        <f t="shared" si="374"/>
        <v>Mon</v>
      </c>
    </row>
    <row r="4255" spans="1:19" x14ac:dyDescent="0.25">
      <c r="A4255" s="58">
        <v>45922.540254629632</v>
      </c>
      <c r="B4255" s="59">
        <v>445122483</v>
      </c>
      <c r="C4255" s="38" t="s">
        <v>36</v>
      </c>
      <c r="D4255" s="38" t="s">
        <v>37</v>
      </c>
      <c r="E4255" s="38" t="s">
        <v>45</v>
      </c>
      <c r="F4255" s="38" t="s">
        <v>120</v>
      </c>
      <c r="G4255" s="35">
        <v>3723.95</v>
      </c>
      <c r="H4255" s="59">
        <v>444330778</v>
      </c>
      <c r="I4255" s="35">
        <v>0</v>
      </c>
      <c r="J4255" s="35">
        <v>0</v>
      </c>
      <c r="K4255" s="35">
        <v>0</v>
      </c>
      <c r="L4255" s="35">
        <v>0</v>
      </c>
      <c r="M4255" s="35">
        <v>9982.69</v>
      </c>
      <c r="N4255" s="38" t="s">
        <v>1945</v>
      </c>
      <c r="O4255" s="14">
        <f t="shared" si="370"/>
        <v>45922.540254629632</v>
      </c>
      <c r="P4255" s="19">
        <f t="shared" si="371"/>
        <v>45922.748587962968</v>
      </c>
      <c r="Q4255" s="20" t="str">
        <f t="shared" si="372"/>
        <v>22/09/2025</v>
      </c>
      <c r="R4255" s="13" t="str">
        <f t="shared" si="373"/>
        <v>17</v>
      </c>
      <c r="S4255" s="13" t="str">
        <f t="shared" si="374"/>
        <v>Mon</v>
      </c>
    </row>
    <row r="4256" spans="1:19" x14ac:dyDescent="0.25">
      <c r="A4256" s="60">
        <v>45922.540254629632</v>
      </c>
      <c r="B4256" s="61">
        <v>445122486</v>
      </c>
      <c r="C4256" s="37" t="s">
        <v>36</v>
      </c>
      <c r="D4256" s="37" t="s">
        <v>37</v>
      </c>
      <c r="E4256" s="37" t="s">
        <v>45</v>
      </c>
      <c r="F4256" s="37" t="s">
        <v>120</v>
      </c>
      <c r="G4256" s="36">
        <v>3723.95</v>
      </c>
      <c r="H4256" s="61">
        <v>444330781</v>
      </c>
      <c r="I4256" s="36">
        <v>0</v>
      </c>
      <c r="J4256" s="36">
        <v>0</v>
      </c>
      <c r="K4256" s="36">
        <v>0</v>
      </c>
      <c r="L4256" s="36">
        <v>0</v>
      </c>
      <c r="M4256" s="36">
        <v>9982.69</v>
      </c>
      <c r="N4256" s="37" t="s">
        <v>1385</v>
      </c>
      <c r="O4256" s="14">
        <f t="shared" si="370"/>
        <v>45922.540254629632</v>
      </c>
      <c r="P4256" s="19">
        <f t="shared" si="371"/>
        <v>45922.748587962968</v>
      </c>
      <c r="Q4256" s="20" t="str">
        <f t="shared" si="372"/>
        <v>22/09/2025</v>
      </c>
      <c r="R4256" s="13" t="str">
        <f t="shared" si="373"/>
        <v>17</v>
      </c>
      <c r="S4256" s="13" t="str">
        <f t="shared" si="374"/>
        <v>Mon</v>
      </c>
    </row>
    <row r="4257" spans="1:19" x14ac:dyDescent="0.25">
      <c r="A4257" s="58">
        <v>45922.540254629632</v>
      </c>
      <c r="B4257" s="59">
        <v>445122488</v>
      </c>
      <c r="C4257" s="38" t="s">
        <v>36</v>
      </c>
      <c r="D4257" s="38" t="s">
        <v>37</v>
      </c>
      <c r="E4257" s="38" t="s">
        <v>45</v>
      </c>
      <c r="F4257" s="38" t="s">
        <v>120</v>
      </c>
      <c r="G4257" s="35">
        <v>3723.95</v>
      </c>
      <c r="H4257" s="59">
        <v>444330783</v>
      </c>
      <c r="I4257" s="35">
        <v>0</v>
      </c>
      <c r="J4257" s="35">
        <v>0</v>
      </c>
      <c r="K4257" s="35">
        <v>0</v>
      </c>
      <c r="L4257" s="35">
        <v>0</v>
      </c>
      <c r="M4257" s="35">
        <v>9982.69</v>
      </c>
      <c r="N4257" s="38" t="s">
        <v>2064</v>
      </c>
      <c r="O4257" s="14">
        <f t="shared" si="370"/>
        <v>45922.540254629632</v>
      </c>
      <c r="P4257" s="19">
        <f t="shared" si="371"/>
        <v>45922.748587962968</v>
      </c>
      <c r="Q4257" s="20" t="str">
        <f t="shared" si="372"/>
        <v>22/09/2025</v>
      </c>
      <c r="R4257" s="13" t="str">
        <f t="shared" si="373"/>
        <v>17</v>
      </c>
      <c r="S4257" s="13" t="str">
        <f t="shared" si="374"/>
        <v>Mon</v>
      </c>
    </row>
    <row r="4258" spans="1:19" x14ac:dyDescent="0.25">
      <c r="A4258" s="60">
        <v>45922.540266203701</v>
      </c>
      <c r="B4258" s="61">
        <v>445122490</v>
      </c>
      <c r="C4258" s="37" t="s">
        <v>36</v>
      </c>
      <c r="D4258" s="37" t="s">
        <v>37</v>
      </c>
      <c r="E4258" s="37" t="s">
        <v>45</v>
      </c>
      <c r="F4258" s="37" t="s">
        <v>120</v>
      </c>
      <c r="G4258" s="36">
        <v>3723.91</v>
      </c>
      <c r="H4258" s="61">
        <v>444330785</v>
      </c>
      <c r="I4258" s="36">
        <v>0</v>
      </c>
      <c r="J4258" s="36">
        <v>0</v>
      </c>
      <c r="K4258" s="36">
        <v>0</v>
      </c>
      <c r="L4258" s="36">
        <v>0</v>
      </c>
      <c r="M4258" s="36">
        <v>9982.69</v>
      </c>
      <c r="N4258" s="37" t="s">
        <v>108</v>
      </c>
      <c r="O4258" s="14">
        <f t="shared" si="370"/>
        <v>45922.540266203701</v>
      </c>
      <c r="P4258" s="19">
        <f t="shared" si="371"/>
        <v>45922.748599537037</v>
      </c>
      <c r="Q4258" s="20" t="str">
        <f t="shared" si="372"/>
        <v>22/09/2025</v>
      </c>
      <c r="R4258" s="13" t="str">
        <f t="shared" si="373"/>
        <v>17</v>
      </c>
      <c r="S4258" s="13" t="str">
        <f t="shared" si="374"/>
        <v>Mon</v>
      </c>
    </row>
    <row r="4259" spans="1:19" x14ac:dyDescent="0.25">
      <c r="A4259" s="58">
        <v>45922.540266203701</v>
      </c>
      <c r="B4259" s="59">
        <v>445122494</v>
      </c>
      <c r="C4259" s="38" t="s">
        <v>36</v>
      </c>
      <c r="D4259" s="38" t="s">
        <v>37</v>
      </c>
      <c r="E4259" s="38" t="s">
        <v>45</v>
      </c>
      <c r="F4259" s="38" t="s">
        <v>120</v>
      </c>
      <c r="G4259" s="35">
        <v>3723.89</v>
      </c>
      <c r="H4259" s="59">
        <v>444330789</v>
      </c>
      <c r="I4259" s="35">
        <v>0</v>
      </c>
      <c r="J4259" s="35">
        <v>0</v>
      </c>
      <c r="K4259" s="35">
        <v>0</v>
      </c>
      <c r="L4259" s="35">
        <v>0</v>
      </c>
      <c r="M4259" s="35">
        <v>9982.69</v>
      </c>
      <c r="N4259" s="38" t="s">
        <v>114</v>
      </c>
      <c r="O4259" s="14">
        <f t="shared" si="370"/>
        <v>45922.540266203701</v>
      </c>
      <c r="P4259" s="19">
        <f t="shared" si="371"/>
        <v>45922.748599537037</v>
      </c>
      <c r="Q4259" s="20" t="str">
        <f t="shared" si="372"/>
        <v>22/09/2025</v>
      </c>
      <c r="R4259" s="13" t="str">
        <f t="shared" si="373"/>
        <v>17</v>
      </c>
      <c r="S4259" s="13" t="str">
        <f t="shared" si="374"/>
        <v>Mon</v>
      </c>
    </row>
    <row r="4260" spans="1:19" x14ac:dyDescent="0.25">
      <c r="A4260" s="60">
        <v>45922.540682870371</v>
      </c>
      <c r="B4260" s="61">
        <v>445122834</v>
      </c>
      <c r="C4260" s="37" t="s">
        <v>36</v>
      </c>
      <c r="D4260" s="37" t="s">
        <v>38</v>
      </c>
      <c r="E4260" s="37" t="s">
        <v>46</v>
      </c>
      <c r="F4260" s="37" t="s">
        <v>120</v>
      </c>
      <c r="G4260" s="36">
        <v>3723.05</v>
      </c>
      <c r="H4260" s="61">
        <v>444331127</v>
      </c>
      <c r="I4260" s="36">
        <v>0</v>
      </c>
      <c r="J4260" s="36">
        <v>0</v>
      </c>
      <c r="K4260" s="36">
        <v>0</v>
      </c>
      <c r="L4260" s="36">
        <v>1.1499999999999999</v>
      </c>
      <c r="M4260" s="36">
        <v>9983.84</v>
      </c>
      <c r="N4260" s="37" t="s">
        <v>2704</v>
      </c>
      <c r="O4260" s="14">
        <f t="shared" si="370"/>
        <v>45922.540682870371</v>
      </c>
      <c r="P4260" s="19">
        <f t="shared" si="371"/>
        <v>45922.749016203707</v>
      </c>
      <c r="Q4260" s="20" t="str">
        <f t="shared" si="372"/>
        <v>22/09/2025</v>
      </c>
      <c r="R4260" s="13" t="str">
        <f t="shared" si="373"/>
        <v>17</v>
      </c>
      <c r="S4260" s="13" t="str">
        <f t="shared" si="374"/>
        <v>Mon</v>
      </c>
    </row>
    <row r="4261" spans="1:19" x14ac:dyDescent="0.25">
      <c r="A4261" s="58">
        <v>45922.540706018517</v>
      </c>
      <c r="B4261" s="59">
        <v>445122855</v>
      </c>
      <c r="C4261" s="38" t="s">
        <v>36</v>
      </c>
      <c r="D4261" s="38" t="s">
        <v>37</v>
      </c>
      <c r="E4261" s="38" t="s">
        <v>45</v>
      </c>
      <c r="F4261" s="38" t="s">
        <v>120</v>
      </c>
      <c r="G4261" s="35">
        <v>3723.3</v>
      </c>
      <c r="H4261" s="59">
        <v>444331145</v>
      </c>
      <c r="I4261" s="35">
        <v>0</v>
      </c>
      <c r="J4261" s="35">
        <v>0</v>
      </c>
      <c r="K4261" s="35">
        <v>0</v>
      </c>
      <c r="L4261" s="35">
        <v>0</v>
      </c>
      <c r="M4261" s="35">
        <v>9983.84</v>
      </c>
      <c r="N4261" s="38" t="s">
        <v>107</v>
      </c>
      <c r="O4261" s="14">
        <f t="shared" si="370"/>
        <v>45922.540706018517</v>
      </c>
      <c r="P4261" s="19">
        <f t="shared" si="371"/>
        <v>45922.749039351853</v>
      </c>
      <c r="Q4261" s="20" t="str">
        <f t="shared" si="372"/>
        <v>22/09/2025</v>
      </c>
      <c r="R4261" s="13" t="str">
        <f t="shared" si="373"/>
        <v>17</v>
      </c>
      <c r="S4261" s="13" t="str">
        <f t="shared" si="374"/>
        <v>Mon</v>
      </c>
    </row>
    <row r="4262" spans="1:19" x14ac:dyDescent="0.25">
      <c r="A4262" s="60">
        <v>45922.540717592594</v>
      </c>
      <c r="B4262" s="61">
        <v>445122856</v>
      </c>
      <c r="C4262" s="37" t="s">
        <v>36</v>
      </c>
      <c r="D4262" s="37" t="s">
        <v>37</v>
      </c>
      <c r="E4262" s="37" t="s">
        <v>45</v>
      </c>
      <c r="F4262" s="37" t="s">
        <v>120</v>
      </c>
      <c r="G4262" s="36">
        <v>3723.34</v>
      </c>
      <c r="H4262" s="61">
        <v>444331146</v>
      </c>
      <c r="I4262" s="36">
        <v>0</v>
      </c>
      <c r="J4262" s="36">
        <v>0</v>
      </c>
      <c r="K4262" s="36">
        <v>0</v>
      </c>
      <c r="L4262" s="36">
        <v>0</v>
      </c>
      <c r="M4262" s="36">
        <v>9983.84</v>
      </c>
      <c r="N4262" s="37" t="s">
        <v>93</v>
      </c>
      <c r="O4262" s="14">
        <f t="shared" si="370"/>
        <v>45922.540717592594</v>
      </c>
      <c r="P4262" s="19">
        <f t="shared" si="371"/>
        <v>45922.74905092593</v>
      </c>
      <c r="Q4262" s="20" t="str">
        <f t="shared" si="372"/>
        <v>22/09/2025</v>
      </c>
      <c r="R4262" s="13" t="str">
        <f t="shared" si="373"/>
        <v>17</v>
      </c>
      <c r="S4262" s="13" t="str">
        <f t="shared" si="374"/>
        <v>Mon</v>
      </c>
    </row>
    <row r="4263" spans="1:19" x14ac:dyDescent="0.25">
      <c r="A4263" s="58">
        <v>45922.541631944441</v>
      </c>
      <c r="B4263" s="59">
        <v>445123135</v>
      </c>
      <c r="C4263" s="38" t="s">
        <v>36</v>
      </c>
      <c r="D4263" s="38" t="s">
        <v>37</v>
      </c>
      <c r="E4263" s="38" t="s">
        <v>45</v>
      </c>
      <c r="F4263" s="38" t="s">
        <v>120</v>
      </c>
      <c r="G4263" s="35">
        <v>3723.53</v>
      </c>
      <c r="H4263" s="59">
        <v>444331425</v>
      </c>
      <c r="I4263" s="35">
        <v>0</v>
      </c>
      <c r="J4263" s="35">
        <v>0</v>
      </c>
      <c r="K4263" s="35">
        <v>0</v>
      </c>
      <c r="L4263" s="35">
        <v>0</v>
      </c>
      <c r="M4263" s="35">
        <v>9983.84</v>
      </c>
      <c r="N4263" s="38" t="s">
        <v>75</v>
      </c>
      <c r="O4263" s="14">
        <f t="shared" si="370"/>
        <v>45922.541631944441</v>
      </c>
      <c r="P4263" s="19">
        <f t="shared" si="371"/>
        <v>45922.749965277777</v>
      </c>
      <c r="Q4263" s="20" t="str">
        <f t="shared" si="372"/>
        <v>22/09/2025</v>
      </c>
      <c r="R4263" s="13" t="str">
        <f t="shared" si="373"/>
        <v>17</v>
      </c>
      <c r="S4263" s="13" t="str">
        <f t="shared" si="374"/>
        <v>Mon</v>
      </c>
    </row>
    <row r="4264" spans="1:19" x14ac:dyDescent="0.25">
      <c r="A4264" s="60">
        <v>45922.541631944441</v>
      </c>
      <c r="B4264" s="61">
        <v>445123137</v>
      </c>
      <c r="C4264" s="37" t="s">
        <v>36</v>
      </c>
      <c r="D4264" s="37" t="s">
        <v>37</v>
      </c>
      <c r="E4264" s="37" t="s">
        <v>45</v>
      </c>
      <c r="F4264" s="37" t="s">
        <v>120</v>
      </c>
      <c r="G4264" s="36">
        <v>3723.53</v>
      </c>
      <c r="H4264" s="61">
        <v>444331427</v>
      </c>
      <c r="I4264" s="36">
        <v>0</v>
      </c>
      <c r="J4264" s="36">
        <v>0</v>
      </c>
      <c r="K4264" s="36">
        <v>0</v>
      </c>
      <c r="L4264" s="36">
        <v>0</v>
      </c>
      <c r="M4264" s="36">
        <v>9983.84</v>
      </c>
      <c r="N4264" s="37" t="s">
        <v>76</v>
      </c>
      <c r="O4264" s="14">
        <f t="shared" si="370"/>
        <v>45922.541631944441</v>
      </c>
      <c r="P4264" s="19">
        <f t="shared" si="371"/>
        <v>45922.749965277777</v>
      </c>
      <c r="Q4264" s="20" t="str">
        <f t="shared" si="372"/>
        <v>22/09/2025</v>
      </c>
      <c r="R4264" s="13" t="str">
        <f t="shared" si="373"/>
        <v>17</v>
      </c>
      <c r="S4264" s="13" t="str">
        <f t="shared" si="374"/>
        <v>Mon</v>
      </c>
    </row>
    <row r="4265" spans="1:19" x14ac:dyDescent="0.25">
      <c r="A4265" s="58">
        <v>45922.542604166665</v>
      </c>
      <c r="B4265" s="59">
        <v>445123499</v>
      </c>
      <c r="C4265" s="38" t="s">
        <v>36</v>
      </c>
      <c r="D4265" s="38" t="s">
        <v>38</v>
      </c>
      <c r="E4265" s="38" t="s">
        <v>46</v>
      </c>
      <c r="F4265" s="38" t="s">
        <v>120</v>
      </c>
      <c r="G4265" s="35">
        <v>3722.64</v>
      </c>
      <c r="H4265" s="59">
        <v>444331788</v>
      </c>
      <c r="I4265" s="35">
        <v>0</v>
      </c>
      <c r="J4265" s="35">
        <v>0</v>
      </c>
      <c r="K4265" s="35">
        <v>0</v>
      </c>
      <c r="L4265" s="35">
        <v>0.79</v>
      </c>
      <c r="M4265" s="35">
        <v>9984.6299999999992</v>
      </c>
      <c r="N4265" s="38" t="s">
        <v>2705</v>
      </c>
      <c r="O4265" s="14">
        <f t="shared" si="370"/>
        <v>45922.542604166665</v>
      </c>
      <c r="P4265" s="19">
        <f t="shared" si="371"/>
        <v>45922.750937500001</v>
      </c>
      <c r="Q4265" s="20" t="str">
        <f t="shared" si="372"/>
        <v>22/09/2025</v>
      </c>
      <c r="R4265" s="13" t="str">
        <f t="shared" si="373"/>
        <v>18</v>
      </c>
      <c r="S4265" s="13" t="str">
        <f t="shared" si="374"/>
        <v>Mon</v>
      </c>
    </row>
    <row r="4266" spans="1:19" x14ac:dyDescent="0.25">
      <c r="A4266" s="60">
        <v>45922.542673611111</v>
      </c>
      <c r="B4266" s="61">
        <v>445123553</v>
      </c>
      <c r="C4266" s="37" t="s">
        <v>36</v>
      </c>
      <c r="D4266" s="37" t="s">
        <v>37</v>
      </c>
      <c r="E4266" s="37" t="s">
        <v>45</v>
      </c>
      <c r="F4266" s="37" t="s">
        <v>120</v>
      </c>
      <c r="G4266" s="36">
        <v>3722.92</v>
      </c>
      <c r="H4266" s="61">
        <v>444331843</v>
      </c>
      <c r="I4266" s="36">
        <v>0</v>
      </c>
      <c r="J4266" s="36">
        <v>0</v>
      </c>
      <c r="K4266" s="36">
        <v>0</v>
      </c>
      <c r="L4266" s="36">
        <v>0</v>
      </c>
      <c r="M4266" s="36">
        <v>9984.6299999999992</v>
      </c>
      <c r="N4266" s="37" t="s">
        <v>2554</v>
      </c>
      <c r="O4266" s="14">
        <f t="shared" si="370"/>
        <v>45922.542673611111</v>
      </c>
      <c r="P4266" s="19">
        <f t="shared" si="371"/>
        <v>45922.751006944447</v>
      </c>
      <c r="Q4266" s="20" t="str">
        <f t="shared" si="372"/>
        <v>22/09/2025</v>
      </c>
      <c r="R4266" s="13" t="str">
        <f t="shared" si="373"/>
        <v>18</v>
      </c>
      <c r="S4266" s="13" t="str">
        <f t="shared" si="374"/>
        <v>Mon</v>
      </c>
    </row>
    <row r="4267" spans="1:19" x14ac:dyDescent="0.25">
      <c r="A4267" s="58">
        <v>45922.542731481481</v>
      </c>
      <c r="B4267" s="59">
        <v>445123581</v>
      </c>
      <c r="C4267" s="38" t="s">
        <v>36</v>
      </c>
      <c r="D4267" s="38" t="s">
        <v>38</v>
      </c>
      <c r="E4267" s="38" t="s">
        <v>46</v>
      </c>
      <c r="F4267" s="38" t="s">
        <v>120</v>
      </c>
      <c r="G4267" s="35">
        <v>3722.45</v>
      </c>
      <c r="H4267" s="59">
        <v>444331870</v>
      </c>
      <c r="I4267" s="35">
        <v>0</v>
      </c>
      <c r="J4267" s="35">
        <v>0</v>
      </c>
      <c r="K4267" s="35">
        <v>0</v>
      </c>
      <c r="L4267" s="35">
        <v>-1.53</v>
      </c>
      <c r="M4267" s="35">
        <v>9983.1</v>
      </c>
      <c r="N4267" s="38" t="s">
        <v>2685</v>
      </c>
      <c r="O4267" s="14">
        <f t="shared" si="370"/>
        <v>45922.542731481481</v>
      </c>
      <c r="P4267" s="19">
        <f t="shared" si="371"/>
        <v>45922.751064814816</v>
      </c>
      <c r="Q4267" s="20" t="str">
        <f t="shared" si="372"/>
        <v>22/09/2025</v>
      </c>
      <c r="R4267" s="13" t="str">
        <f t="shared" si="373"/>
        <v>18</v>
      </c>
      <c r="S4267" s="13" t="str">
        <f t="shared" si="374"/>
        <v>Mon</v>
      </c>
    </row>
    <row r="4268" spans="1:19" x14ac:dyDescent="0.25">
      <c r="A4268" s="60">
        <v>45922.546469907407</v>
      </c>
      <c r="B4268" s="61">
        <v>445125260</v>
      </c>
      <c r="C4268" s="37" t="s">
        <v>36</v>
      </c>
      <c r="D4268" s="37" t="s">
        <v>38</v>
      </c>
      <c r="E4268" s="37" t="s">
        <v>46</v>
      </c>
      <c r="F4268" s="37" t="s">
        <v>120</v>
      </c>
      <c r="G4268" s="36">
        <v>3721.73</v>
      </c>
      <c r="H4268" s="61">
        <v>444333538</v>
      </c>
      <c r="I4268" s="36">
        <v>0</v>
      </c>
      <c r="J4268" s="36">
        <v>0</v>
      </c>
      <c r="K4268" s="36">
        <v>0</v>
      </c>
      <c r="L4268" s="36">
        <v>-2.2599999999999998</v>
      </c>
      <c r="M4268" s="36">
        <v>9980.84</v>
      </c>
      <c r="N4268" s="37" t="s">
        <v>2706</v>
      </c>
      <c r="O4268" s="14">
        <f t="shared" ref="O4268:O4331" si="375">A4268</f>
        <v>45922.546469907407</v>
      </c>
      <c r="P4268" s="19">
        <f t="shared" ref="P4268:P4331" si="376">O4268+(5/24)</f>
        <v>45922.754803240743</v>
      </c>
      <c r="Q4268" s="20" t="str">
        <f t="shared" ref="Q4268:Q4331" si="377">TEXT(P4268,"dd/mm/yyyy")</f>
        <v>22/09/2025</v>
      </c>
      <c r="R4268" s="13" t="str">
        <f t="shared" ref="R4268:R4331" si="378">TEXT(P4268,"hh")</f>
        <v>18</v>
      </c>
      <c r="S4268" s="13" t="str">
        <f t="shared" ref="S4268:S4331" si="379">TEXT(P4268,"ddd")</f>
        <v>Mon</v>
      </c>
    </row>
    <row r="4269" spans="1:19" x14ac:dyDescent="0.25">
      <c r="A4269" s="58">
        <v>45922.546469907407</v>
      </c>
      <c r="B4269" s="59">
        <v>445125261</v>
      </c>
      <c r="C4269" s="38" t="s">
        <v>36</v>
      </c>
      <c r="D4269" s="38" t="s">
        <v>38</v>
      </c>
      <c r="E4269" s="38" t="s">
        <v>46</v>
      </c>
      <c r="F4269" s="38" t="s">
        <v>120</v>
      </c>
      <c r="G4269" s="35">
        <v>3721.73</v>
      </c>
      <c r="H4269" s="59">
        <v>444333539</v>
      </c>
      <c r="I4269" s="35">
        <v>0</v>
      </c>
      <c r="J4269" s="35">
        <v>0</v>
      </c>
      <c r="K4269" s="35">
        <v>0</v>
      </c>
      <c r="L4269" s="35">
        <v>-2.2599999999999998</v>
      </c>
      <c r="M4269" s="35">
        <v>9978.58</v>
      </c>
      <c r="N4269" s="38" t="s">
        <v>2706</v>
      </c>
      <c r="O4269" s="14">
        <f t="shared" si="375"/>
        <v>45922.546469907407</v>
      </c>
      <c r="P4269" s="19">
        <f t="shared" si="376"/>
        <v>45922.754803240743</v>
      </c>
      <c r="Q4269" s="20" t="str">
        <f t="shared" si="377"/>
        <v>22/09/2025</v>
      </c>
      <c r="R4269" s="13" t="str">
        <f t="shared" si="378"/>
        <v>18</v>
      </c>
      <c r="S4269" s="13" t="str">
        <f t="shared" si="379"/>
        <v>Mon</v>
      </c>
    </row>
    <row r="4270" spans="1:19" x14ac:dyDescent="0.25">
      <c r="A4270" s="60">
        <v>45922.546527777777</v>
      </c>
      <c r="B4270" s="61">
        <v>445125316</v>
      </c>
      <c r="C4270" s="37" t="s">
        <v>36</v>
      </c>
      <c r="D4270" s="37" t="s">
        <v>38</v>
      </c>
      <c r="E4270" s="37" t="s">
        <v>46</v>
      </c>
      <c r="F4270" s="37" t="s">
        <v>120</v>
      </c>
      <c r="G4270" s="36">
        <v>3721.17</v>
      </c>
      <c r="H4270" s="61">
        <v>444333590</v>
      </c>
      <c r="I4270" s="36">
        <v>0</v>
      </c>
      <c r="J4270" s="36">
        <v>0</v>
      </c>
      <c r="K4270" s="36">
        <v>0</v>
      </c>
      <c r="L4270" s="36">
        <v>-2.78</v>
      </c>
      <c r="M4270" s="36">
        <v>9975.7999999999993</v>
      </c>
      <c r="N4270" s="37" t="s">
        <v>2707</v>
      </c>
      <c r="O4270" s="14">
        <f t="shared" si="375"/>
        <v>45922.546527777777</v>
      </c>
      <c r="P4270" s="19">
        <f t="shared" si="376"/>
        <v>45922.754861111112</v>
      </c>
      <c r="Q4270" s="20" t="str">
        <f t="shared" si="377"/>
        <v>22/09/2025</v>
      </c>
      <c r="R4270" s="13" t="str">
        <f t="shared" si="378"/>
        <v>18</v>
      </c>
      <c r="S4270" s="13" t="str">
        <f t="shared" si="379"/>
        <v>Mon</v>
      </c>
    </row>
    <row r="4271" spans="1:19" x14ac:dyDescent="0.25">
      <c r="A4271" s="58">
        <v>45922.546527777777</v>
      </c>
      <c r="B4271" s="59">
        <v>445125317</v>
      </c>
      <c r="C4271" s="38" t="s">
        <v>36</v>
      </c>
      <c r="D4271" s="38" t="s">
        <v>38</v>
      </c>
      <c r="E4271" s="38" t="s">
        <v>46</v>
      </c>
      <c r="F4271" s="38" t="s">
        <v>120</v>
      </c>
      <c r="G4271" s="35">
        <v>3721.17</v>
      </c>
      <c r="H4271" s="59">
        <v>444333591</v>
      </c>
      <c r="I4271" s="35">
        <v>0</v>
      </c>
      <c r="J4271" s="35">
        <v>0</v>
      </c>
      <c r="K4271" s="35">
        <v>0</v>
      </c>
      <c r="L4271" s="35">
        <v>-3.16</v>
      </c>
      <c r="M4271" s="35">
        <v>9972.64</v>
      </c>
      <c r="N4271" s="38" t="s">
        <v>2708</v>
      </c>
      <c r="O4271" s="14">
        <f t="shared" si="375"/>
        <v>45922.546527777777</v>
      </c>
      <c r="P4271" s="19">
        <f t="shared" si="376"/>
        <v>45922.754861111112</v>
      </c>
      <c r="Q4271" s="20" t="str">
        <f t="shared" si="377"/>
        <v>22/09/2025</v>
      </c>
      <c r="R4271" s="13" t="str">
        <f t="shared" si="378"/>
        <v>18</v>
      </c>
      <c r="S4271" s="13" t="str">
        <f t="shared" si="379"/>
        <v>Mon</v>
      </c>
    </row>
    <row r="4272" spans="1:19" x14ac:dyDescent="0.25">
      <c r="A4272" s="60">
        <v>45922.546585648146</v>
      </c>
      <c r="B4272" s="61">
        <v>445125348</v>
      </c>
      <c r="C4272" s="37" t="s">
        <v>36</v>
      </c>
      <c r="D4272" s="37" t="s">
        <v>38</v>
      </c>
      <c r="E4272" s="37" t="s">
        <v>46</v>
      </c>
      <c r="F4272" s="37" t="s">
        <v>120</v>
      </c>
      <c r="G4272" s="36">
        <v>3721.12</v>
      </c>
      <c r="H4272" s="61">
        <v>444333619</v>
      </c>
      <c r="I4272" s="36">
        <v>0</v>
      </c>
      <c r="J4272" s="36">
        <v>0</v>
      </c>
      <c r="K4272" s="36">
        <v>0</v>
      </c>
      <c r="L4272" s="36">
        <v>-3.04</v>
      </c>
      <c r="M4272" s="36">
        <v>9969.6</v>
      </c>
      <c r="N4272" s="37" t="s">
        <v>2709</v>
      </c>
      <c r="O4272" s="14">
        <f t="shared" si="375"/>
        <v>45922.546585648146</v>
      </c>
      <c r="P4272" s="19">
        <f t="shared" si="376"/>
        <v>45922.754918981482</v>
      </c>
      <c r="Q4272" s="20" t="str">
        <f t="shared" si="377"/>
        <v>22/09/2025</v>
      </c>
      <c r="R4272" s="13" t="str">
        <f t="shared" si="378"/>
        <v>18</v>
      </c>
      <c r="S4272" s="13" t="str">
        <f t="shared" si="379"/>
        <v>Mon</v>
      </c>
    </row>
    <row r="4273" spans="1:19" x14ac:dyDescent="0.25">
      <c r="A4273" s="58">
        <v>45922.546585648146</v>
      </c>
      <c r="B4273" s="59">
        <v>445125349</v>
      </c>
      <c r="C4273" s="38" t="s">
        <v>36</v>
      </c>
      <c r="D4273" s="38" t="s">
        <v>38</v>
      </c>
      <c r="E4273" s="38" t="s">
        <v>46</v>
      </c>
      <c r="F4273" s="38" t="s">
        <v>120</v>
      </c>
      <c r="G4273" s="35">
        <v>3721.12</v>
      </c>
      <c r="H4273" s="59">
        <v>444333620</v>
      </c>
      <c r="I4273" s="35">
        <v>0</v>
      </c>
      <c r="J4273" s="35">
        <v>0</v>
      </c>
      <c r="K4273" s="35">
        <v>0</v>
      </c>
      <c r="L4273" s="35">
        <v>-3.04</v>
      </c>
      <c r="M4273" s="35">
        <v>9966.56</v>
      </c>
      <c r="N4273" s="38" t="s">
        <v>2709</v>
      </c>
      <c r="O4273" s="14">
        <f t="shared" si="375"/>
        <v>45922.546585648146</v>
      </c>
      <c r="P4273" s="19">
        <f t="shared" si="376"/>
        <v>45922.754918981482</v>
      </c>
      <c r="Q4273" s="20" t="str">
        <f t="shared" si="377"/>
        <v>22/09/2025</v>
      </c>
      <c r="R4273" s="13" t="str">
        <f t="shared" si="378"/>
        <v>18</v>
      </c>
      <c r="S4273" s="13" t="str">
        <f t="shared" si="379"/>
        <v>Mon</v>
      </c>
    </row>
    <row r="4274" spans="1:19" x14ac:dyDescent="0.25">
      <c r="A4274" s="60">
        <v>45922.546585648146</v>
      </c>
      <c r="B4274" s="61">
        <v>445125350</v>
      </c>
      <c r="C4274" s="37" t="s">
        <v>36</v>
      </c>
      <c r="D4274" s="37" t="s">
        <v>38</v>
      </c>
      <c r="E4274" s="37" t="s">
        <v>46</v>
      </c>
      <c r="F4274" s="37" t="s">
        <v>120</v>
      </c>
      <c r="G4274" s="36">
        <v>3721.12</v>
      </c>
      <c r="H4274" s="61">
        <v>444333621</v>
      </c>
      <c r="I4274" s="36">
        <v>0</v>
      </c>
      <c r="J4274" s="36">
        <v>0</v>
      </c>
      <c r="K4274" s="36">
        <v>0</v>
      </c>
      <c r="L4274" s="36">
        <v>-2.98</v>
      </c>
      <c r="M4274" s="36">
        <v>9963.58</v>
      </c>
      <c r="N4274" s="37" t="s">
        <v>2709</v>
      </c>
      <c r="O4274" s="14">
        <f t="shared" si="375"/>
        <v>45922.546585648146</v>
      </c>
      <c r="P4274" s="19">
        <f t="shared" si="376"/>
        <v>45922.754918981482</v>
      </c>
      <c r="Q4274" s="20" t="str">
        <f t="shared" si="377"/>
        <v>22/09/2025</v>
      </c>
      <c r="R4274" s="13" t="str">
        <f t="shared" si="378"/>
        <v>18</v>
      </c>
      <c r="S4274" s="13" t="str">
        <f t="shared" si="379"/>
        <v>Mon</v>
      </c>
    </row>
    <row r="4275" spans="1:19" x14ac:dyDescent="0.25">
      <c r="A4275" s="58">
        <v>45922.546585648146</v>
      </c>
      <c r="B4275" s="59">
        <v>445125351</v>
      </c>
      <c r="C4275" s="38" t="s">
        <v>36</v>
      </c>
      <c r="D4275" s="38" t="s">
        <v>38</v>
      </c>
      <c r="E4275" s="38" t="s">
        <v>46</v>
      </c>
      <c r="F4275" s="38" t="s">
        <v>120</v>
      </c>
      <c r="G4275" s="35">
        <v>3721.12</v>
      </c>
      <c r="H4275" s="59">
        <v>444333622</v>
      </c>
      <c r="I4275" s="35">
        <v>0</v>
      </c>
      <c r="J4275" s="35">
        <v>0</v>
      </c>
      <c r="K4275" s="35">
        <v>0</v>
      </c>
      <c r="L4275" s="35">
        <v>-2.83</v>
      </c>
      <c r="M4275" s="35">
        <v>9960.75</v>
      </c>
      <c r="N4275" s="38" t="s">
        <v>2709</v>
      </c>
      <c r="O4275" s="14">
        <f t="shared" si="375"/>
        <v>45922.546585648146</v>
      </c>
      <c r="P4275" s="19">
        <f t="shared" si="376"/>
        <v>45922.754918981482</v>
      </c>
      <c r="Q4275" s="20" t="str">
        <f t="shared" si="377"/>
        <v>22/09/2025</v>
      </c>
      <c r="R4275" s="13" t="str">
        <f t="shared" si="378"/>
        <v>18</v>
      </c>
      <c r="S4275" s="13" t="str">
        <f t="shared" si="379"/>
        <v>Mon</v>
      </c>
    </row>
    <row r="4276" spans="1:19" x14ac:dyDescent="0.25">
      <c r="A4276" s="60">
        <v>45922.546585648146</v>
      </c>
      <c r="B4276" s="61">
        <v>445125352</v>
      </c>
      <c r="C4276" s="37" t="s">
        <v>36</v>
      </c>
      <c r="D4276" s="37" t="s">
        <v>38</v>
      </c>
      <c r="E4276" s="37" t="s">
        <v>46</v>
      </c>
      <c r="F4276" s="37" t="s">
        <v>120</v>
      </c>
      <c r="G4276" s="36">
        <v>3721.12</v>
      </c>
      <c r="H4276" s="61">
        <v>444333623</v>
      </c>
      <c r="I4276" s="36">
        <v>0</v>
      </c>
      <c r="J4276" s="36">
        <v>0</v>
      </c>
      <c r="K4276" s="36">
        <v>0</v>
      </c>
      <c r="L4276" s="36">
        <v>-2.83</v>
      </c>
      <c r="M4276" s="36">
        <v>9957.92</v>
      </c>
      <c r="N4276" s="37" t="s">
        <v>2709</v>
      </c>
      <c r="O4276" s="14">
        <f t="shared" si="375"/>
        <v>45922.546585648146</v>
      </c>
      <c r="P4276" s="19">
        <f t="shared" si="376"/>
        <v>45922.754918981482</v>
      </c>
      <c r="Q4276" s="20" t="str">
        <f t="shared" si="377"/>
        <v>22/09/2025</v>
      </c>
      <c r="R4276" s="13" t="str">
        <f t="shared" si="378"/>
        <v>18</v>
      </c>
      <c r="S4276" s="13" t="str">
        <f t="shared" si="379"/>
        <v>Mon</v>
      </c>
    </row>
    <row r="4277" spans="1:19" x14ac:dyDescent="0.25">
      <c r="A4277" s="58">
        <v>45922.546585648146</v>
      </c>
      <c r="B4277" s="59">
        <v>445125354</v>
      </c>
      <c r="C4277" s="38" t="s">
        <v>36</v>
      </c>
      <c r="D4277" s="38" t="s">
        <v>38</v>
      </c>
      <c r="E4277" s="38" t="s">
        <v>46</v>
      </c>
      <c r="F4277" s="38" t="s">
        <v>120</v>
      </c>
      <c r="G4277" s="35">
        <v>3721.12</v>
      </c>
      <c r="H4277" s="59">
        <v>444333624</v>
      </c>
      <c r="I4277" s="35">
        <v>0</v>
      </c>
      <c r="J4277" s="35">
        <v>0</v>
      </c>
      <c r="K4277" s="35">
        <v>0</v>
      </c>
      <c r="L4277" s="35">
        <v>-2.83</v>
      </c>
      <c r="M4277" s="35">
        <v>9955.09</v>
      </c>
      <c r="N4277" s="38" t="s">
        <v>2709</v>
      </c>
      <c r="O4277" s="14">
        <f t="shared" si="375"/>
        <v>45922.546585648146</v>
      </c>
      <c r="P4277" s="19">
        <f t="shared" si="376"/>
        <v>45922.754918981482</v>
      </c>
      <c r="Q4277" s="20" t="str">
        <f t="shared" si="377"/>
        <v>22/09/2025</v>
      </c>
      <c r="R4277" s="13" t="str">
        <f t="shared" si="378"/>
        <v>18</v>
      </c>
      <c r="S4277" s="13" t="str">
        <f t="shared" si="379"/>
        <v>Mon</v>
      </c>
    </row>
    <row r="4278" spans="1:19" x14ac:dyDescent="0.25">
      <c r="A4278" s="60">
        <v>45922.546585648146</v>
      </c>
      <c r="B4278" s="61">
        <v>445125355</v>
      </c>
      <c r="C4278" s="37" t="s">
        <v>36</v>
      </c>
      <c r="D4278" s="37" t="s">
        <v>38</v>
      </c>
      <c r="E4278" s="37" t="s">
        <v>46</v>
      </c>
      <c r="F4278" s="37" t="s">
        <v>120</v>
      </c>
      <c r="G4278" s="36">
        <v>3721.12</v>
      </c>
      <c r="H4278" s="61">
        <v>444333625</v>
      </c>
      <c r="I4278" s="36">
        <v>0</v>
      </c>
      <c r="J4278" s="36">
        <v>0</v>
      </c>
      <c r="K4278" s="36">
        <v>0</v>
      </c>
      <c r="L4278" s="36">
        <v>-2.79</v>
      </c>
      <c r="M4278" s="36">
        <v>9952.2999999999993</v>
      </c>
      <c r="N4278" s="37" t="s">
        <v>2709</v>
      </c>
      <c r="O4278" s="14">
        <f t="shared" si="375"/>
        <v>45922.546585648146</v>
      </c>
      <c r="P4278" s="19">
        <f t="shared" si="376"/>
        <v>45922.754918981482</v>
      </c>
      <c r="Q4278" s="20" t="str">
        <f t="shared" si="377"/>
        <v>22/09/2025</v>
      </c>
      <c r="R4278" s="13" t="str">
        <f t="shared" si="378"/>
        <v>18</v>
      </c>
      <c r="S4278" s="13" t="str">
        <f t="shared" si="379"/>
        <v>Mon</v>
      </c>
    </row>
    <row r="4279" spans="1:19" x14ac:dyDescent="0.25">
      <c r="A4279" s="58">
        <v>45922.546585648146</v>
      </c>
      <c r="B4279" s="59">
        <v>445125356</v>
      </c>
      <c r="C4279" s="38" t="s">
        <v>36</v>
      </c>
      <c r="D4279" s="38" t="s">
        <v>38</v>
      </c>
      <c r="E4279" s="38" t="s">
        <v>46</v>
      </c>
      <c r="F4279" s="38" t="s">
        <v>120</v>
      </c>
      <c r="G4279" s="35">
        <v>3721.12</v>
      </c>
      <c r="H4279" s="59">
        <v>444333626</v>
      </c>
      <c r="I4279" s="35">
        <v>0</v>
      </c>
      <c r="J4279" s="35">
        <v>0</v>
      </c>
      <c r="K4279" s="35">
        <v>0</v>
      </c>
      <c r="L4279" s="35">
        <v>-2.77</v>
      </c>
      <c r="M4279" s="35">
        <v>9949.5300000000007</v>
      </c>
      <c r="N4279" s="38" t="s">
        <v>2709</v>
      </c>
      <c r="O4279" s="14">
        <f t="shared" si="375"/>
        <v>45922.546585648146</v>
      </c>
      <c r="P4279" s="19">
        <f t="shared" si="376"/>
        <v>45922.754918981482</v>
      </c>
      <c r="Q4279" s="20" t="str">
        <f t="shared" si="377"/>
        <v>22/09/2025</v>
      </c>
      <c r="R4279" s="13" t="str">
        <f t="shared" si="378"/>
        <v>18</v>
      </c>
      <c r="S4279" s="13" t="str">
        <f t="shared" si="379"/>
        <v>Mon</v>
      </c>
    </row>
    <row r="4280" spans="1:19" x14ac:dyDescent="0.25">
      <c r="A4280" s="60">
        <v>45922.547303240739</v>
      </c>
      <c r="B4280" s="61">
        <v>445126005</v>
      </c>
      <c r="C4280" s="37" t="s">
        <v>36</v>
      </c>
      <c r="D4280" s="37" t="s">
        <v>38</v>
      </c>
      <c r="E4280" s="37" t="s">
        <v>45</v>
      </c>
      <c r="F4280" s="37" t="s">
        <v>120</v>
      </c>
      <c r="G4280" s="36">
        <v>3721.84</v>
      </c>
      <c r="H4280" s="61">
        <v>444334278</v>
      </c>
      <c r="I4280" s="36">
        <v>0</v>
      </c>
      <c r="J4280" s="36">
        <v>0</v>
      </c>
      <c r="K4280" s="36">
        <v>0</v>
      </c>
      <c r="L4280" s="36">
        <v>0</v>
      </c>
      <c r="M4280" s="36">
        <v>9949.5300000000007</v>
      </c>
      <c r="N4280" s="37" t="s">
        <v>116</v>
      </c>
      <c r="O4280" s="14">
        <f t="shared" si="375"/>
        <v>45922.547303240739</v>
      </c>
      <c r="P4280" s="19">
        <f t="shared" si="376"/>
        <v>45922.755636574075</v>
      </c>
      <c r="Q4280" s="20" t="str">
        <f t="shared" si="377"/>
        <v>22/09/2025</v>
      </c>
      <c r="R4280" s="13" t="str">
        <f t="shared" si="378"/>
        <v>18</v>
      </c>
      <c r="S4280" s="13" t="str">
        <f t="shared" si="379"/>
        <v>Mon</v>
      </c>
    </row>
    <row r="4281" spans="1:19" x14ac:dyDescent="0.25">
      <c r="A4281" s="58">
        <v>45922.549502314818</v>
      </c>
      <c r="B4281" s="59">
        <v>445128021</v>
      </c>
      <c r="C4281" s="38" t="s">
        <v>36</v>
      </c>
      <c r="D4281" s="38" t="s">
        <v>37</v>
      </c>
      <c r="E4281" s="38" t="s">
        <v>45</v>
      </c>
      <c r="F4281" s="38" t="s">
        <v>120</v>
      </c>
      <c r="G4281" s="35">
        <v>3723.78</v>
      </c>
      <c r="H4281" s="59">
        <v>444336305</v>
      </c>
      <c r="I4281" s="35">
        <v>0</v>
      </c>
      <c r="J4281" s="35">
        <v>0</v>
      </c>
      <c r="K4281" s="35">
        <v>0</v>
      </c>
      <c r="L4281" s="35">
        <v>0</v>
      </c>
      <c r="M4281" s="35">
        <v>9949.5300000000007</v>
      </c>
      <c r="N4281" s="38" t="s">
        <v>1385</v>
      </c>
      <c r="O4281" s="14">
        <f t="shared" si="375"/>
        <v>45922.549502314818</v>
      </c>
      <c r="P4281" s="19">
        <f t="shared" si="376"/>
        <v>45922.757835648154</v>
      </c>
      <c r="Q4281" s="20" t="str">
        <f t="shared" si="377"/>
        <v>22/09/2025</v>
      </c>
      <c r="R4281" s="13" t="str">
        <f t="shared" si="378"/>
        <v>18</v>
      </c>
      <c r="S4281" s="13" t="str">
        <f t="shared" si="379"/>
        <v>Mon</v>
      </c>
    </row>
    <row r="4282" spans="1:19" x14ac:dyDescent="0.25">
      <c r="A4282" s="60">
        <v>45922.55541666667</v>
      </c>
      <c r="B4282" s="61">
        <v>445131438</v>
      </c>
      <c r="C4282" s="37" t="s">
        <v>36</v>
      </c>
      <c r="D4282" s="37" t="s">
        <v>37</v>
      </c>
      <c r="E4282" s="37" t="s">
        <v>46</v>
      </c>
      <c r="F4282" s="37" t="s">
        <v>120</v>
      </c>
      <c r="G4282" s="36">
        <v>3724.88</v>
      </c>
      <c r="H4282" s="61">
        <v>444339698</v>
      </c>
      <c r="I4282" s="36">
        <v>0</v>
      </c>
      <c r="J4282" s="36">
        <v>0</v>
      </c>
      <c r="K4282" s="36">
        <v>0</v>
      </c>
      <c r="L4282" s="36">
        <v>-3.04</v>
      </c>
      <c r="M4282" s="36">
        <v>9946.49</v>
      </c>
      <c r="N4282" s="37" t="s">
        <v>2710</v>
      </c>
      <c r="O4282" s="14">
        <f t="shared" si="375"/>
        <v>45922.55541666667</v>
      </c>
      <c r="P4282" s="19">
        <f t="shared" si="376"/>
        <v>45922.763750000006</v>
      </c>
      <c r="Q4282" s="20" t="str">
        <f t="shared" si="377"/>
        <v>22/09/2025</v>
      </c>
      <c r="R4282" s="13" t="str">
        <f t="shared" si="378"/>
        <v>18</v>
      </c>
      <c r="S4282" s="13" t="str">
        <f t="shared" si="379"/>
        <v>Mon</v>
      </c>
    </row>
    <row r="4283" spans="1:19" x14ac:dyDescent="0.25">
      <c r="A4283" s="58">
        <v>45922.555636574078</v>
      </c>
      <c r="B4283" s="59">
        <v>445131609</v>
      </c>
      <c r="C4283" s="38" t="s">
        <v>36</v>
      </c>
      <c r="D4283" s="38" t="s">
        <v>37</v>
      </c>
      <c r="E4283" s="38" t="s">
        <v>45</v>
      </c>
      <c r="F4283" s="38" t="s">
        <v>120</v>
      </c>
      <c r="G4283" s="35">
        <v>3724.54</v>
      </c>
      <c r="H4283" s="59">
        <v>444339868</v>
      </c>
      <c r="I4283" s="35">
        <v>0</v>
      </c>
      <c r="J4283" s="35">
        <v>0</v>
      </c>
      <c r="K4283" s="35">
        <v>0</v>
      </c>
      <c r="L4283" s="35">
        <v>0</v>
      </c>
      <c r="M4283" s="35">
        <v>9946.49</v>
      </c>
      <c r="N4283" s="38" t="s">
        <v>116</v>
      </c>
      <c r="O4283" s="14">
        <f t="shared" si="375"/>
        <v>45922.555636574078</v>
      </c>
      <c r="P4283" s="19">
        <f t="shared" si="376"/>
        <v>45922.763969907413</v>
      </c>
      <c r="Q4283" s="20" t="str">
        <f t="shared" si="377"/>
        <v>22/09/2025</v>
      </c>
      <c r="R4283" s="13" t="str">
        <f t="shared" si="378"/>
        <v>18</v>
      </c>
      <c r="S4283" s="13" t="str">
        <f t="shared" si="379"/>
        <v>Mon</v>
      </c>
    </row>
    <row r="4284" spans="1:19" x14ac:dyDescent="0.25">
      <c r="A4284" s="60">
        <v>45922.557615740741</v>
      </c>
      <c r="B4284" s="61">
        <v>445132584</v>
      </c>
      <c r="C4284" s="37" t="s">
        <v>36</v>
      </c>
      <c r="D4284" s="37" t="s">
        <v>37</v>
      </c>
      <c r="E4284" s="37" t="s">
        <v>46</v>
      </c>
      <c r="F4284" s="37" t="s">
        <v>120</v>
      </c>
      <c r="G4284" s="36">
        <v>3726.05</v>
      </c>
      <c r="H4284" s="61">
        <v>444340820</v>
      </c>
      <c r="I4284" s="36">
        <v>0</v>
      </c>
      <c r="J4284" s="36">
        <v>0</v>
      </c>
      <c r="K4284" s="36">
        <v>0</v>
      </c>
      <c r="L4284" s="36">
        <v>-2.97</v>
      </c>
      <c r="M4284" s="36">
        <v>9943.52</v>
      </c>
      <c r="N4284" s="37" t="s">
        <v>2711</v>
      </c>
      <c r="O4284" s="14">
        <f t="shared" si="375"/>
        <v>45922.557615740741</v>
      </c>
      <c r="P4284" s="19">
        <f t="shared" si="376"/>
        <v>45922.765949074077</v>
      </c>
      <c r="Q4284" s="20" t="str">
        <f t="shared" si="377"/>
        <v>22/09/2025</v>
      </c>
      <c r="R4284" s="13" t="str">
        <f t="shared" si="378"/>
        <v>18</v>
      </c>
      <c r="S4284" s="13" t="str">
        <f t="shared" si="379"/>
        <v>Mon</v>
      </c>
    </row>
    <row r="4285" spans="1:19" x14ac:dyDescent="0.25">
      <c r="A4285" s="58">
        <v>45922.558125000003</v>
      </c>
      <c r="B4285" s="59">
        <v>445132961</v>
      </c>
      <c r="C4285" s="38" t="s">
        <v>36</v>
      </c>
      <c r="D4285" s="38" t="s">
        <v>38</v>
      </c>
      <c r="E4285" s="38" t="s">
        <v>46</v>
      </c>
      <c r="F4285" s="38" t="s">
        <v>120</v>
      </c>
      <c r="G4285" s="35">
        <v>3726.8</v>
      </c>
      <c r="H4285" s="59">
        <v>444341184</v>
      </c>
      <c r="I4285" s="35">
        <v>0</v>
      </c>
      <c r="J4285" s="35">
        <v>0</v>
      </c>
      <c r="K4285" s="35">
        <v>0</v>
      </c>
      <c r="L4285" s="35">
        <v>3.5</v>
      </c>
      <c r="M4285" s="35">
        <v>9947.02</v>
      </c>
      <c r="N4285" s="38" t="s">
        <v>2712</v>
      </c>
      <c r="O4285" s="14">
        <f t="shared" si="375"/>
        <v>45922.558125000003</v>
      </c>
      <c r="P4285" s="19">
        <f t="shared" si="376"/>
        <v>45922.766458333339</v>
      </c>
      <c r="Q4285" s="20" t="str">
        <f t="shared" si="377"/>
        <v>22/09/2025</v>
      </c>
      <c r="R4285" s="13" t="str">
        <f t="shared" si="378"/>
        <v>18</v>
      </c>
      <c r="S4285" s="13" t="str">
        <f t="shared" si="379"/>
        <v>Mon</v>
      </c>
    </row>
    <row r="4286" spans="1:19" x14ac:dyDescent="0.25">
      <c r="A4286" s="60">
        <v>45922.558125000003</v>
      </c>
      <c r="B4286" s="61">
        <v>445132962</v>
      </c>
      <c r="C4286" s="37" t="s">
        <v>36</v>
      </c>
      <c r="D4286" s="37" t="s">
        <v>38</v>
      </c>
      <c r="E4286" s="37" t="s">
        <v>46</v>
      </c>
      <c r="F4286" s="37" t="s">
        <v>120</v>
      </c>
      <c r="G4286" s="36">
        <v>3726.8</v>
      </c>
      <c r="H4286" s="61">
        <v>444341185</v>
      </c>
      <c r="I4286" s="36">
        <v>0</v>
      </c>
      <c r="J4286" s="36">
        <v>0</v>
      </c>
      <c r="K4286" s="36">
        <v>0</v>
      </c>
      <c r="L4286" s="36">
        <v>3.46</v>
      </c>
      <c r="M4286" s="36">
        <v>9950.48</v>
      </c>
      <c r="N4286" s="37" t="s">
        <v>2712</v>
      </c>
      <c r="O4286" s="14">
        <f t="shared" si="375"/>
        <v>45922.558125000003</v>
      </c>
      <c r="P4286" s="19">
        <f t="shared" si="376"/>
        <v>45922.766458333339</v>
      </c>
      <c r="Q4286" s="20" t="str">
        <f t="shared" si="377"/>
        <v>22/09/2025</v>
      </c>
      <c r="R4286" s="13" t="str">
        <f t="shared" si="378"/>
        <v>18</v>
      </c>
      <c r="S4286" s="13" t="str">
        <f t="shared" si="379"/>
        <v>Mon</v>
      </c>
    </row>
    <row r="4287" spans="1:19" x14ac:dyDescent="0.25">
      <c r="A4287" s="58">
        <v>45922.559224537035</v>
      </c>
      <c r="B4287" s="59">
        <v>445134491</v>
      </c>
      <c r="C4287" s="38" t="s">
        <v>36</v>
      </c>
      <c r="D4287" s="38" t="s">
        <v>37</v>
      </c>
      <c r="E4287" s="38" t="s">
        <v>45</v>
      </c>
      <c r="F4287" s="38" t="s">
        <v>120</v>
      </c>
      <c r="G4287" s="35">
        <v>3726.82</v>
      </c>
      <c r="H4287" s="59">
        <v>444342696</v>
      </c>
      <c r="I4287" s="35">
        <v>0</v>
      </c>
      <c r="J4287" s="35">
        <v>0</v>
      </c>
      <c r="K4287" s="35">
        <v>0</v>
      </c>
      <c r="L4287" s="35">
        <v>0</v>
      </c>
      <c r="M4287" s="35">
        <v>9950.48</v>
      </c>
      <c r="N4287" s="38" t="s">
        <v>119</v>
      </c>
      <c r="O4287" s="14">
        <f t="shared" si="375"/>
        <v>45922.559224537035</v>
      </c>
      <c r="P4287" s="19">
        <f t="shared" si="376"/>
        <v>45922.767557870371</v>
      </c>
      <c r="Q4287" s="20" t="str">
        <f t="shared" si="377"/>
        <v>22/09/2025</v>
      </c>
      <c r="R4287" s="13" t="str">
        <f t="shared" si="378"/>
        <v>18</v>
      </c>
      <c r="S4287" s="13" t="str">
        <f t="shared" si="379"/>
        <v>Mon</v>
      </c>
    </row>
    <row r="4288" spans="1:19" x14ac:dyDescent="0.25">
      <c r="A4288" s="60">
        <v>45922.559571759259</v>
      </c>
      <c r="B4288" s="61">
        <v>445134646</v>
      </c>
      <c r="C4288" s="37" t="s">
        <v>36</v>
      </c>
      <c r="D4288" s="37" t="s">
        <v>38</v>
      </c>
      <c r="E4288" s="37" t="s">
        <v>46</v>
      </c>
      <c r="F4288" s="37" t="s">
        <v>120</v>
      </c>
      <c r="G4288" s="36">
        <v>3726.3</v>
      </c>
      <c r="H4288" s="61">
        <v>444342851</v>
      </c>
      <c r="I4288" s="36">
        <v>0</v>
      </c>
      <c r="J4288" s="36">
        <v>0</v>
      </c>
      <c r="K4288" s="36">
        <v>0</v>
      </c>
      <c r="L4288" s="36">
        <v>1.76</v>
      </c>
      <c r="M4288" s="36">
        <v>9952.24</v>
      </c>
      <c r="N4288" s="37" t="s">
        <v>2713</v>
      </c>
      <c r="O4288" s="14">
        <f t="shared" si="375"/>
        <v>45922.559571759259</v>
      </c>
      <c r="P4288" s="19">
        <f t="shared" si="376"/>
        <v>45922.767905092594</v>
      </c>
      <c r="Q4288" s="20" t="str">
        <f t="shared" si="377"/>
        <v>22/09/2025</v>
      </c>
      <c r="R4288" s="13" t="str">
        <f t="shared" si="378"/>
        <v>18</v>
      </c>
      <c r="S4288" s="13" t="str">
        <f t="shared" si="379"/>
        <v>Mon</v>
      </c>
    </row>
    <row r="4289" spans="1:19" x14ac:dyDescent="0.25">
      <c r="A4289" s="58">
        <v>45922.559571759259</v>
      </c>
      <c r="B4289" s="59">
        <v>445134649</v>
      </c>
      <c r="C4289" s="38" t="s">
        <v>36</v>
      </c>
      <c r="D4289" s="38" t="s">
        <v>38</v>
      </c>
      <c r="E4289" s="38" t="s">
        <v>46</v>
      </c>
      <c r="F4289" s="38" t="s">
        <v>120</v>
      </c>
      <c r="G4289" s="35">
        <v>3726.28</v>
      </c>
      <c r="H4289" s="59">
        <v>444342854</v>
      </c>
      <c r="I4289" s="35">
        <v>0</v>
      </c>
      <c r="J4289" s="35">
        <v>0</v>
      </c>
      <c r="K4289" s="35">
        <v>0</v>
      </c>
      <c r="L4289" s="35">
        <v>2.5</v>
      </c>
      <c r="M4289" s="35">
        <v>9954.74</v>
      </c>
      <c r="N4289" s="38" t="s">
        <v>2714</v>
      </c>
      <c r="O4289" s="14">
        <f t="shared" si="375"/>
        <v>45922.559571759259</v>
      </c>
      <c r="P4289" s="19">
        <f t="shared" si="376"/>
        <v>45922.767905092594</v>
      </c>
      <c r="Q4289" s="20" t="str">
        <f t="shared" si="377"/>
        <v>22/09/2025</v>
      </c>
      <c r="R4289" s="13" t="str">
        <f t="shared" si="378"/>
        <v>18</v>
      </c>
      <c r="S4289" s="13" t="str">
        <f t="shared" si="379"/>
        <v>Mon</v>
      </c>
    </row>
    <row r="4290" spans="1:19" x14ac:dyDescent="0.25">
      <c r="A4290" s="60">
        <v>45922.559571759259</v>
      </c>
      <c r="B4290" s="61">
        <v>445134657</v>
      </c>
      <c r="C4290" s="37" t="s">
        <v>36</v>
      </c>
      <c r="D4290" s="37" t="s">
        <v>37</v>
      </c>
      <c r="E4290" s="37" t="s">
        <v>45</v>
      </c>
      <c r="F4290" s="37" t="s">
        <v>120</v>
      </c>
      <c r="G4290" s="36">
        <v>3726.54</v>
      </c>
      <c r="H4290" s="61">
        <v>444342862</v>
      </c>
      <c r="I4290" s="36">
        <v>0</v>
      </c>
      <c r="J4290" s="36">
        <v>0</v>
      </c>
      <c r="K4290" s="36">
        <v>0</v>
      </c>
      <c r="L4290" s="36">
        <v>0</v>
      </c>
      <c r="M4290" s="36">
        <v>9954.74</v>
      </c>
      <c r="N4290" s="37" t="s">
        <v>116</v>
      </c>
      <c r="O4290" s="14">
        <f t="shared" si="375"/>
        <v>45922.559571759259</v>
      </c>
      <c r="P4290" s="19">
        <f t="shared" si="376"/>
        <v>45922.767905092594</v>
      </c>
      <c r="Q4290" s="20" t="str">
        <f t="shared" si="377"/>
        <v>22/09/2025</v>
      </c>
      <c r="R4290" s="13" t="str">
        <f t="shared" si="378"/>
        <v>18</v>
      </c>
      <c r="S4290" s="13" t="str">
        <f t="shared" si="379"/>
        <v>Mon</v>
      </c>
    </row>
    <row r="4291" spans="1:19" x14ac:dyDescent="0.25">
      <c r="A4291" s="58">
        <v>45922.559583333335</v>
      </c>
      <c r="B4291" s="59">
        <v>445134658</v>
      </c>
      <c r="C4291" s="38" t="s">
        <v>36</v>
      </c>
      <c r="D4291" s="38" t="s">
        <v>37</v>
      </c>
      <c r="E4291" s="38" t="s">
        <v>45</v>
      </c>
      <c r="F4291" s="38" t="s">
        <v>120</v>
      </c>
      <c r="G4291" s="35">
        <v>3726.56</v>
      </c>
      <c r="H4291" s="59">
        <v>444342863</v>
      </c>
      <c r="I4291" s="35">
        <v>0</v>
      </c>
      <c r="J4291" s="35">
        <v>0</v>
      </c>
      <c r="K4291" s="35">
        <v>0</v>
      </c>
      <c r="L4291" s="35">
        <v>0</v>
      </c>
      <c r="M4291" s="35">
        <v>9954.74</v>
      </c>
      <c r="N4291" s="38" t="s">
        <v>1385</v>
      </c>
      <c r="O4291" s="14">
        <f t="shared" si="375"/>
        <v>45922.559583333335</v>
      </c>
      <c r="P4291" s="19">
        <f t="shared" si="376"/>
        <v>45922.767916666671</v>
      </c>
      <c r="Q4291" s="20" t="str">
        <f t="shared" si="377"/>
        <v>22/09/2025</v>
      </c>
      <c r="R4291" s="13" t="str">
        <f t="shared" si="378"/>
        <v>18</v>
      </c>
      <c r="S4291" s="13" t="str">
        <f t="shared" si="379"/>
        <v>Mon</v>
      </c>
    </row>
    <row r="4292" spans="1:19" x14ac:dyDescent="0.25">
      <c r="A4292" s="60">
        <v>45922.560150462959</v>
      </c>
      <c r="B4292" s="61">
        <v>445134925</v>
      </c>
      <c r="C4292" s="37" t="s">
        <v>36</v>
      </c>
      <c r="D4292" s="37" t="s">
        <v>37</v>
      </c>
      <c r="E4292" s="37" t="s">
        <v>45</v>
      </c>
      <c r="F4292" s="37" t="s">
        <v>120</v>
      </c>
      <c r="G4292" s="36">
        <v>3726.22</v>
      </c>
      <c r="H4292" s="61">
        <v>444343131</v>
      </c>
      <c r="I4292" s="36">
        <v>0</v>
      </c>
      <c r="J4292" s="36">
        <v>0</v>
      </c>
      <c r="K4292" s="36">
        <v>0</v>
      </c>
      <c r="L4292" s="36">
        <v>0</v>
      </c>
      <c r="M4292" s="36">
        <v>9954.74</v>
      </c>
      <c r="N4292" s="37" t="s">
        <v>52</v>
      </c>
      <c r="O4292" s="14">
        <f t="shared" si="375"/>
        <v>45922.560150462959</v>
      </c>
      <c r="P4292" s="19">
        <f t="shared" si="376"/>
        <v>45922.768483796295</v>
      </c>
      <c r="Q4292" s="20" t="str">
        <f t="shared" si="377"/>
        <v>22/09/2025</v>
      </c>
      <c r="R4292" s="13" t="str">
        <f t="shared" si="378"/>
        <v>18</v>
      </c>
      <c r="S4292" s="13" t="str">
        <f t="shared" si="379"/>
        <v>Mon</v>
      </c>
    </row>
    <row r="4293" spans="1:19" x14ac:dyDescent="0.25">
      <c r="A4293" s="58">
        <v>45922.560162037036</v>
      </c>
      <c r="B4293" s="59">
        <v>445134927</v>
      </c>
      <c r="C4293" s="38" t="s">
        <v>36</v>
      </c>
      <c r="D4293" s="38" t="s">
        <v>37</v>
      </c>
      <c r="E4293" s="38" t="s">
        <v>45</v>
      </c>
      <c r="F4293" s="38" t="s">
        <v>120</v>
      </c>
      <c r="G4293" s="35">
        <v>3726.29</v>
      </c>
      <c r="H4293" s="59">
        <v>444343133</v>
      </c>
      <c r="I4293" s="35">
        <v>0</v>
      </c>
      <c r="J4293" s="35">
        <v>0</v>
      </c>
      <c r="K4293" s="35">
        <v>0</v>
      </c>
      <c r="L4293" s="35">
        <v>0</v>
      </c>
      <c r="M4293" s="35">
        <v>9954.74</v>
      </c>
      <c r="N4293" s="38" t="s">
        <v>1945</v>
      </c>
      <c r="O4293" s="14">
        <f t="shared" si="375"/>
        <v>45922.560162037036</v>
      </c>
      <c r="P4293" s="19">
        <f t="shared" si="376"/>
        <v>45922.768495370372</v>
      </c>
      <c r="Q4293" s="20" t="str">
        <f t="shared" si="377"/>
        <v>22/09/2025</v>
      </c>
      <c r="R4293" s="13" t="str">
        <f t="shared" si="378"/>
        <v>18</v>
      </c>
      <c r="S4293" s="13" t="str">
        <f t="shared" si="379"/>
        <v>Mon</v>
      </c>
    </row>
    <row r="4294" spans="1:19" x14ac:dyDescent="0.25">
      <c r="A4294" s="60">
        <v>45922.560162037036</v>
      </c>
      <c r="B4294" s="61">
        <v>445134928</v>
      </c>
      <c r="C4294" s="37" t="s">
        <v>36</v>
      </c>
      <c r="D4294" s="37" t="s">
        <v>37</v>
      </c>
      <c r="E4294" s="37" t="s">
        <v>45</v>
      </c>
      <c r="F4294" s="37" t="s">
        <v>120</v>
      </c>
      <c r="G4294" s="36">
        <v>3726.29</v>
      </c>
      <c r="H4294" s="61">
        <v>444343134</v>
      </c>
      <c r="I4294" s="36">
        <v>0</v>
      </c>
      <c r="J4294" s="36">
        <v>0</v>
      </c>
      <c r="K4294" s="36">
        <v>0</v>
      </c>
      <c r="L4294" s="36">
        <v>0</v>
      </c>
      <c r="M4294" s="36">
        <v>9954.74</v>
      </c>
      <c r="N4294" s="37" t="s">
        <v>114</v>
      </c>
      <c r="O4294" s="14">
        <f t="shared" si="375"/>
        <v>45922.560162037036</v>
      </c>
      <c r="P4294" s="19">
        <f t="shared" si="376"/>
        <v>45922.768495370372</v>
      </c>
      <c r="Q4294" s="20" t="str">
        <f t="shared" si="377"/>
        <v>22/09/2025</v>
      </c>
      <c r="R4294" s="13" t="str">
        <f t="shared" si="378"/>
        <v>18</v>
      </c>
      <c r="S4294" s="13" t="str">
        <f t="shared" si="379"/>
        <v>Mon</v>
      </c>
    </row>
    <row r="4295" spans="1:19" x14ac:dyDescent="0.25">
      <c r="A4295" s="58">
        <v>45922.560162037036</v>
      </c>
      <c r="B4295" s="59">
        <v>445134929</v>
      </c>
      <c r="C4295" s="38" t="s">
        <v>36</v>
      </c>
      <c r="D4295" s="38" t="s">
        <v>37</v>
      </c>
      <c r="E4295" s="38" t="s">
        <v>45</v>
      </c>
      <c r="F4295" s="38" t="s">
        <v>120</v>
      </c>
      <c r="G4295" s="35">
        <v>3726.29</v>
      </c>
      <c r="H4295" s="59">
        <v>444343135</v>
      </c>
      <c r="I4295" s="35">
        <v>0</v>
      </c>
      <c r="J4295" s="35">
        <v>0</v>
      </c>
      <c r="K4295" s="35">
        <v>0</v>
      </c>
      <c r="L4295" s="35">
        <v>0</v>
      </c>
      <c r="M4295" s="35">
        <v>9954.74</v>
      </c>
      <c r="N4295" s="38" t="s">
        <v>2063</v>
      </c>
      <c r="O4295" s="14">
        <f t="shared" si="375"/>
        <v>45922.560162037036</v>
      </c>
      <c r="P4295" s="19">
        <f t="shared" si="376"/>
        <v>45922.768495370372</v>
      </c>
      <c r="Q4295" s="20" t="str">
        <f t="shared" si="377"/>
        <v>22/09/2025</v>
      </c>
      <c r="R4295" s="13" t="str">
        <f t="shared" si="378"/>
        <v>18</v>
      </c>
      <c r="S4295" s="13" t="str">
        <f t="shared" si="379"/>
        <v>Mon</v>
      </c>
    </row>
    <row r="4296" spans="1:19" x14ac:dyDescent="0.25">
      <c r="A4296" s="60">
        <v>45922.560162037036</v>
      </c>
      <c r="B4296" s="61">
        <v>445134931</v>
      </c>
      <c r="C4296" s="37" t="s">
        <v>36</v>
      </c>
      <c r="D4296" s="37" t="s">
        <v>37</v>
      </c>
      <c r="E4296" s="37" t="s">
        <v>45</v>
      </c>
      <c r="F4296" s="37" t="s">
        <v>120</v>
      </c>
      <c r="G4296" s="36">
        <v>3726.36</v>
      </c>
      <c r="H4296" s="61">
        <v>444343137</v>
      </c>
      <c r="I4296" s="36">
        <v>0</v>
      </c>
      <c r="J4296" s="36">
        <v>0</v>
      </c>
      <c r="K4296" s="36">
        <v>0</v>
      </c>
      <c r="L4296" s="36">
        <v>0</v>
      </c>
      <c r="M4296" s="36">
        <v>9954.74</v>
      </c>
      <c r="N4296" s="37" t="s">
        <v>1972</v>
      </c>
      <c r="O4296" s="14">
        <f t="shared" si="375"/>
        <v>45922.560162037036</v>
      </c>
      <c r="P4296" s="19">
        <f t="shared" si="376"/>
        <v>45922.768495370372</v>
      </c>
      <c r="Q4296" s="20" t="str">
        <f t="shared" si="377"/>
        <v>22/09/2025</v>
      </c>
      <c r="R4296" s="13" t="str">
        <f t="shared" si="378"/>
        <v>18</v>
      </c>
      <c r="S4296" s="13" t="str">
        <f t="shared" si="379"/>
        <v>Mon</v>
      </c>
    </row>
    <row r="4297" spans="1:19" x14ac:dyDescent="0.25">
      <c r="A4297" s="58">
        <v>45922.560162037036</v>
      </c>
      <c r="B4297" s="59">
        <v>445134932</v>
      </c>
      <c r="C4297" s="38" t="s">
        <v>36</v>
      </c>
      <c r="D4297" s="38" t="s">
        <v>37</v>
      </c>
      <c r="E4297" s="38" t="s">
        <v>45</v>
      </c>
      <c r="F4297" s="38" t="s">
        <v>120</v>
      </c>
      <c r="G4297" s="35">
        <v>3726.36</v>
      </c>
      <c r="H4297" s="59">
        <v>444343138</v>
      </c>
      <c r="I4297" s="35">
        <v>0</v>
      </c>
      <c r="J4297" s="35">
        <v>0</v>
      </c>
      <c r="K4297" s="35">
        <v>0</v>
      </c>
      <c r="L4297" s="35">
        <v>0</v>
      </c>
      <c r="M4297" s="35">
        <v>9954.74</v>
      </c>
      <c r="N4297" s="38" t="s">
        <v>109</v>
      </c>
      <c r="O4297" s="14">
        <f t="shared" si="375"/>
        <v>45922.560162037036</v>
      </c>
      <c r="P4297" s="19">
        <f t="shared" si="376"/>
        <v>45922.768495370372</v>
      </c>
      <c r="Q4297" s="20" t="str">
        <f t="shared" si="377"/>
        <v>22/09/2025</v>
      </c>
      <c r="R4297" s="13" t="str">
        <f t="shared" si="378"/>
        <v>18</v>
      </c>
      <c r="S4297" s="13" t="str">
        <f t="shared" si="379"/>
        <v>Mon</v>
      </c>
    </row>
    <row r="4298" spans="1:19" x14ac:dyDescent="0.25">
      <c r="A4298" s="60">
        <v>45922.560173611113</v>
      </c>
      <c r="B4298" s="61">
        <v>445134933</v>
      </c>
      <c r="C4298" s="37" t="s">
        <v>36</v>
      </c>
      <c r="D4298" s="37" t="s">
        <v>37</v>
      </c>
      <c r="E4298" s="37" t="s">
        <v>45</v>
      </c>
      <c r="F4298" s="37" t="s">
        <v>120</v>
      </c>
      <c r="G4298" s="36">
        <v>3726.36</v>
      </c>
      <c r="H4298" s="61">
        <v>444343139</v>
      </c>
      <c r="I4298" s="36">
        <v>0</v>
      </c>
      <c r="J4298" s="36">
        <v>0</v>
      </c>
      <c r="K4298" s="36">
        <v>0</v>
      </c>
      <c r="L4298" s="36">
        <v>0</v>
      </c>
      <c r="M4298" s="36">
        <v>9954.74</v>
      </c>
      <c r="N4298" s="37" t="s">
        <v>77</v>
      </c>
      <c r="O4298" s="14">
        <f t="shared" si="375"/>
        <v>45922.560173611113</v>
      </c>
      <c r="P4298" s="19">
        <f t="shared" si="376"/>
        <v>45922.768506944449</v>
      </c>
      <c r="Q4298" s="20" t="str">
        <f t="shared" si="377"/>
        <v>22/09/2025</v>
      </c>
      <c r="R4298" s="13" t="str">
        <f t="shared" si="378"/>
        <v>18</v>
      </c>
      <c r="S4298" s="13" t="str">
        <f t="shared" si="379"/>
        <v>Mon</v>
      </c>
    </row>
    <row r="4299" spans="1:19" x14ac:dyDescent="0.25">
      <c r="A4299" s="58">
        <v>45922.560173611113</v>
      </c>
      <c r="B4299" s="59">
        <v>445134934</v>
      </c>
      <c r="C4299" s="38" t="s">
        <v>36</v>
      </c>
      <c r="D4299" s="38" t="s">
        <v>37</v>
      </c>
      <c r="E4299" s="38" t="s">
        <v>45</v>
      </c>
      <c r="F4299" s="38" t="s">
        <v>120</v>
      </c>
      <c r="G4299" s="35">
        <v>3726.36</v>
      </c>
      <c r="H4299" s="59">
        <v>444343140</v>
      </c>
      <c r="I4299" s="35">
        <v>0</v>
      </c>
      <c r="J4299" s="35">
        <v>0</v>
      </c>
      <c r="K4299" s="35">
        <v>0</v>
      </c>
      <c r="L4299" s="35">
        <v>0</v>
      </c>
      <c r="M4299" s="35">
        <v>9954.74</v>
      </c>
      <c r="N4299" s="38" t="s">
        <v>47</v>
      </c>
      <c r="O4299" s="14">
        <f t="shared" si="375"/>
        <v>45922.560173611113</v>
      </c>
      <c r="P4299" s="19">
        <f t="shared" si="376"/>
        <v>45922.768506944449</v>
      </c>
      <c r="Q4299" s="20" t="str">
        <f t="shared" si="377"/>
        <v>22/09/2025</v>
      </c>
      <c r="R4299" s="13" t="str">
        <f t="shared" si="378"/>
        <v>18</v>
      </c>
      <c r="S4299" s="13" t="str">
        <f t="shared" si="379"/>
        <v>Mon</v>
      </c>
    </row>
    <row r="4300" spans="1:19" x14ac:dyDescent="0.25">
      <c r="A4300" s="60">
        <v>45922.560173611113</v>
      </c>
      <c r="B4300" s="61">
        <v>445134936</v>
      </c>
      <c r="C4300" s="37" t="s">
        <v>36</v>
      </c>
      <c r="D4300" s="37" t="s">
        <v>37</v>
      </c>
      <c r="E4300" s="37" t="s">
        <v>45</v>
      </c>
      <c r="F4300" s="37" t="s">
        <v>120</v>
      </c>
      <c r="G4300" s="36">
        <v>3726.36</v>
      </c>
      <c r="H4300" s="61">
        <v>444343142</v>
      </c>
      <c r="I4300" s="36">
        <v>0</v>
      </c>
      <c r="J4300" s="36">
        <v>0</v>
      </c>
      <c r="K4300" s="36">
        <v>0</v>
      </c>
      <c r="L4300" s="36">
        <v>0</v>
      </c>
      <c r="M4300" s="36">
        <v>9954.74</v>
      </c>
      <c r="N4300" s="37" t="s">
        <v>2064</v>
      </c>
      <c r="O4300" s="14">
        <f t="shared" si="375"/>
        <v>45922.560173611113</v>
      </c>
      <c r="P4300" s="19">
        <f t="shared" si="376"/>
        <v>45922.768506944449</v>
      </c>
      <c r="Q4300" s="20" t="str">
        <f t="shared" si="377"/>
        <v>22/09/2025</v>
      </c>
      <c r="R4300" s="13" t="str">
        <f t="shared" si="378"/>
        <v>18</v>
      </c>
      <c r="S4300" s="13" t="str">
        <f t="shared" si="379"/>
        <v>Mon</v>
      </c>
    </row>
    <row r="4301" spans="1:19" x14ac:dyDescent="0.25">
      <c r="A4301" s="58">
        <v>45922.560173611113</v>
      </c>
      <c r="B4301" s="59">
        <v>445134938</v>
      </c>
      <c r="C4301" s="38" t="s">
        <v>36</v>
      </c>
      <c r="D4301" s="38" t="s">
        <v>37</v>
      </c>
      <c r="E4301" s="38" t="s">
        <v>45</v>
      </c>
      <c r="F4301" s="38" t="s">
        <v>120</v>
      </c>
      <c r="G4301" s="35">
        <v>3726.36</v>
      </c>
      <c r="H4301" s="59">
        <v>444343144</v>
      </c>
      <c r="I4301" s="35">
        <v>0</v>
      </c>
      <c r="J4301" s="35">
        <v>0</v>
      </c>
      <c r="K4301" s="35">
        <v>0</v>
      </c>
      <c r="L4301" s="35">
        <v>0</v>
      </c>
      <c r="M4301" s="35">
        <v>9954.74</v>
      </c>
      <c r="N4301" s="38" t="s">
        <v>108</v>
      </c>
      <c r="O4301" s="14">
        <f t="shared" si="375"/>
        <v>45922.560173611113</v>
      </c>
      <c r="P4301" s="19">
        <f t="shared" si="376"/>
        <v>45922.768506944449</v>
      </c>
      <c r="Q4301" s="20" t="str">
        <f t="shared" si="377"/>
        <v>22/09/2025</v>
      </c>
      <c r="R4301" s="13" t="str">
        <f t="shared" si="378"/>
        <v>18</v>
      </c>
      <c r="S4301" s="13" t="str">
        <f t="shared" si="379"/>
        <v>Mon</v>
      </c>
    </row>
    <row r="4302" spans="1:19" x14ac:dyDescent="0.25">
      <c r="A4302" s="60">
        <v>45922.560185185182</v>
      </c>
      <c r="B4302" s="61">
        <v>445134941</v>
      </c>
      <c r="C4302" s="37" t="s">
        <v>36</v>
      </c>
      <c r="D4302" s="37" t="s">
        <v>37</v>
      </c>
      <c r="E4302" s="37" t="s">
        <v>45</v>
      </c>
      <c r="F4302" s="37" t="s">
        <v>120</v>
      </c>
      <c r="G4302" s="36">
        <v>3726.36</v>
      </c>
      <c r="H4302" s="61">
        <v>444343147</v>
      </c>
      <c r="I4302" s="36">
        <v>0</v>
      </c>
      <c r="J4302" s="36">
        <v>0</v>
      </c>
      <c r="K4302" s="36">
        <v>0</v>
      </c>
      <c r="L4302" s="36">
        <v>0</v>
      </c>
      <c r="M4302" s="36">
        <v>9954.74</v>
      </c>
      <c r="N4302" s="37" t="s">
        <v>48</v>
      </c>
      <c r="O4302" s="14">
        <f t="shared" si="375"/>
        <v>45922.560185185182</v>
      </c>
      <c r="P4302" s="19">
        <f t="shared" si="376"/>
        <v>45922.768518518518</v>
      </c>
      <c r="Q4302" s="20" t="str">
        <f t="shared" si="377"/>
        <v>22/09/2025</v>
      </c>
      <c r="R4302" s="13" t="str">
        <f t="shared" si="378"/>
        <v>18</v>
      </c>
      <c r="S4302" s="13" t="str">
        <f t="shared" si="379"/>
        <v>Mon</v>
      </c>
    </row>
    <row r="4303" spans="1:19" x14ac:dyDescent="0.25">
      <c r="A4303" s="58">
        <v>45922.561886574076</v>
      </c>
      <c r="B4303" s="59">
        <v>445135702</v>
      </c>
      <c r="C4303" s="38" t="s">
        <v>36</v>
      </c>
      <c r="D4303" s="38" t="s">
        <v>37</v>
      </c>
      <c r="E4303" s="38" t="s">
        <v>45</v>
      </c>
      <c r="F4303" s="38" t="s">
        <v>120</v>
      </c>
      <c r="G4303" s="35">
        <v>3725.4</v>
      </c>
      <c r="H4303" s="59">
        <v>444343898</v>
      </c>
      <c r="I4303" s="35">
        <v>0</v>
      </c>
      <c r="J4303" s="35">
        <v>0</v>
      </c>
      <c r="K4303" s="35">
        <v>0</v>
      </c>
      <c r="L4303" s="35">
        <v>0</v>
      </c>
      <c r="M4303" s="35">
        <v>9954.74</v>
      </c>
      <c r="N4303" s="38" t="s">
        <v>93</v>
      </c>
      <c r="O4303" s="14">
        <f t="shared" si="375"/>
        <v>45922.561886574076</v>
      </c>
      <c r="P4303" s="19">
        <f t="shared" si="376"/>
        <v>45922.770219907412</v>
      </c>
      <c r="Q4303" s="20" t="str">
        <f t="shared" si="377"/>
        <v>22/09/2025</v>
      </c>
      <c r="R4303" s="13" t="str">
        <f t="shared" si="378"/>
        <v>18</v>
      </c>
      <c r="S4303" s="13" t="str">
        <f t="shared" si="379"/>
        <v>Mon</v>
      </c>
    </row>
    <row r="4304" spans="1:19" x14ac:dyDescent="0.25">
      <c r="A4304" s="60">
        <v>45922.561886574076</v>
      </c>
      <c r="B4304" s="61">
        <v>445135705</v>
      </c>
      <c r="C4304" s="37" t="s">
        <v>36</v>
      </c>
      <c r="D4304" s="37" t="s">
        <v>37</v>
      </c>
      <c r="E4304" s="37" t="s">
        <v>45</v>
      </c>
      <c r="F4304" s="37" t="s">
        <v>120</v>
      </c>
      <c r="G4304" s="36">
        <v>3725.37</v>
      </c>
      <c r="H4304" s="61">
        <v>444343901</v>
      </c>
      <c r="I4304" s="36">
        <v>0</v>
      </c>
      <c r="J4304" s="36">
        <v>0</v>
      </c>
      <c r="K4304" s="36">
        <v>0</v>
      </c>
      <c r="L4304" s="36">
        <v>0</v>
      </c>
      <c r="M4304" s="36">
        <v>9954.74</v>
      </c>
      <c r="N4304" s="37" t="s">
        <v>107</v>
      </c>
      <c r="O4304" s="14">
        <f t="shared" si="375"/>
        <v>45922.561886574076</v>
      </c>
      <c r="P4304" s="19">
        <f t="shared" si="376"/>
        <v>45922.770219907412</v>
      </c>
      <c r="Q4304" s="20" t="str">
        <f t="shared" si="377"/>
        <v>22/09/2025</v>
      </c>
      <c r="R4304" s="13" t="str">
        <f t="shared" si="378"/>
        <v>18</v>
      </c>
      <c r="S4304" s="13" t="str">
        <f t="shared" si="379"/>
        <v>Mon</v>
      </c>
    </row>
    <row r="4305" spans="1:19" x14ac:dyDescent="0.25">
      <c r="A4305" s="58">
        <v>45922.56523148148</v>
      </c>
      <c r="B4305" s="59">
        <v>445136664</v>
      </c>
      <c r="C4305" s="38" t="s">
        <v>36</v>
      </c>
      <c r="D4305" s="38" t="s">
        <v>38</v>
      </c>
      <c r="E4305" s="38" t="s">
        <v>46</v>
      </c>
      <c r="F4305" s="38" t="s">
        <v>120</v>
      </c>
      <c r="G4305" s="35">
        <v>3725.06</v>
      </c>
      <c r="H4305" s="59">
        <v>444344868</v>
      </c>
      <c r="I4305" s="35">
        <v>0</v>
      </c>
      <c r="J4305" s="35">
        <v>0</v>
      </c>
      <c r="K4305" s="35">
        <v>0</v>
      </c>
      <c r="L4305" s="35">
        <v>2.78</v>
      </c>
      <c r="M4305" s="35">
        <v>9957.52</v>
      </c>
      <c r="N4305" s="38" t="s">
        <v>2715</v>
      </c>
      <c r="O4305" s="14">
        <f t="shared" si="375"/>
        <v>45922.56523148148</v>
      </c>
      <c r="P4305" s="19">
        <f t="shared" si="376"/>
        <v>45922.773564814815</v>
      </c>
      <c r="Q4305" s="20" t="str">
        <f t="shared" si="377"/>
        <v>22/09/2025</v>
      </c>
      <c r="R4305" s="13" t="str">
        <f t="shared" si="378"/>
        <v>18</v>
      </c>
      <c r="S4305" s="13" t="str">
        <f t="shared" si="379"/>
        <v>Mon</v>
      </c>
    </row>
    <row r="4306" spans="1:19" x14ac:dyDescent="0.25">
      <c r="A4306" s="60">
        <v>45922.56523148148</v>
      </c>
      <c r="B4306" s="61">
        <v>445136666</v>
      </c>
      <c r="C4306" s="37" t="s">
        <v>36</v>
      </c>
      <c r="D4306" s="37" t="s">
        <v>38</v>
      </c>
      <c r="E4306" s="37" t="s">
        <v>46</v>
      </c>
      <c r="F4306" s="37" t="s">
        <v>120</v>
      </c>
      <c r="G4306" s="36">
        <v>3725.06</v>
      </c>
      <c r="H4306" s="61">
        <v>444344869</v>
      </c>
      <c r="I4306" s="36">
        <v>0</v>
      </c>
      <c r="J4306" s="36">
        <v>0</v>
      </c>
      <c r="K4306" s="36">
        <v>0</v>
      </c>
      <c r="L4306" s="36">
        <v>2.72</v>
      </c>
      <c r="M4306" s="36">
        <v>9960.24</v>
      </c>
      <c r="N4306" s="37" t="s">
        <v>2716</v>
      </c>
      <c r="O4306" s="14">
        <f t="shared" si="375"/>
        <v>45922.56523148148</v>
      </c>
      <c r="P4306" s="19">
        <f t="shared" si="376"/>
        <v>45922.773564814815</v>
      </c>
      <c r="Q4306" s="20" t="str">
        <f t="shared" si="377"/>
        <v>22/09/2025</v>
      </c>
      <c r="R4306" s="13" t="str">
        <f t="shared" si="378"/>
        <v>18</v>
      </c>
      <c r="S4306" s="13" t="str">
        <f t="shared" si="379"/>
        <v>Mon</v>
      </c>
    </row>
    <row r="4307" spans="1:19" x14ac:dyDescent="0.25">
      <c r="A4307" s="58">
        <v>45922.56523148148</v>
      </c>
      <c r="B4307" s="59">
        <v>445136667</v>
      </c>
      <c r="C4307" s="38" t="s">
        <v>36</v>
      </c>
      <c r="D4307" s="38" t="s">
        <v>38</v>
      </c>
      <c r="E4307" s="38" t="s">
        <v>46</v>
      </c>
      <c r="F4307" s="38" t="s">
        <v>120</v>
      </c>
      <c r="G4307" s="35">
        <v>3725.06</v>
      </c>
      <c r="H4307" s="59">
        <v>444344870</v>
      </c>
      <c r="I4307" s="35">
        <v>0</v>
      </c>
      <c r="J4307" s="35">
        <v>0</v>
      </c>
      <c r="K4307" s="35">
        <v>0</v>
      </c>
      <c r="L4307" s="35">
        <v>2.17</v>
      </c>
      <c r="M4307" s="35">
        <v>9962.41</v>
      </c>
      <c r="N4307" s="38" t="s">
        <v>2716</v>
      </c>
      <c r="O4307" s="14">
        <f t="shared" si="375"/>
        <v>45922.56523148148</v>
      </c>
      <c r="P4307" s="19">
        <f t="shared" si="376"/>
        <v>45922.773564814815</v>
      </c>
      <c r="Q4307" s="20" t="str">
        <f t="shared" si="377"/>
        <v>22/09/2025</v>
      </c>
      <c r="R4307" s="13" t="str">
        <f t="shared" si="378"/>
        <v>18</v>
      </c>
      <c r="S4307" s="13" t="str">
        <f t="shared" si="379"/>
        <v>Mon</v>
      </c>
    </row>
    <row r="4308" spans="1:19" x14ac:dyDescent="0.25">
      <c r="A4308" s="60">
        <v>45922.56523148148</v>
      </c>
      <c r="B4308" s="61">
        <v>445136668</v>
      </c>
      <c r="C4308" s="37" t="s">
        <v>36</v>
      </c>
      <c r="D4308" s="37" t="s">
        <v>38</v>
      </c>
      <c r="E4308" s="37" t="s">
        <v>46</v>
      </c>
      <c r="F4308" s="37" t="s">
        <v>120</v>
      </c>
      <c r="G4308" s="36">
        <v>3725.06</v>
      </c>
      <c r="H4308" s="61">
        <v>444344871</v>
      </c>
      <c r="I4308" s="36">
        <v>0</v>
      </c>
      <c r="J4308" s="36">
        <v>0</v>
      </c>
      <c r="K4308" s="36">
        <v>0</v>
      </c>
      <c r="L4308" s="36">
        <v>2.17</v>
      </c>
      <c r="M4308" s="36">
        <v>9964.58</v>
      </c>
      <c r="N4308" s="37" t="s">
        <v>2716</v>
      </c>
      <c r="O4308" s="14">
        <f t="shared" si="375"/>
        <v>45922.56523148148</v>
      </c>
      <c r="P4308" s="19">
        <f t="shared" si="376"/>
        <v>45922.773564814815</v>
      </c>
      <c r="Q4308" s="20" t="str">
        <f t="shared" si="377"/>
        <v>22/09/2025</v>
      </c>
      <c r="R4308" s="13" t="str">
        <f t="shared" si="378"/>
        <v>18</v>
      </c>
      <c r="S4308" s="13" t="str">
        <f t="shared" si="379"/>
        <v>Mon</v>
      </c>
    </row>
    <row r="4309" spans="1:19" x14ac:dyDescent="0.25">
      <c r="A4309" s="58">
        <v>45922.565254629626</v>
      </c>
      <c r="B4309" s="59">
        <v>445136672</v>
      </c>
      <c r="C4309" s="38" t="s">
        <v>36</v>
      </c>
      <c r="D4309" s="38" t="s">
        <v>37</v>
      </c>
      <c r="E4309" s="38" t="s">
        <v>45</v>
      </c>
      <c r="F4309" s="38" t="s">
        <v>120</v>
      </c>
      <c r="G4309" s="35">
        <v>3725.32</v>
      </c>
      <c r="H4309" s="59">
        <v>444344877</v>
      </c>
      <c r="I4309" s="35">
        <v>0</v>
      </c>
      <c r="J4309" s="35">
        <v>0</v>
      </c>
      <c r="K4309" s="35">
        <v>0</v>
      </c>
      <c r="L4309" s="35">
        <v>0</v>
      </c>
      <c r="M4309" s="35">
        <v>9964.58</v>
      </c>
      <c r="N4309" s="38" t="s">
        <v>2556</v>
      </c>
      <c r="O4309" s="14">
        <f t="shared" si="375"/>
        <v>45922.565254629626</v>
      </c>
      <c r="P4309" s="19">
        <f t="shared" si="376"/>
        <v>45922.773587962962</v>
      </c>
      <c r="Q4309" s="20" t="str">
        <f t="shared" si="377"/>
        <v>22/09/2025</v>
      </c>
      <c r="R4309" s="13" t="str">
        <f t="shared" si="378"/>
        <v>18</v>
      </c>
      <c r="S4309" s="13" t="str">
        <f t="shared" si="379"/>
        <v>Mon</v>
      </c>
    </row>
    <row r="4310" spans="1:19" x14ac:dyDescent="0.25">
      <c r="A4310" s="60">
        <v>45922.565254629626</v>
      </c>
      <c r="B4310" s="61">
        <v>445136674</v>
      </c>
      <c r="C4310" s="37" t="s">
        <v>36</v>
      </c>
      <c r="D4310" s="37" t="s">
        <v>37</v>
      </c>
      <c r="E4310" s="37" t="s">
        <v>45</v>
      </c>
      <c r="F4310" s="37" t="s">
        <v>120</v>
      </c>
      <c r="G4310" s="36">
        <v>3725.32</v>
      </c>
      <c r="H4310" s="61">
        <v>444344879</v>
      </c>
      <c r="I4310" s="36">
        <v>0</v>
      </c>
      <c r="J4310" s="36">
        <v>0</v>
      </c>
      <c r="K4310" s="36">
        <v>0</v>
      </c>
      <c r="L4310" s="36">
        <v>0</v>
      </c>
      <c r="M4310" s="36">
        <v>9964.58</v>
      </c>
      <c r="N4310" s="37" t="s">
        <v>2555</v>
      </c>
      <c r="O4310" s="14">
        <f t="shared" si="375"/>
        <v>45922.565254629626</v>
      </c>
      <c r="P4310" s="19">
        <f t="shared" si="376"/>
        <v>45922.773587962962</v>
      </c>
      <c r="Q4310" s="20" t="str">
        <f t="shared" si="377"/>
        <v>22/09/2025</v>
      </c>
      <c r="R4310" s="13" t="str">
        <f t="shared" si="378"/>
        <v>18</v>
      </c>
      <c r="S4310" s="13" t="str">
        <f t="shared" si="379"/>
        <v>Mon</v>
      </c>
    </row>
    <row r="4311" spans="1:19" x14ac:dyDescent="0.25">
      <c r="A4311" s="58">
        <v>45922.565266203703</v>
      </c>
      <c r="B4311" s="59">
        <v>445136681</v>
      </c>
      <c r="C4311" s="38" t="s">
        <v>36</v>
      </c>
      <c r="D4311" s="38" t="s">
        <v>37</v>
      </c>
      <c r="E4311" s="38" t="s">
        <v>45</v>
      </c>
      <c r="F4311" s="38" t="s">
        <v>120</v>
      </c>
      <c r="G4311" s="35">
        <v>3725.45</v>
      </c>
      <c r="H4311" s="59">
        <v>444344885</v>
      </c>
      <c r="I4311" s="35">
        <v>0</v>
      </c>
      <c r="J4311" s="35">
        <v>0</v>
      </c>
      <c r="K4311" s="35">
        <v>0</v>
      </c>
      <c r="L4311" s="35">
        <v>0</v>
      </c>
      <c r="M4311" s="35">
        <v>9964.58</v>
      </c>
      <c r="N4311" s="38" t="s">
        <v>74</v>
      </c>
      <c r="O4311" s="14">
        <f t="shared" si="375"/>
        <v>45922.565266203703</v>
      </c>
      <c r="P4311" s="19">
        <f t="shared" si="376"/>
        <v>45922.773599537039</v>
      </c>
      <c r="Q4311" s="20" t="str">
        <f t="shared" si="377"/>
        <v>22/09/2025</v>
      </c>
      <c r="R4311" s="13" t="str">
        <f t="shared" si="378"/>
        <v>18</v>
      </c>
      <c r="S4311" s="13" t="str">
        <f t="shared" si="379"/>
        <v>Mon</v>
      </c>
    </row>
    <row r="4312" spans="1:19" x14ac:dyDescent="0.25">
      <c r="A4312" s="60">
        <v>45922.56527777778</v>
      </c>
      <c r="B4312" s="61">
        <v>445136682</v>
      </c>
      <c r="C4312" s="37" t="s">
        <v>36</v>
      </c>
      <c r="D4312" s="37" t="s">
        <v>37</v>
      </c>
      <c r="E4312" s="37" t="s">
        <v>45</v>
      </c>
      <c r="F4312" s="37" t="s">
        <v>120</v>
      </c>
      <c r="G4312" s="36">
        <v>3725.44</v>
      </c>
      <c r="H4312" s="61">
        <v>444344886</v>
      </c>
      <c r="I4312" s="36">
        <v>0</v>
      </c>
      <c r="J4312" s="36">
        <v>0</v>
      </c>
      <c r="K4312" s="36">
        <v>0</v>
      </c>
      <c r="L4312" s="36">
        <v>0</v>
      </c>
      <c r="M4312" s="36">
        <v>9964.58</v>
      </c>
      <c r="N4312" s="37" t="s">
        <v>2541</v>
      </c>
      <c r="O4312" s="14">
        <f t="shared" si="375"/>
        <v>45922.56527777778</v>
      </c>
      <c r="P4312" s="19">
        <f t="shared" si="376"/>
        <v>45922.773611111115</v>
      </c>
      <c r="Q4312" s="20" t="str">
        <f t="shared" si="377"/>
        <v>22/09/2025</v>
      </c>
      <c r="R4312" s="13" t="str">
        <f t="shared" si="378"/>
        <v>18</v>
      </c>
      <c r="S4312" s="13" t="str">
        <f t="shared" si="379"/>
        <v>Mon</v>
      </c>
    </row>
    <row r="4313" spans="1:19" x14ac:dyDescent="0.25">
      <c r="A4313" s="58">
        <v>45922.565752314818</v>
      </c>
      <c r="B4313" s="59">
        <v>445136894</v>
      </c>
      <c r="C4313" s="38" t="s">
        <v>36</v>
      </c>
      <c r="D4313" s="38" t="s">
        <v>38</v>
      </c>
      <c r="E4313" s="38" t="s">
        <v>46</v>
      </c>
      <c r="F4313" s="38" t="s">
        <v>120</v>
      </c>
      <c r="G4313" s="35">
        <v>3724.73</v>
      </c>
      <c r="H4313" s="59">
        <v>444345089</v>
      </c>
      <c r="I4313" s="35">
        <v>0</v>
      </c>
      <c r="J4313" s="35">
        <v>0</v>
      </c>
      <c r="K4313" s="35">
        <v>0</v>
      </c>
      <c r="L4313" s="35">
        <v>1.2</v>
      </c>
      <c r="M4313" s="35">
        <v>9965.7800000000007</v>
      </c>
      <c r="N4313" s="38" t="s">
        <v>2717</v>
      </c>
      <c r="O4313" s="14">
        <f t="shared" si="375"/>
        <v>45922.565752314818</v>
      </c>
      <c r="P4313" s="19">
        <f t="shared" si="376"/>
        <v>45922.774085648154</v>
      </c>
      <c r="Q4313" s="20" t="str">
        <f t="shared" si="377"/>
        <v>22/09/2025</v>
      </c>
      <c r="R4313" s="13" t="str">
        <f t="shared" si="378"/>
        <v>18</v>
      </c>
      <c r="S4313" s="13" t="str">
        <f t="shared" si="379"/>
        <v>Mon</v>
      </c>
    </row>
    <row r="4314" spans="1:19" x14ac:dyDescent="0.25">
      <c r="A4314" s="60">
        <v>45922.565752314818</v>
      </c>
      <c r="B4314" s="61">
        <v>445136897</v>
      </c>
      <c r="C4314" s="37" t="s">
        <v>36</v>
      </c>
      <c r="D4314" s="37" t="s">
        <v>38</v>
      </c>
      <c r="E4314" s="37" t="s">
        <v>46</v>
      </c>
      <c r="F4314" s="37" t="s">
        <v>120</v>
      </c>
      <c r="G4314" s="36">
        <v>3724.73</v>
      </c>
      <c r="H4314" s="61">
        <v>444345090</v>
      </c>
      <c r="I4314" s="36">
        <v>0</v>
      </c>
      <c r="J4314" s="36">
        <v>0</v>
      </c>
      <c r="K4314" s="36">
        <v>0</v>
      </c>
      <c r="L4314" s="36">
        <v>1.2</v>
      </c>
      <c r="M4314" s="36">
        <v>9966.98</v>
      </c>
      <c r="N4314" s="37" t="s">
        <v>2718</v>
      </c>
      <c r="O4314" s="14">
        <f t="shared" si="375"/>
        <v>45922.565752314818</v>
      </c>
      <c r="P4314" s="19">
        <f t="shared" si="376"/>
        <v>45922.774085648154</v>
      </c>
      <c r="Q4314" s="20" t="str">
        <f t="shared" si="377"/>
        <v>22/09/2025</v>
      </c>
      <c r="R4314" s="13" t="str">
        <f t="shared" si="378"/>
        <v>18</v>
      </c>
      <c r="S4314" s="13" t="str">
        <f t="shared" si="379"/>
        <v>Mon</v>
      </c>
    </row>
    <row r="4315" spans="1:19" x14ac:dyDescent="0.25">
      <c r="A4315" s="58">
        <v>45922.566041666665</v>
      </c>
      <c r="B4315" s="59">
        <v>445136985</v>
      </c>
      <c r="C4315" s="38" t="s">
        <v>36</v>
      </c>
      <c r="D4315" s="38" t="s">
        <v>38</v>
      </c>
      <c r="E4315" s="38" t="s">
        <v>46</v>
      </c>
      <c r="F4315" s="38" t="s">
        <v>120</v>
      </c>
      <c r="G4315" s="35">
        <v>3724.72</v>
      </c>
      <c r="H4315" s="59">
        <v>444345201</v>
      </c>
      <c r="I4315" s="35">
        <v>0</v>
      </c>
      <c r="J4315" s="35">
        <v>0</v>
      </c>
      <c r="K4315" s="35">
        <v>0</v>
      </c>
      <c r="L4315" s="35">
        <v>-1.64</v>
      </c>
      <c r="M4315" s="35">
        <v>9965.34</v>
      </c>
      <c r="N4315" s="38" t="s">
        <v>2719</v>
      </c>
      <c r="O4315" s="14">
        <f t="shared" si="375"/>
        <v>45922.566041666665</v>
      </c>
      <c r="P4315" s="19">
        <f t="shared" si="376"/>
        <v>45922.774375000001</v>
      </c>
      <c r="Q4315" s="20" t="str">
        <f t="shared" si="377"/>
        <v>22/09/2025</v>
      </c>
      <c r="R4315" s="13" t="str">
        <f t="shared" si="378"/>
        <v>18</v>
      </c>
      <c r="S4315" s="13" t="str">
        <f t="shared" si="379"/>
        <v>Mon</v>
      </c>
    </row>
    <row r="4316" spans="1:19" x14ac:dyDescent="0.25">
      <c r="A4316" s="60">
        <v>45922.566053240742</v>
      </c>
      <c r="B4316" s="61">
        <v>445136994</v>
      </c>
      <c r="C4316" s="37" t="s">
        <v>36</v>
      </c>
      <c r="D4316" s="37" t="s">
        <v>38</v>
      </c>
      <c r="E4316" s="37" t="s">
        <v>46</v>
      </c>
      <c r="F4316" s="37" t="s">
        <v>120</v>
      </c>
      <c r="G4316" s="36">
        <v>3724.67</v>
      </c>
      <c r="H4316" s="61">
        <v>444345211</v>
      </c>
      <c r="I4316" s="36">
        <v>0</v>
      </c>
      <c r="J4316" s="36">
        <v>0</v>
      </c>
      <c r="K4316" s="36">
        <v>0</v>
      </c>
      <c r="L4316" s="36">
        <v>1.75</v>
      </c>
      <c r="M4316" s="36">
        <v>9967.09</v>
      </c>
      <c r="N4316" s="37" t="s">
        <v>2674</v>
      </c>
      <c r="O4316" s="14">
        <f t="shared" si="375"/>
        <v>45922.566053240742</v>
      </c>
      <c r="P4316" s="19">
        <f t="shared" si="376"/>
        <v>45922.774386574078</v>
      </c>
      <c r="Q4316" s="20" t="str">
        <f t="shared" si="377"/>
        <v>22/09/2025</v>
      </c>
      <c r="R4316" s="13" t="str">
        <f t="shared" si="378"/>
        <v>18</v>
      </c>
      <c r="S4316" s="13" t="str">
        <f t="shared" si="379"/>
        <v>Mon</v>
      </c>
    </row>
    <row r="4317" spans="1:19" x14ac:dyDescent="0.25">
      <c r="A4317" s="58">
        <v>45922.566168981481</v>
      </c>
      <c r="B4317" s="59">
        <v>445137059</v>
      </c>
      <c r="C4317" s="38" t="s">
        <v>36</v>
      </c>
      <c r="D4317" s="38" t="s">
        <v>37</v>
      </c>
      <c r="E4317" s="38" t="s">
        <v>45</v>
      </c>
      <c r="F4317" s="38" t="s">
        <v>120</v>
      </c>
      <c r="G4317" s="35">
        <v>3725.08</v>
      </c>
      <c r="H4317" s="59">
        <v>444345279</v>
      </c>
      <c r="I4317" s="35">
        <v>0</v>
      </c>
      <c r="J4317" s="35">
        <v>0</v>
      </c>
      <c r="K4317" s="35">
        <v>0</v>
      </c>
      <c r="L4317" s="35">
        <v>0</v>
      </c>
      <c r="M4317" s="35">
        <v>9967.09</v>
      </c>
      <c r="N4317" s="38" t="s">
        <v>2554</v>
      </c>
      <c r="O4317" s="14">
        <f t="shared" si="375"/>
        <v>45922.566168981481</v>
      </c>
      <c r="P4317" s="19">
        <f t="shared" si="376"/>
        <v>45922.774502314816</v>
      </c>
      <c r="Q4317" s="20" t="str">
        <f t="shared" si="377"/>
        <v>22/09/2025</v>
      </c>
      <c r="R4317" s="13" t="str">
        <f t="shared" si="378"/>
        <v>18</v>
      </c>
      <c r="S4317" s="13" t="str">
        <f t="shared" si="379"/>
        <v>Mon</v>
      </c>
    </row>
    <row r="4318" spans="1:19" x14ac:dyDescent="0.25">
      <c r="A4318" s="60">
        <v>45922.568032407406</v>
      </c>
      <c r="B4318" s="61">
        <v>445137874</v>
      </c>
      <c r="C4318" s="37" t="s">
        <v>36</v>
      </c>
      <c r="D4318" s="37" t="s">
        <v>37</v>
      </c>
      <c r="E4318" s="37" t="s">
        <v>45</v>
      </c>
      <c r="F4318" s="37" t="s">
        <v>120</v>
      </c>
      <c r="G4318" s="36">
        <v>3725.18</v>
      </c>
      <c r="H4318" s="61">
        <v>444346088</v>
      </c>
      <c r="I4318" s="36">
        <v>0</v>
      </c>
      <c r="J4318" s="36">
        <v>0</v>
      </c>
      <c r="K4318" s="36">
        <v>0</v>
      </c>
      <c r="L4318" s="36">
        <v>0</v>
      </c>
      <c r="M4318" s="36">
        <v>9967.09</v>
      </c>
      <c r="N4318" s="37" t="s">
        <v>75</v>
      </c>
      <c r="O4318" s="14">
        <f t="shared" si="375"/>
        <v>45922.568032407406</v>
      </c>
      <c r="P4318" s="19">
        <f t="shared" si="376"/>
        <v>45922.776365740741</v>
      </c>
      <c r="Q4318" s="20" t="str">
        <f t="shared" si="377"/>
        <v>22/09/2025</v>
      </c>
      <c r="R4318" s="13" t="str">
        <f t="shared" si="378"/>
        <v>18</v>
      </c>
      <c r="S4318" s="13" t="str">
        <f t="shared" si="379"/>
        <v>Mon</v>
      </c>
    </row>
    <row r="4319" spans="1:19" x14ac:dyDescent="0.25">
      <c r="A4319" s="58">
        <v>45922.568032407406</v>
      </c>
      <c r="B4319" s="59">
        <v>445137875</v>
      </c>
      <c r="C4319" s="38" t="s">
        <v>36</v>
      </c>
      <c r="D4319" s="38" t="s">
        <v>37</v>
      </c>
      <c r="E4319" s="38" t="s">
        <v>45</v>
      </c>
      <c r="F4319" s="38" t="s">
        <v>120</v>
      </c>
      <c r="G4319" s="35">
        <v>3725.18</v>
      </c>
      <c r="H4319" s="59">
        <v>444346089</v>
      </c>
      <c r="I4319" s="35">
        <v>0</v>
      </c>
      <c r="J4319" s="35">
        <v>0</v>
      </c>
      <c r="K4319" s="35">
        <v>0</v>
      </c>
      <c r="L4319" s="35">
        <v>0</v>
      </c>
      <c r="M4319" s="35">
        <v>9967.09</v>
      </c>
      <c r="N4319" s="38" t="s">
        <v>76</v>
      </c>
      <c r="O4319" s="14">
        <f t="shared" si="375"/>
        <v>45922.568032407406</v>
      </c>
      <c r="P4319" s="19">
        <f t="shared" si="376"/>
        <v>45922.776365740741</v>
      </c>
      <c r="Q4319" s="20" t="str">
        <f t="shared" si="377"/>
        <v>22/09/2025</v>
      </c>
      <c r="R4319" s="13" t="str">
        <f t="shared" si="378"/>
        <v>18</v>
      </c>
      <c r="S4319" s="13" t="str">
        <f t="shared" si="379"/>
        <v>Mon</v>
      </c>
    </row>
    <row r="4320" spans="1:19" x14ac:dyDescent="0.25">
      <c r="A4320" s="60">
        <v>45922.569050925929</v>
      </c>
      <c r="B4320" s="61">
        <v>445138378</v>
      </c>
      <c r="C4320" s="37" t="s">
        <v>36</v>
      </c>
      <c r="D4320" s="37" t="s">
        <v>38</v>
      </c>
      <c r="E4320" s="37" t="s">
        <v>46</v>
      </c>
      <c r="F4320" s="37" t="s">
        <v>120</v>
      </c>
      <c r="G4320" s="36">
        <v>3723.88</v>
      </c>
      <c r="H4320" s="61">
        <v>444346593</v>
      </c>
      <c r="I4320" s="36">
        <v>0</v>
      </c>
      <c r="J4320" s="36">
        <v>0</v>
      </c>
      <c r="K4320" s="36">
        <v>0</v>
      </c>
      <c r="L4320" s="36">
        <v>-2.41</v>
      </c>
      <c r="M4320" s="36">
        <v>9964.68</v>
      </c>
      <c r="N4320" s="37" t="s">
        <v>2703</v>
      </c>
      <c r="O4320" s="14">
        <f t="shared" si="375"/>
        <v>45922.569050925929</v>
      </c>
      <c r="P4320" s="19">
        <f t="shared" si="376"/>
        <v>45922.777384259265</v>
      </c>
      <c r="Q4320" s="20" t="str">
        <f t="shared" si="377"/>
        <v>22/09/2025</v>
      </c>
      <c r="R4320" s="13" t="str">
        <f t="shared" si="378"/>
        <v>18</v>
      </c>
      <c r="S4320" s="13" t="str">
        <f t="shared" si="379"/>
        <v>Mon</v>
      </c>
    </row>
    <row r="4321" spans="1:19" x14ac:dyDescent="0.25">
      <c r="A4321" s="58">
        <v>45922.569050925929</v>
      </c>
      <c r="B4321" s="59">
        <v>445138380</v>
      </c>
      <c r="C4321" s="38" t="s">
        <v>36</v>
      </c>
      <c r="D4321" s="38" t="s">
        <v>38</v>
      </c>
      <c r="E4321" s="38" t="s">
        <v>46</v>
      </c>
      <c r="F4321" s="38" t="s">
        <v>120</v>
      </c>
      <c r="G4321" s="35">
        <v>3723.88</v>
      </c>
      <c r="H4321" s="59">
        <v>444346595</v>
      </c>
      <c r="I4321" s="35">
        <v>0</v>
      </c>
      <c r="J4321" s="35">
        <v>0</v>
      </c>
      <c r="K4321" s="35">
        <v>0</v>
      </c>
      <c r="L4321" s="35">
        <v>-2.48</v>
      </c>
      <c r="M4321" s="35">
        <v>9962.2000000000007</v>
      </c>
      <c r="N4321" s="38" t="s">
        <v>2703</v>
      </c>
      <c r="O4321" s="14">
        <f t="shared" si="375"/>
        <v>45922.569050925929</v>
      </c>
      <c r="P4321" s="19">
        <f t="shared" si="376"/>
        <v>45922.777384259265</v>
      </c>
      <c r="Q4321" s="20" t="str">
        <f t="shared" si="377"/>
        <v>22/09/2025</v>
      </c>
      <c r="R4321" s="13" t="str">
        <f t="shared" si="378"/>
        <v>18</v>
      </c>
      <c r="S4321" s="13" t="str">
        <f t="shared" si="379"/>
        <v>Mon</v>
      </c>
    </row>
    <row r="4322" spans="1:19" x14ac:dyDescent="0.25">
      <c r="A4322" s="60">
        <v>45922.569050925929</v>
      </c>
      <c r="B4322" s="61">
        <v>445138390</v>
      </c>
      <c r="C4322" s="37" t="s">
        <v>36</v>
      </c>
      <c r="D4322" s="37" t="s">
        <v>38</v>
      </c>
      <c r="E4322" s="37" t="s">
        <v>46</v>
      </c>
      <c r="F4322" s="37" t="s">
        <v>120</v>
      </c>
      <c r="G4322" s="36">
        <v>3723.63</v>
      </c>
      <c r="H4322" s="61">
        <v>444346602</v>
      </c>
      <c r="I4322" s="36">
        <v>0</v>
      </c>
      <c r="J4322" s="36">
        <v>0</v>
      </c>
      <c r="K4322" s="36">
        <v>0</v>
      </c>
      <c r="L4322" s="36">
        <v>-3.19</v>
      </c>
      <c r="M4322" s="36">
        <v>9959.01</v>
      </c>
      <c r="N4322" s="37" t="s">
        <v>2720</v>
      </c>
      <c r="O4322" s="14">
        <f t="shared" si="375"/>
        <v>45922.569050925929</v>
      </c>
      <c r="P4322" s="19">
        <f t="shared" si="376"/>
        <v>45922.777384259265</v>
      </c>
      <c r="Q4322" s="20" t="str">
        <f t="shared" si="377"/>
        <v>22/09/2025</v>
      </c>
      <c r="R4322" s="13" t="str">
        <f t="shared" si="378"/>
        <v>18</v>
      </c>
      <c r="S4322" s="13" t="str">
        <f t="shared" si="379"/>
        <v>Mon</v>
      </c>
    </row>
    <row r="4323" spans="1:19" x14ac:dyDescent="0.25">
      <c r="A4323" s="58">
        <v>45922.569050925929</v>
      </c>
      <c r="B4323" s="59">
        <v>445138392</v>
      </c>
      <c r="C4323" s="38" t="s">
        <v>36</v>
      </c>
      <c r="D4323" s="38" t="s">
        <v>38</v>
      </c>
      <c r="E4323" s="38" t="s">
        <v>46</v>
      </c>
      <c r="F4323" s="38" t="s">
        <v>120</v>
      </c>
      <c r="G4323" s="35">
        <v>3723.63</v>
      </c>
      <c r="H4323" s="59">
        <v>444346603</v>
      </c>
      <c r="I4323" s="35">
        <v>0</v>
      </c>
      <c r="J4323" s="35">
        <v>0</v>
      </c>
      <c r="K4323" s="35">
        <v>0</v>
      </c>
      <c r="L4323" s="35">
        <v>-2.73</v>
      </c>
      <c r="M4323" s="35">
        <v>9956.2800000000007</v>
      </c>
      <c r="N4323" s="38" t="s">
        <v>2721</v>
      </c>
      <c r="O4323" s="14">
        <f t="shared" si="375"/>
        <v>45922.569050925929</v>
      </c>
      <c r="P4323" s="19">
        <f t="shared" si="376"/>
        <v>45922.777384259265</v>
      </c>
      <c r="Q4323" s="20" t="str">
        <f t="shared" si="377"/>
        <v>22/09/2025</v>
      </c>
      <c r="R4323" s="13" t="str">
        <f t="shared" si="378"/>
        <v>18</v>
      </c>
      <c r="S4323" s="13" t="str">
        <f t="shared" si="379"/>
        <v>Mon</v>
      </c>
    </row>
    <row r="4324" spans="1:19" x14ac:dyDescent="0.25">
      <c r="A4324" s="60">
        <v>45922.569085648145</v>
      </c>
      <c r="B4324" s="61">
        <v>445138434</v>
      </c>
      <c r="C4324" s="37" t="s">
        <v>36</v>
      </c>
      <c r="D4324" s="37" t="s">
        <v>38</v>
      </c>
      <c r="E4324" s="37" t="s">
        <v>46</v>
      </c>
      <c r="F4324" s="37" t="s">
        <v>120</v>
      </c>
      <c r="G4324" s="36">
        <v>3723.55</v>
      </c>
      <c r="H4324" s="61">
        <v>444346645</v>
      </c>
      <c r="I4324" s="36">
        <v>0</v>
      </c>
      <c r="J4324" s="36">
        <v>0</v>
      </c>
      <c r="K4324" s="36">
        <v>0</v>
      </c>
      <c r="L4324" s="36">
        <v>-2.99</v>
      </c>
      <c r="M4324" s="36">
        <v>9953.2900000000009</v>
      </c>
      <c r="N4324" s="37" t="s">
        <v>2722</v>
      </c>
      <c r="O4324" s="14">
        <f t="shared" si="375"/>
        <v>45922.569085648145</v>
      </c>
      <c r="P4324" s="19">
        <f t="shared" si="376"/>
        <v>45922.777418981481</v>
      </c>
      <c r="Q4324" s="20" t="str">
        <f t="shared" si="377"/>
        <v>22/09/2025</v>
      </c>
      <c r="R4324" s="13" t="str">
        <f t="shared" si="378"/>
        <v>18</v>
      </c>
      <c r="S4324" s="13" t="str">
        <f t="shared" si="379"/>
        <v>Mon</v>
      </c>
    </row>
    <row r="4325" spans="1:19" x14ac:dyDescent="0.25">
      <c r="A4325" s="58">
        <v>45922.569085648145</v>
      </c>
      <c r="B4325" s="59">
        <v>445138442</v>
      </c>
      <c r="C4325" s="38" t="s">
        <v>36</v>
      </c>
      <c r="D4325" s="38" t="s">
        <v>38</v>
      </c>
      <c r="E4325" s="38" t="s">
        <v>46</v>
      </c>
      <c r="F4325" s="38" t="s">
        <v>120</v>
      </c>
      <c r="G4325" s="35">
        <v>3723.35</v>
      </c>
      <c r="H4325" s="59">
        <v>444346652</v>
      </c>
      <c r="I4325" s="35">
        <v>0</v>
      </c>
      <c r="J4325" s="35">
        <v>0</v>
      </c>
      <c r="K4325" s="35">
        <v>0</v>
      </c>
      <c r="L4325" s="35">
        <v>-3.21</v>
      </c>
      <c r="M4325" s="35">
        <v>9950.08</v>
      </c>
      <c r="N4325" s="38" t="s">
        <v>2723</v>
      </c>
      <c r="O4325" s="14">
        <f t="shared" si="375"/>
        <v>45922.569085648145</v>
      </c>
      <c r="P4325" s="19">
        <f t="shared" si="376"/>
        <v>45922.777418981481</v>
      </c>
      <c r="Q4325" s="20" t="str">
        <f t="shared" si="377"/>
        <v>22/09/2025</v>
      </c>
      <c r="R4325" s="13" t="str">
        <f t="shared" si="378"/>
        <v>18</v>
      </c>
      <c r="S4325" s="13" t="str">
        <f t="shared" si="379"/>
        <v>Mon</v>
      </c>
    </row>
    <row r="4326" spans="1:19" x14ac:dyDescent="0.25">
      <c r="A4326" s="60">
        <v>45922.569097222222</v>
      </c>
      <c r="B4326" s="61">
        <v>445138461</v>
      </c>
      <c r="C4326" s="37" t="s">
        <v>36</v>
      </c>
      <c r="D4326" s="37" t="s">
        <v>38</v>
      </c>
      <c r="E4326" s="37" t="s">
        <v>46</v>
      </c>
      <c r="F4326" s="37" t="s">
        <v>120</v>
      </c>
      <c r="G4326" s="36">
        <v>3723.22</v>
      </c>
      <c r="H4326" s="61">
        <v>444346671</v>
      </c>
      <c r="I4326" s="36">
        <v>0</v>
      </c>
      <c r="J4326" s="36">
        <v>0</v>
      </c>
      <c r="K4326" s="36">
        <v>0</v>
      </c>
      <c r="L4326" s="36">
        <v>-3.07</v>
      </c>
      <c r="M4326" s="36">
        <v>9947.01</v>
      </c>
      <c r="N4326" s="37" t="s">
        <v>2724</v>
      </c>
      <c r="O4326" s="14">
        <f t="shared" si="375"/>
        <v>45922.569097222222</v>
      </c>
      <c r="P4326" s="19">
        <f t="shared" si="376"/>
        <v>45922.777430555558</v>
      </c>
      <c r="Q4326" s="20" t="str">
        <f t="shared" si="377"/>
        <v>22/09/2025</v>
      </c>
      <c r="R4326" s="13" t="str">
        <f t="shared" si="378"/>
        <v>18</v>
      </c>
      <c r="S4326" s="13" t="str">
        <f t="shared" si="379"/>
        <v>Mon</v>
      </c>
    </row>
    <row r="4327" spans="1:19" x14ac:dyDescent="0.25">
      <c r="A4327" s="58">
        <v>45922.569097222222</v>
      </c>
      <c r="B4327" s="59">
        <v>445138462</v>
      </c>
      <c r="C4327" s="38" t="s">
        <v>36</v>
      </c>
      <c r="D4327" s="38" t="s">
        <v>38</v>
      </c>
      <c r="E4327" s="38" t="s">
        <v>46</v>
      </c>
      <c r="F4327" s="38" t="s">
        <v>120</v>
      </c>
      <c r="G4327" s="35">
        <v>3723.22</v>
      </c>
      <c r="H4327" s="59">
        <v>444346672</v>
      </c>
      <c r="I4327" s="35">
        <v>0</v>
      </c>
      <c r="J4327" s="35">
        <v>0</v>
      </c>
      <c r="K4327" s="35">
        <v>0</v>
      </c>
      <c r="L4327" s="35">
        <v>-3.07</v>
      </c>
      <c r="M4327" s="35">
        <v>9943.94</v>
      </c>
      <c r="N4327" s="38" t="s">
        <v>2724</v>
      </c>
      <c r="O4327" s="14">
        <f t="shared" si="375"/>
        <v>45922.569097222222</v>
      </c>
      <c r="P4327" s="19">
        <f t="shared" si="376"/>
        <v>45922.777430555558</v>
      </c>
      <c r="Q4327" s="20" t="str">
        <f t="shared" si="377"/>
        <v>22/09/2025</v>
      </c>
      <c r="R4327" s="13" t="str">
        <f t="shared" si="378"/>
        <v>18</v>
      </c>
      <c r="S4327" s="13" t="str">
        <f t="shared" si="379"/>
        <v>Mon</v>
      </c>
    </row>
    <row r="4328" spans="1:19" x14ac:dyDescent="0.25">
      <c r="A4328" s="60">
        <v>45922.569097222222</v>
      </c>
      <c r="B4328" s="61">
        <v>445138463</v>
      </c>
      <c r="C4328" s="37" t="s">
        <v>36</v>
      </c>
      <c r="D4328" s="37" t="s">
        <v>38</v>
      </c>
      <c r="E4328" s="37" t="s">
        <v>46</v>
      </c>
      <c r="F4328" s="37" t="s">
        <v>120</v>
      </c>
      <c r="G4328" s="36">
        <v>3723.22</v>
      </c>
      <c r="H4328" s="61">
        <v>444346673</v>
      </c>
      <c r="I4328" s="36">
        <v>0</v>
      </c>
      <c r="J4328" s="36">
        <v>0</v>
      </c>
      <c r="K4328" s="36">
        <v>0</v>
      </c>
      <c r="L4328" s="36">
        <v>-3.14</v>
      </c>
      <c r="M4328" s="36">
        <v>9940.7999999999993</v>
      </c>
      <c r="N4328" s="37" t="s">
        <v>2724</v>
      </c>
      <c r="O4328" s="14">
        <f t="shared" si="375"/>
        <v>45922.569097222222</v>
      </c>
      <c r="P4328" s="19">
        <f t="shared" si="376"/>
        <v>45922.777430555558</v>
      </c>
      <c r="Q4328" s="20" t="str">
        <f t="shared" si="377"/>
        <v>22/09/2025</v>
      </c>
      <c r="R4328" s="13" t="str">
        <f t="shared" si="378"/>
        <v>18</v>
      </c>
      <c r="S4328" s="13" t="str">
        <f t="shared" si="379"/>
        <v>Mon</v>
      </c>
    </row>
    <row r="4329" spans="1:19" x14ac:dyDescent="0.25">
      <c r="A4329" s="58">
        <v>45922.569097222222</v>
      </c>
      <c r="B4329" s="59">
        <v>445138464</v>
      </c>
      <c r="C4329" s="38" t="s">
        <v>36</v>
      </c>
      <c r="D4329" s="38" t="s">
        <v>38</v>
      </c>
      <c r="E4329" s="38" t="s">
        <v>46</v>
      </c>
      <c r="F4329" s="38" t="s">
        <v>120</v>
      </c>
      <c r="G4329" s="35">
        <v>3723.22</v>
      </c>
      <c r="H4329" s="59">
        <v>444346674</v>
      </c>
      <c r="I4329" s="35">
        <v>0</v>
      </c>
      <c r="J4329" s="35">
        <v>0</v>
      </c>
      <c r="K4329" s="35">
        <v>0</v>
      </c>
      <c r="L4329" s="35">
        <v>-3.14</v>
      </c>
      <c r="M4329" s="35">
        <v>9937.66</v>
      </c>
      <c r="N4329" s="38" t="s">
        <v>2724</v>
      </c>
      <c r="O4329" s="14">
        <f t="shared" si="375"/>
        <v>45922.569097222222</v>
      </c>
      <c r="P4329" s="19">
        <f t="shared" si="376"/>
        <v>45922.777430555558</v>
      </c>
      <c r="Q4329" s="20" t="str">
        <f t="shared" si="377"/>
        <v>22/09/2025</v>
      </c>
      <c r="R4329" s="13" t="str">
        <f t="shared" si="378"/>
        <v>18</v>
      </c>
      <c r="S4329" s="13" t="str">
        <f t="shared" si="379"/>
        <v>Mon</v>
      </c>
    </row>
    <row r="4330" spans="1:19" x14ac:dyDescent="0.25">
      <c r="A4330" s="60">
        <v>45922.569097222222</v>
      </c>
      <c r="B4330" s="61">
        <v>445138465</v>
      </c>
      <c r="C4330" s="37" t="s">
        <v>36</v>
      </c>
      <c r="D4330" s="37" t="s">
        <v>38</v>
      </c>
      <c r="E4330" s="37" t="s">
        <v>46</v>
      </c>
      <c r="F4330" s="37" t="s">
        <v>120</v>
      </c>
      <c r="G4330" s="36">
        <v>3723.22</v>
      </c>
      <c r="H4330" s="61">
        <v>444346675</v>
      </c>
      <c r="I4330" s="36">
        <v>0</v>
      </c>
      <c r="J4330" s="36">
        <v>0</v>
      </c>
      <c r="K4330" s="36">
        <v>0</v>
      </c>
      <c r="L4330" s="36">
        <v>-3.14</v>
      </c>
      <c r="M4330" s="36">
        <v>9934.52</v>
      </c>
      <c r="N4330" s="37" t="s">
        <v>2724</v>
      </c>
      <c r="O4330" s="14">
        <f t="shared" si="375"/>
        <v>45922.569097222222</v>
      </c>
      <c r="P4330" s="19">
        <f t="shared" si="376"/>
        <v>45922.777430555558</v>
      </c>
      <c r="Q4330" s="20" t="str">
        <f t="shared" si="377"/>
        <v>22/09/2025</v>
      </c>
      <c r="R4330" s="13" t="str">
        <f t="shared" si="378"/>
        <v>18</v>
      </c>
      <c r="S4330" s="13" t="str">
        <f t="shared" si="379"/>
        <v>Mon</v>
      </c>
    </row>
    <row r="4331" spans="1:19" x14ac:dyDescent="0.25">
      <c r="A4331" s="58">
        <v>45922.569097222222</v>
      </c>
      <c r="B4331" s="59">
        <v>445138466</v>
      </c>
      <c r="C4331" s="38" t="s">
        <v>36</v>
      </c>
      <c r="D4331" s="38" t="s">
        <v>38</v>
      </c>
      <c r="E4331" s="38" t="s">
        <v>46</v>
      </c>
      <c r="F4331" s="38" t="s">
        <v>120</v>
      </c>
      <c r="G4331" s="35">
        <v>3723.22</v>
      </c>
      <c r="H4331" s="59">
        <v>444346676</v>
      </c>
      <c r="I4331" s="35">
        <v>0</v>
      </c>
      <c r="J4331" s="35">
        <v>0</v>
      </c>
      <c r="K4331" s="35">
        <v>0</v>
      </c>
      <c r="L4331" s="35">
        <v>-3.14</v>
      </c>
      <c r="M4331" s="35">
        <v>9931.3799999999992</v>
      </c>
      <c r="N4331" s="38" t="s">
        <v>2724</v>
      </c>
      <c r="O4331" s="14">
        <f t="shared" si="375"/>
        <v>45922.569097222222</v>
      </c>
      <c r="P4331" s="19">
        <f t="shared" si="376"/>
        <v>45922.777430555558</v>
      </c>
      <c r="Q4331" s="20" t="str">
        <f t="shared" si="377"/>
        <v>22/09/2025</v>
      </c>
      <c r="R4331" s="13" t="str">
        <f t="shared" si="378"/>
        <v>18</v>
      </c>
      <c r="S4331" s="13" t="str">
        <f t="shared" si="379"/>
        <v>Mon</v>
      </c>
    </row>
    <row r="4332" spans="1:19" x14ac:dyDescent="0.25">
      <c r="A4332" s="60">
        <v>45922.569641203707</v>
      </c>
      <c r="B4332" s="61">
        <v>445139319</v>
      </c>
      <c r="C4332" s="37" t="s">
        <v>36</v>
      </c>
      <c r="D4332" s="37" t="s">
        <v>38</v>
      </c>
      <c r="E4332" s="37" t="s">
        <v>45</v>
      </c>
      <c r="F4332" s="37" t="s">
        <v>120</v>
      </c>
      <c r="G4332" s="36">
        <v>3723.94</v>
      </c>
      <c r="H4332" s="61">
        <v>444347527</v>
      </c>
      <c r="I4332" s="36">
        <v>0</v>
      </c>
      <c r="J4332" s="36">
        <v>0</v>
      </c>
      <c r="K4332" s="36">
        <v>0</v>
      </c>
      <c r="L4332" s="36">
        <v>0</v>
      </c>
      <c r="M4332" s="36">
        <v>9931.3799999999992</v>
      </c>
      <c r="N4332" s="37" t="s">
        <v>116</v>
      </c>
      <c r="O4332" s="14">
        <f t="shared" ref="O4332:O4395" si="380">A4332</f>
        <v>45922.569641203707</v>
      </c>
      <c r="P4332" s="19">
        <f t="shared" ref="P4332:P4395" si="381">O4332+(5/24)</f>
        <v>45922.777974537043</v>
      </c>
      <c r="Q4332" s="20" t="str">
        <f t="shared" ref="Q4332:Q4395" si="382">TEXT(P4332,"dd/mm/yyyy")</f>
        <v>22/09/2025</v>
      </c>
      <c r="R4332" s="13" t="str">
        <f t="shared" ref="R4332:R4395" si="383">TEXT(P4332,"hh")</f>
        <v>18</v>
      </c>
      <c r="S4332" s="13" t="str">
        <f t="shared" ref="S4332:S4395" si="384">TEXT(P4332,"ddd")</f>
        <v>Mon</v>
      </c>
    </row>
    <row r="4333" spans="1:19" x14ac:dyDescent="0.25">
      <c r="A4333" s="58">
        <v>45922.569641203707</v>
      </c>
      <c r="B4333" s="59">
        <v>445139321</v>
      </c>
      <c r="C4333" s="38" t="s">
        <v>36</v>
      </c>
      <c r="D4333" s="38" t="s">
        <v>38</v>
      </c>
      <c r="E4333" s="38" t="s">
        <v>45</v>
      </c>
      <c r="F4333" s="38" t="s">
        <v>120</v>
      </c>
      <c r="G4333" s="35">
        <v>3723.96</v>
      </c>
      <c r="H4333" s="59">
        <v>444347529</v>
      </c>
      <c r="I4333" s="35">
        <v>0</v>
      </c>
      <c r="J4333" s="35">
        <v>0</v>
      </c>
      <c r="K4333" s="35">
        <v>0</v>
      </c>
      <c r="L4333" s="35">
        <v>0</v>
      </c>
      <c r="M4333" s="35">
        <v>9931.3799999999992</v>
      </c>
      <c r="N4333" s="38" t="s">
        <v>119</v>
      </c>
      <c r="O4333" s="14">
        <f t="shared" si="380"/>
        <v>45922.569641203707</v>
      </c>
      <c r="P4333" s="19">
        <f t="shared" si="381"/>
        <v>45922.777974537043</v>
      </c>
      <c r="Q4333" s="20" t="str">
        <f t="shared" si="382"/>
        <v>22/09/2025</v>
      </c>
      <c r="R4333" s="13" t="str">
        <f t="shared" si="383"/>
        <v>18</v>
      </c>
      <c r="S4333" s="13" t="str">
        <f t="shared" si="384"/>
        <v>Mon</v>
      </c>
    </row>
    <row r="4334" spans="1:19" x14ac:dyDescent="0.25">
      <c r="A4334" s="60">
        <v>45922.571342592593</v>
      </c>
      <c r="B4334" s="61">
        <v>445140269</v>
      </c>
      <c r="C4334" s="37" t="s">
        <v>36</v>
      </c>
      <c r="D4334" s="37" t="s">
        <v>37</v>
      </c>
      <c r="E4334" s="37" t="s">
        <v>46</v>
      </c>
      <c r="F4334" s="37" t="s">
        <v>120</v>
      </c>
      <c r="G4334" s="36">
        <v>3726.97</v>
      </c>
      <c r="H4334" s="61">
        <v>444348459</v>
      </c>
      <c r="I4334" s="36">
        <v>0</v>
      </c>
      <c r="J4334" s="36">
        <v>0</v>
      </c>
      <c r="K4334" s="36">
        <v>0</v>
      </c>
      <c r="L4334" s="36">
        <v>-3.03</v>
      </c>
      <c r="M4334" s="36">
        <v>9928.35</v>
      </c>
      <c r="N4334" s="37" t="s">
        <v>2725</v>
      </c>
      <c r="O4334" s="14">
        <f t="shared" si="380"/>
        <v>45922.571342592593</v>
      </c>
      <c r="P4334" s="19">
        <f t="shared" si="381"/>
        <v>45922.779675925929</v>
      </c>
      <c r="Q4334" s="20" t="str">
        <f t="shared" si="382"/>
        <v>22/09/2025</v>
      </c>
      <c r="R4334" s="13" t="str">
        <f t="shared" si="383"/>
        <v>18</v>
      </c>
      <c r="S4334" s="13" t="str">
        <f t="shared" si="384"/>
        <v>Mon</v>
      </c>
    </row>
    <row r="4335" spans="1:19" x14ac:dyDescent="0.25">
      <c r="A4335" s="58">
        <v>45922.571342592593</v>
      </c>
      <c r="B4335" s="59">
        <v>445140272</v>
      </c>
      <c r="C4335" s="38" t="s">
        <v>36</v>
      </c>
      <c r="D4335" s="38" t="s">
        <v>37</v>
      </c>
      <c r="E4335" s="38" t="s">
        <v>46</v>
      </c>
      <c r="F4335" s="38" t="s">
        <v>120</v>
      </c>
      <c r="G4335" s="35">
        <v>3726.97</v>
      </c>
      <c r="H4335" s="59">
        <v>444348460</v>
      </c>
      <c r="I4335" s="35">
        <v>0</v>
      </c>
      <c r="J4335" s="35">
        <v>0</v>
      </c>
      <c r="K4335" s="35">
        <v>0</v>
      </c>
      <c r="L4335" s="35">
        <v>-3.01</v>
      </c>
      <c r="M4335" s="35">
        <v>9925.34</v>
      </c>
      <c r="N4335" s="38" t="s">
        <v>2725</v>
      </c>
      <c r="O4335" s="14">
        <f t="shared" si="380"/>
        <v>45922.571342592593</v>
      </c>
      <c r="P4335" s="19">
        <f t="shared" si="381"/>
        <v>45922.779675925929</v>
      </c>
      <c r="Q4335" s="20" t="str">
        <f t="shared" si="382"/>
        <v>22/09/2025</v>
      </c>
      <c r="R4335" s="13" t="str">
        <f t="shared" si="383"/>
        <v>18</v>
      </c>
      <c r="S4335" s="13" t="str">
        <f t="shared" si="384"/>
        <v>Mon</v>
      </c>
    </row>
    <row r="4336" spans="1:19" x14ac:dyDescent="0.25">
      <c r="A4336" s="60">
        <v>45922.57172453704</v>
      </c>
      <c r="B4336" s="61">
        <v>445140417</v>
      </c>
      <c r="C4336" s="37" t="s">
        <v>36</v>
      </c>
      <c r="D4336" s="37" t="s">
        <v>37</v>
      </c>
      <c r="E4336" s="37" t="s">
        <v>45</v>
      </c>
      <c r="F4336" s="37" t="s">
        <v>120</v>
      </c>
      <c r="G4336" s="36">
        <v>3726.22</v>
      </c>
      <c r="H4336" s="61">
        <v>444348616</v>
      </c>
      <c r="I4336" s="36">
        <v>0</v>
      </c>
      <c r="J4336" s="36">
        <v>0</v>
      </c>
      <c r="K4336" s="36">
        <v>0</v>
      </c>
      <c r="L4336" s="36">
        <v>0</v>
      </c>
      <c r="M4336" s="36">
        <v>9925.34</v>
      </c>
      <c r="N4336" s="37" t="s">
        <v>1385</v>
      </c>
      <c r="O4336" s="14">
        <f t="shared" si="380"/>
        <v>45922.57172453704</v>
      </c>
      <c r="P4336" s="19">
        <f t="shared" si="381"/>
        <v>45922.780057870375</v>
      </c>
      <c r="Q4336" s="20" t="str">
        <f t="shared" si="382"/>
        <v>22/09/2025</v>
      </c>
      <c r="R4336" s="13" t="str">
        <f t="shared" si="383"/>
        <v>18</v>
      </c>
      <c r="S4336" s="13" t="str">
        <f t="shared" si="384"/>
        <v>Mon</v>
      </c>
    </row>
    <row r="4337" spans="1:19" x14ac:dyDescent="0.25">
      <c r="A4337" s="58">
        <v>45922.57172453704</v>
      </c>
      <c r="B4337" s="59">
        <v>445140418</v>
      </c>
      <c r="C4337" s="38" t="s">
        <v>36</v>
      </c>
      <c r="D4337" s="38" t="s">
        <v>37</v>
      </c>
      <c r="E4337" s="38" t="s">
        <v>45</v>
      </c>
      <c r="F4337" s="38" t="s">
        <v>120</v>
      </c>
      <c r="G4337" s="35">
        <v>3726.19</v>
      </c>
      <c r="H4337" s="59">
        <v>444348617</v>
      </c>
      <c r="I4337" s="35">
        <v>0</v>
      </c>
      <c r="J4337" s="35">
        <v>0</v>
      </c>
      <c r="K4337" s="35">
        <v>0</v>
      </c>
      <c r="L4337" s="35">
        <v>0</v>
      </c>
      <c r="M4337" s="35">
        <v>9925.34</v>
      </c>
      <c r="N4337" s="38" t="s">
        <v>119</v>
      </c>
      <c r="O4337" s="14">
        <f t="shared" si="380"/>
        <v>45922.57172453704</v>
      </c>
      <c r="P4337" s="19">
        <f t="shared" si="381"/>
        <v>45922.780057870375</v>
      </c>
      <c r="Q4337" s="20" t="str">
        <f t="shared" si="382"/>
        <v>22/09/2025</v>
      </c>
      <c r="R4337" s="13" t="str">
        <f t="shared" si="383"/>
        <v>18</v>
      </c>
      <c r="S4337" s="13" t="str">
        <f t="shared" si="384"/>
        <v>Mon</v>
      </c>
    </row>
    <row r="4338" spans="1:19" x14ac:dyDescent="0.25">
      <c r="A4338" s="60">
        <v>45922.571736111109</v>
      </c>
      <c r="B4338" s="61">
        <v>445140420</v>
      </c>
      <c r="C4338" s="37" t="s">
        <v>36</v>
      </c>
      <c r="D4338" s="37" t="s">
        <v>37</v>
      </c>
      <c r="E4338" s="37" t="s">
        <v>45</v>
      </c>
      <c r="F4338" s="37" t="s">
        <v>120</v>
      </c>
      <c r="G4338" s="36">
        <v>3726.19</v>
      </c>
      <c r="H4338" s="61">
        <v>444348619</v>
      </c>
      <c r="I4338" s="36">
        <v>0</v>
      </c>
      <c r="J4338" s="36">
        <v>0</v>
      </c>
      <c r="K4338" s="36">
        <v>0</v>
      </c>
      <c r="L4338" s="36">
        <v>0</v>
      </c>
      <c r="M4338" s="36">
        <v>9925.34</v>
      </c>
      <c r="N4338" s="37" t="s">
        <v>116</v>
      </c>
      <c r="O4338" s="14">
        <f t="shared" si="380"/>
        <v>45922.571736111109</v>
      </c>
      <c r="P4338" s="19">
        <f t="shared" si="381"/>
        <v>45922.780069444445</v>
      </c>
      <c r="Q4338" s="20" t="str">
        <f t="shared" si="382"/>
        <v>22/09/2025</v>
      </c>
      <c r="R4338" s="13" t="str">
        <f t="shared" si="383"/>
        <v>18</v>
      </c>
      <c r="S4338" s="13" t="str">
        <f t="shared" si="384"/>
        <v>Mon</v>
      </c>
    </row>
    <row r="4339" spans="1:19" x14ac:dyDescent="0.25">
      <c r="A4339" s="58">
        <v>45922.575659722221</v>
      </c>
      <c r="B4339" s="59">
        <v>445142158</v>
      </c>
      <c r="C4339" s="38" t="s">
        <v>36</v>
      </c>
      <c r="D4339" s="38" t="s">
        <v>37</v>
      </c>
      <c r="E4339" s="38" t="s">
        <v>45</v>
      </c>
      <c r="F4339" s="38" t="s">
        <v>120</v>
      </c>
      <c r="G4339" s="35">
        <v>3726.81</v>
      </c>
      <c r="H4339" s="59">
        <v>444350310</v>
      </c>
      <c r="I4339" s="35">
        <v>0</v>
      </c>
      <c r="J4339" s="35">
        <v>0</v>
      </c>
      <c r="K4339" s="35">
        <v>0</v>
      </c>
      <c r="L4339" s="35">
        <v>0</v>
      </c>
      <c r="M4339" s="35">
        <v>9925.34</v>
      </c>
      <c r="N4339" s="38" t="s">
        <v>1945</v>
      </c>
      <c r="O4339" s="14">
        <f t="shared" si="380"/>
        <v>45922.575659722221</v>
      </c>
      <c r="P4339" s="19">
        <f t="shared" si="381"/>
        <v>45922.783993055556</v>
      </c>
      <c r="Q4339" s="20" t="str">
        <f t="shared" si="382"/>
        <v>22/09/2025</v>
      </c>
      <c r="R4339" s="13" t="str">
        <f t="shared" si="383"/>
        <v>18</v>
      </c>
      <c r="S4339" s="13" t="str">
        <f t="shared" si="384"/>
        <v>Mon</v>
      </c>
    </row>
    <row r="4340" spans="1:19" x14ac:dyDescent="0.25">
      <c r="A4340" s="60">
        <v>45922.575659722221</v>
      </c>
      <c r="B4340" s="61">
        <v>445142159</v>
      </c>
      <c r="C4340" s="37" t="s">
        <v>36</v>
      </c>
      <c r="D4340" s="37" t="s">
        <v>37</v>
      </c>
      <c r="E4340" s="37" t="s">
        <v>45</v>
      </c>
      <c r="F4340" s="37" t="s">
        <v>120</v>
      </c>
      <c r="G4340" s="36">
        <v>3726.79</v>
      </c>
      <c r="H4340" s="61">
        <v>444350312</v>
      </c>
      <c r="I4340" s="36">
        <v>0</v>
      </c>
      <c r="J4340" s="36">
        <v>0</v>
      </c>
      <c r="K4340" s="36">
        <v>0</v>
      </c>
      <c r="L4340" s="36">
        <v>0</v>
      </c>
      <c r="M4340" s="36">
        <v>9925.34</v>
      </c>
      <c r="N4340" s="37" t="s">
        <v>48</v>
      </c>
      <c r="O4340" s="14">
        <f t="shared" si="380"/>
        <v>45922.575659722221</v>
      </c>
      <c r="P4340" s="19">
        <f t="shared" si="381"/>
        <v>45922.783993055556</v>
      </c>
      <c r="Q4340" s="20" t="str">
        <f t="shared" si="382"/>
        <v>22/09/2025</v>
      </c>
      <c r="R4340" s="13" t="str">
        <f t="shared" si="383"/>
        <v>18</v>
      </c>
      <c r="S4340" s="13" t="str">
        <f t="shared" si="384"/>
        <v>Mon</v>
      </c>
    </row>
    <row r="4341" spans="1:19" x14ac:dyDescent="0.25">
      <c r="A4341" s="58">
        <v>45922.575671296298</v>
      </c>
      <c r="B4341" s="59">
        <v>445142160</v>
      </c>
      <c r="C4341" s="38" t="s">
        <v>36</v>
      </c>
      <c r="D4341" s="38" t="s">
        <v>37</v>
      </c>
      <c r="E4341" s="38" t="s">
        <v>45</v>
      </c>
      <c r="F4341" s="38" t="s">
        <v>120</v>
      </c>
      <c r="G4341" s="35">
        <v>3726.75</v>
      </c>
      <c r="H4341" s="59">
        <v>444350313</v>
      </c>
      <c r="I4341" s="35">
        <v>0</v>
      </c>
      <c r="J4341" s="35">
        <v>0</v>
      </c>
      <c r="K4341" s="35">
        <v>0</v>
      </c>
      <c r="L4341" s="35">
        <v>0</v>
      </c>
      <c r="M4341" s="35">
        <v>9925.34</v>
      </c>
      <c r="N4341" s="38" t="s">
        <v>109</v>
      </c>
      <c r="O4341" s="14">
        <f t="shared" si="380"/>
        <v>45922.575671296298</v>
      </c>
      <c r="P4341" s="19">
        <f t="shared" si="381"/>
        <v>45922.784004629633</v>
      </c>
      <c r="Q4341" s="20" t="str">
        <f t="shared" si="382"/>
        <v>22/09/2025</v>
      </c>
      <c r="R4341" s="13" t="str">
        <f t="shared" si="383"/>
        <v>18</v>
      </c>
      <c r="S4341" s="13" t="str">
        <f t="shared" si="384"/>
        <v>Mon</v>
      </c>
    </row>
    <row r="4342" spans="1:19" x14ac:dyDescent="0.25">
      <c r="A4342" s="60">
        <v>45922.575671296298</v>
      </c>
      <c r="B4342" s="61">
        <v>445142161</v>
      </c>
      <c r="C4342" s="37" t="s">
        <v>36</v>
      </c>
      <c r="D4342" s="37" t="s">
        <v>37</v>
      </c>
      <c r="E4342" s="37" t="s">
        <v>45</v>
      </c>
      <c r="F4342" s="37" t="s">
        <v>120</v>
      </c>
      <c r="G4342" s="36">
        <v>3726.76</v>
      </c>
      <c r="H4342" s="61">
        <v>444350314</v>
      </c>
      <c r="I4342" s="36">
        <v>0</v>
      </c>
      <c r="J4342" s="36">
        <v>0</v>
      </c>
      <c r="K4342" s="36">
        <v>0</v>
      </c>
      <c r="L4342" s="36">
        <v>0</v>
      </c>
      <c r="M4342" s="36">
        <v>9925.34</v>
      </c>
      <c r="N4342" s="37" t="s">
        <v>108</v>
      </c>
      <c r="O4342" s="14">
        <f t="shared" si="380"/>
        <v>45922.575671296298</v>
      </c>
      <c r="P4342" s="19">
        <f t="shared" si="381"/>
        <v>45922.784004629633</v>
      </c>
      <c r="Q4342" s="20" t="str">
        <f t="shared" si="382"/>
        <v>22/09/2025</v>
      </c>
      <c r="R4342" s="13" t="str">
        <f t="shared" si="383"/>
        <v>18</v>
      </c>
      <c r="S4342" s="13" t="str">
        <f t="shared" si="384"/>
        <v>Mon</v>
      </c>
    </row>
    <row r="4343" spans="1:19" x14ac:dyDescent="0.25">
      <c r="A4343" s="58">
        <v>45922.575671296298</v>
      </c>
      <c r="B4343" s="59">
        <v>445142162</v>
      </c>
      <c r="C4343" s="38" t="s">
        <v>36</v>
      </c>
      <c r="D4343" s="38" t="s">
        <v>37</v>
      </c>
      <c r="E4343" s="38" t="s">
        <v>45</v>
      </c>
      <c r="F4343" s="38" t="s">
        <v>120</v>
      </c>
      <c r="G4343" s="35">
        <v>3726.77</v>
      </c>
      <c r="H4343" s="59">
        <v>444350315</v>
      </c>
      <c r="I4343" s="35">
        <v>0</v>
      </c>
      <c r="J4343" s="35">
        <v>0</v>
      </c>
      <c r="K4343" s="35">
        <v>0</v>
      </c>
      <c r="L4343" s="35">
        <v>0</v>
      </c>
      <c r="M4343" s="35">
        <v>9925.34</v>
      </c>
      <c r="N4343" s="38" t="s">
        <v>1972</v>
      </c>
      <c r="O4343" s="14">
        <f t="shared" si="380"/>
        <v>45922.575671296298</v>
      </c>
      <c r="P4343" s="19">
        <f t="shared" si="381"/>
        <v>45922.784004629633</v>
      </c>
      <c r="Q4343" s="20" t="str">
        <f t="shared" si="382"/>
        <v>22/09/2025</v>
      </c>
      <c r="R4343" s="13" t="str">
        <f t="shared" si="383"/>
        <v>18</v>
      </c>
      <c r="S4343" s="13" t="str">
        <f t="shared" si="384"/>
        <v>Mon</v>
      </c>
    </row>
    <row r="4344" spans="1:19" x14ac:dyDescent="0.25">
      <c r="A4344" s="60">
        <v>45922.575671296298</v>
      </c>
      <c r="B4344" s="61">
        <v>445142163</v>
      </c>
      <c r="C4344" s="37" t="s">
        <v>36</v>
      </c>
      <c r="D4344" s="37" t="s">
        <v>37</v>
      </c>
      <c r="E4344" s="37" t="s">
        <v>45</v>
      </c>
      <c r="F4344" s="37" t="s">
        <v>120</v>
      </c>
      <c r="G4344" s="36">
        <v>3726.77</v>
      </c>
      <c r="H4344" s="61">
        <v>444350316</v>
      </c>
      <c r="I4344" s="36">
        <v>0</v>
      </c>
      <c r="J4344" s="36">
        <v>0</v>
      </c>
      <c r="K4344" s="36">
        <v>0</v>
      </c>
      <c r="L4344" s="36">
        <v>0</v>
      </c>
      <c r="M4344" s="36">
        <v>9925.34</v>
      </c>
      <c r="N4344" s="37" t="s">
        <v>47</v>
      </c>
      <c r="O4344" s="14">
        <f t="shared" si="380"/>
        <v>45922.575671296298</v>
      </c>
      <c r="P4344" s="19">
        <f t="shared" si="381"/>
        <v>45922.784004629633</v>
      </c>
      <c r="Q4344" s="20" t="str">
        <f t="shared" si="382"/>
        <v>22/09/2025</v>
      </c>
      <c r="R4344" s="13" t="str">
        <f t="shared" si="383"/>
        <v>18</v>
      </c>
      <c r="S4344" s="13" t="str">
        <f t="shared" si="384"/>
        <v>Mon</v>
      </c>
    </row>
    <row r="4345" spans="1:19" x14ac:dyDescent="0.25">
      <c r="A4345" s="58">
        <v>45922.575682870367</v>
      </c>
      <c r="B4345" s="59">
        <v>445142165</v>
      </c>
      <c r="C4345" s="38" t="s">
        <v>36</v>
      </c>
      <c r="D4345" s="38" t="s">
        <v>37</v>
      </c>
      <c r="E4345" s="38" t="s">
        <v>45</v>
      </c>
      <c r="F4345" s="38" t="s">
        <v>120</v>
      </c>
      <c r="G4345" s="35">
        <v>3726.77</v>
      </c>
      <c r="H4345" s="59">
        <v>444350318</v>
      </c>
      <c r="I4345" s="35">
        <v>0</v>
      </c>
      <c r="J4345" s="35">
        <v>0</v>
      </c>
      <c r="K4345" s="35">
        <v>0</v>
      </c>
      <c r="L4345" s="35">
        <v>0</v>
      </c>
      <c r="M4345" s="35">
        <v>9925.34</v>
      </c>
      <c r="N4345" s="38" t="s">
        <v>2064</v>
      </c>
      <c r="O4345" s="14">
        <f t="shared" si="380"/>
        <v>45922.575682870367</v>
      </c>
      <c r="P4345" s="19">
        <f t="shared" si="381"/>
        <v>45922.784016203703</v>
      </c>
      <c r="Q4345" s="20" t="str">
        <f t="shared" si="382"/>
        <v>22/09/2025</v>
      </c>
      <c r="R4345" s="13" t="str">
        <f t="shared" si="383"/>
        <v>18</v>
      </c>
      <c r="S4345" s="13" t="str">
        <f t="shared" si="384"/>
        <v>Mon</v>
      </c>
    </row>
    <row r="4346" spans="1:19" x14ac:dyDescent="0.25">
      <c r="A4346" s="60">
        <v>45922.575682870367</v>
      </c>
      <c r="B4346" s="61">
        <v>445142174</v>
      </c>
      <c r="C4346" s="37" t="s">
        <v>36</v>
      </c>
      <c r="D4346" s="37" t="s">
        <v>37</v>
      </c>
      <c r="E4346" s="37" t="s">
        <v>45</v>
      </c>
      <c r="F4346" s="37" t="s">
        <v>120</v>
      </c>
      <c r="G4346" s="36">
        <v>3726.68</v>
      </c>
      <c r="H4346" s="61">
        <v>444350327</v>
      </c>
      <c r="I4346" s="36">
        <v>0</v>
      </c>
      <c r="J4346" s="36">
        <v>0</v>
      </c>
      <c r="K4346" s="36">
        <v>0</v>
      </c>
      <c r="L4346" s="36">
        <v>0</v>
      </c>
      <c r="M4346" s="36">
        <v>9925.34</v>
      </c>
      <c r="N4346" s="37" t="s">
        <v>114</v>
      </c>
      <c r="O4346" s="14">
        <f t="shared" si="380"/>
        <v>45922.575682870367</v>
      </c>
      <c r="P4346" s="19">
        <f t="shared" si="381"/>
        <v>45922.784016203703</v>
      </c>
      <c r="Q4346" s="20" t="str">
        <f t="shared" si="382"/>
        <v>22/09/2025</v>
      </c>
      <c r="R4346" s="13" t="str">
        <f t="shared" si="383"/>
        <v>18</v>
      </c>
      <c r="S4346" s="13" t="str">
        <f t="shared" si="384"/>
        <v>Mon</v>
      </c>
    </row>
    <row r="4347" spans="1:19" x14ac:dyDescent="0.25">
      <c r="A4347" s="58">
        <v>45922.575682870367</v>
      </c>
      <c r="B4347" s="59">
        <v>445142176</v>
      </c>
      <c r="C4347" s="38" t="s">
        <v>36</v>
      </c>
      <c r="D4347" s="38" t="s">
        <v>37</v>
      </c>
      <c r="E4347" s="38" t="s">
        <v>45</v>
      </c>
      <c r="F4347" s="38" t="s">
        <v>120</v>
      </c>
      <c r="G4347" s="35">
        <v>3726.68</v>
      </c>
      <c r="H4347" s="59">
        <v>444350329</v>
      </c>
      <c r="I4347" s="35">
        <v>0</v>
      </c>
      <c r="J4347" s="35">
        <v>0</v>
      </c>
      <c r="K4347" s="35">
        <v>0</v>
      </c>
      <c r="L4347" s="35">
        <v>0</v>
      </c>
      <c r="M4347" s="35">
        <v>9925.34</v>
      </c>
      <c r="N4347" s="38" t="s">
        <v>77</v>
      </c>
      <c r="O4347" s="14">
        <f t="shared" si="380"/>
        <v>45922.575682870367</v>
      </c>
      <c r="P4347" s="19">
        <f t="shared" si="381"/>
        <v>45922.784016203703</v>
      </c>
      <c r="Q4347" s="20" t="str">
        <f t="shared" si="382"/>
        <v>22/09/2025</v>
      </c>
      <c r="R4347" s="13" t="str">
        <f t="shared" si="383"/>
        <v>18</v>
      </c>
      <c r="S4347" s="13" t="str">
        <f t="shared" si="384"/>
        <v>Mon</v>
      </c>
    </row>
    <row r="4348" spans="1:19" x14ac:dyDescent="0.25">
      <c r="A4348" s="60">
        <v>45922.575682870367</v>
      </c>
      <c r="B4348" s="61">
        <v>445142177</v>
      </c>
      <c r="C4348" s="37" t="s">
        <v>36</v>
      </c>
      <c r="D4348" s="37" t="s">
        <v>37</v>
      </c>
      <c r="E4348" s="37" t="s">
        <v>45</v>
      </c>
      <c r="F4348" s="37" t="s">
        <v>120</v>
      </c>
      <c r="G4348" s="36">
        <v>3726.62</v>
      </c>
      <c r="H4348" s="61">
        <v>444350331</v>
      </c>
      <c r="I4348" s="36">
        <v>0</v>
      </c>
      <c r="J4348" s="36">
        <v>0</v>
      </c>
      <c r="K4348" s="36">
        <v>0</v>
      </c>
      <c r="L4348" s="36">
        <v>0</v>
      </c>
      <c r="M4348" s="36">
        <v>9925.34</v>
      </c>
      <c r="N4348" s="37" t="s">
        <v>2063</v>
      </c>
      <c r="O4348" s="14">
        <f t="shared" si="380"/>
        <v>45922.575682870367</v>
      </c>
      <c r="P4348" s="19">
        <f t="shared" si="381"/>
        <v>45922.784016203703</v>
      </c>
      <c r="Q4348" s="20" t="str">
        <f t="shared" si="382"/>
        <v>22/09/2025</v>
      </c>
      <c r="R4348" s="13" t="str">
        <f t="shared" si="383"/>
        <v>18</v>
      </c>
      <c r="S4348" s="13" t="str">
        <f t="shared" si="384"/>
        <v>Mon</v>
      </c>
    </row>
    <row r="4349" spans="1:19" x14ac:dyDescent="0.25">
      <c r="A4349" s="58">
        <v>45922.5778587963</v>
      </c>
      <c r="B4349" s="59">
        <v>445143614</v>
      </c>
      <c r="C4349" s="38" t="s">
        <v>36</v>
      </c>
      <c r="D4349" s="38" t="s">
        <v>38</v>
      </c>
      <c r="E4349" s="38" t="s">
        <v>46</v>
      </c>
      <c r="F4349" s="38" t="s">
        <v>120</v>
      </c>
      <c r="G4349" s="35">
        <v>3727.22</v>
      </c>
      <c r="H4349" s="59">
        <v>444351770</v>
      </c>
      <c r="I4349" s="35">
        <v>0</v>
      </c>
      <c r="J4349" s="35">
        <v>0</v>
      </c>
      <c r="K4349" s="35">
        <v>0</v>
      </c>
      <c r="L4349" s="35">
        <v>1</v>
      </c>
      <c r="M4349" s="35">
        <v>9926.34</v>
      </c>
      <c r="N4349" s="38" t="s">
        <v>2726</v>
      </c>
      <c r="O4349" s="14">
        <f t="shared" si="380"/>
        <v>45922.5778587963</v>
      </c>
      <c r="P4349" s="19">
        <f t="shared" si="381"/>
        <v>45922.786192129635</v>
      </c>
      <c r="Q4349" s="20" t="str">
        <f t="shared" si="382"/>
        <v>22/09/2025</v>
      </c>
      <c r="R4349" s="13" t="str">
        <f t="shared" si="383"/>
        <v>18</v>
      </c>
      <c r="S4349" s="13" t="str">
        <f t="shared" si="384"/>
        <v>Mon</v>
      </c>
    </row>
    <row r="4350" spans="1:19" x14ac:dyDescent="0.25">
      <c r="A4350" s="60">
        <v>45922.5778587963</v>
      </c>
      <c r="B4350" s="61">
        <v>445143615</v>
      </c>
      <c r="C4350" s="37" t="s">
        <v>36</v>
      </c>
      <c r="D4350" s="37" t="s">
        <v>38</v>
      </c>
      <c r="E4350" s="37" t="s">
        <v>46</v>
      </c>
      <c r="F4350" s="37" t="s">
        <v>120</v>
      </c>
      <c r="G4350" s="36">
        <v>3727.22</v>
      </c>
      <c r="H4350" s="61">
        <v>444351771</v>
      </c>
      <c r="I4350" s="36">
        <v>0</v>
      </c>
      <c r="J4350" s="36">
        <v>0</v>
      </c>
      <c r="K4350" s="36">
        <v>0</v>
      </c>
      <c r="L4350" s="36">
        <v>1.03</v>
      </c>
      <c r="M4350" s="36">
        <v>9927.3700000000008</v>
      </c>
      <c r="N4350" s="37" t="s">
        <v>2726</v>
      </c>
      <c r="O4350" s="14">
        <f t="shared" si="380"/>
        <v>45922.5778587963</v>
      </c>
      <c r="P4350" s="19">
        <f t="shared" si="381"/>
        <v>45922.786192129635</v>
      </c>
      <c r="Q4350" s="20" t="str">
        <f t="shared" si="382"/>
        <v>22/09/2025</v>
      </c>
      <c r="R4350" s="13" t="str">
        <f t="shared" si="383"/>
        <v>18</v>
      </c>
      <c r="S4350" s="13" t="str">
        <f t="shared" si="384"/>
        <v>Mon</v>
      </c>
    </row>
    <row r="4351" spans="1:19" x14ac:dyDescent="0.25">
      <c r="A4351" s="58">
        <v>45922.577974537038</v>
      </c>
      <c r="B4351" s="59">
        <v>445143681</v>
      </c>
      <c r="C4351" s="38" t="s">
        <v>36</v>
      </c>
      <c r="D4351" s="38" t="s">
        <v>37</v>
      </c>
      <c r="E4351" s="38" t="s">
        <v>45</v>
      </c>
      <c r="F4351" s="38" t="s">
        <v>120</v>
      </c>
      <c r="G4351" s="35">
        <v>3727.52</v>
      </c>
      <c r="H4351" s="59">
        <v>444351837</v>
      </c>
      <c r="I4351" s="35">
        <v>0</v>
      </c>
      <c r="J4351" s="35">
        <v>0</v>
      </c>
      <c r="K4351" s="35">
        <v>0</v>
      </c>
      <c r="L4351" s="35">
        <v>0</v>
      </c>
      <c r="M4351" s="35">
        <v>9927.3700000000008</v>
      </c>
      <c r="N4351" s="38" t="s">
        <v>1385</v>
      </c>
      <c r="O4351" s="14">
        <f t="shared" si="380"/>
        <v>45922.577974537038</v>
      </c>
      <c r="P4351" s="19">
        <f t="shared" si="381"/>
        <v>45922.786307870374</v>
      </c>
      <c r="Q4351" s="20" t="str">
        <f t="shared" si="382"/>
        <v>22/09/2025</v>
      </c>
      <c r="R4351" s="13" t="str">
        <f t="shared" si="383"/>
        <v>18</v>
      </c>
      <c r="S4351" s="13" t="str">
        <f t="shared" si="384"/>
        <v>Mon</v>
      </c>
    </row>
    <row r="4352" spans="1:19" x14ac:dyDescent="0.25">
      <c r="A4352" s="60">
        <v>45922.577974537038</v>
      </c>
      <c r="B4352" s="61">
        <v>445143682</v>
      </c>
      <c r="C4352" s="37" t="s">
        <v>36</v>
      </c>
      <c r="D4352" s="37" t="s">
        <v>37</v>
      </c>
      <c r="E4352" s="37" t="s">
        <v>45</v>
      </c>
      <c r="F4352" s="37" t="s">
        <v>120</v>
      </c>
      <c r="G4352" s="36">
        <v>3727.41</v>
      </c>
      <c r="H4352" s="61">
        <v>444351838</v>
      </c>
      <c r="I4352" s="36">
        <v>0</v>
      </c>
      <c r="J4352" s="36">
        <v>0</v>
      </c>
      <c r="K4352" s="36">
        <v>0</v>
      </c>
      <c r="L4352" s="36">
        <v>0</v>
      </c>
      <c r="M4352" s="36">
        <v>9927.3700000000008</v>
      </c>
      <c r="N4352" s="37" t="s">
        <v>116</v>
      </c>
      <c r="O4352" s="14">
        <f t="shared" si="380"/>
        <v>45922.577974537038</v>
      </c>
      <c r="P4352" s="19">
        <f t="shared" si="381"/>
        <v>45922.786307870374</v>
      </c>
      <c r="Q4352" s="20" t="str">
        <f t="shared" si="382"/>
        <v>22/09/2025</v>
      </c>
      <c r="R4352" s="13" t="str">
        <f t="shared" si="383"/>
        <v>18</v>
      </c>
      <c r="S4352" s="13" t="str">
        <f t="shared" si="384"/>
        <v>Mon</v>
      </c>
    </row>
    <row r="4353" spans="1:19" x14ac:dyDescent="0.25">
      <c r="A4353" s="58">
        <v>45922.580057870371</v>
      </c>
      <c r="B4353" s="59">
        <v>445144566</v>
      </c>
      <c r="C4353" s="38" t="s">
        <v>36</v>
      </c>
      <c r="D4353" s="38" t="s">
        <v>38</v>
      </c>
      <c r="E4353" s="38" t="s">
        <v>46</v>
      </c>
      <c r="F4353" s="38" t="s">
        <v>120</v>
      </c>
      <c r="G4353" s="35">
        <v>3728.31</v>
      </c>
      <c r="H4353" s="59">
        <v>444352716</v>
      </c>
      <c r="I4353" s="35">
        <v>0</v>
      </c>
      <c r="J4353" s="35">
        <v>0</v>
      </c>
      <c r="K4353" s="35">
        <v>0</v>
      </c>
      <c r="L4353" s="35">
        <v>1.56</v>
      </c>
      <c r="M4353" s="35">
        <v>9928.93</v>
      </c>
      <c r="N4353" s="38" t="s">
        <v>2727</v>
      </c>
      <c r="O4353" s="14">
        <f t="shared" si="380"/>
        <v>45922.580057870371</v>
      </c>
      <c r="P4353" s="19">
        <f t="shared" si="381"/>
        <v>45922.788391203707</v>
      </c>
      <c r="Q4353" s="20" t="str">
        <f t="shared" si="382"/>
        <v>22/09/2025</v>
      </c>
      <c r="R4353" s="13" t="str">
        <f t="shared" si="383"/>
        <v>18</v>
      </c>
      <c r="S4353" s="13" t="str">
        <f t="shared" si="384"/>
        <v>Mon</v>
      </c>
    </row>
    <row r="4354" spans="1:19" x14ac:dyDescent="0.25">
      <c r="A4354" s="60">
        <v>45922.580057870371</v>
      </c>
      <c r="B4354" s="61">
        <v>445144567</v>
      </c>
      <c r="C4354" s="37" t="s">
        <v>36</v>
      </c>
      <c r="D4354" s="37" t="s">
        <v>38</v>
      </c>
      <c r="E4354" s="37" t="s">
        <v>46</v>
      </c>
      <c r="F4354" s="37" t="s">
        <v>120</v>
      </c>
      <c r="G4354" s="36">
        <v>3728.31</v>
      </c>
      <c r="H4354" s="61">
        <v>444352717</v>
      </c>
      <c r="I4354" s="36">
        <v>0</v>
      </c>
      <c r="J4354" s="36">
        <v>0</v>
      </c>
      <c r="K4354" s="36">
        <v>0</v>
      </c>
      <c r="L4354" s="36">
        <v>1.55</v>
      </c>
      <c r="M4354" s="36">
        <v>9930.48</v>
      </c>
      <c r="N4354" s="37" t="s">
        <v>2727</v>
      </c>
      <c r="O4354" s="14">
        <f t="shared" si="380"/>
        <v>45922.580057870371</v>
      </c>
      <c r="P4354" s="19">
        <f t="shared" si="381"/>
        <v>45922.788391203707</v>
      </c>
      <c r="Q4354" s="20" t="str">
        <f t="shared" si="382"/>
        <v>22/09/2025</v>
      </c>
      <c r="R4354" s="13" t="str">
        <f t="shared" si="383"/>
        <v>18</v>
      </c>
      <c r="S4354" s="13" t="str">
        <f t="shared" si="384"/>
        <v>Mon</v>
      </c>
    </row>
    <row r="4355" spans="1:19" x14ac:dyDescent="0.25">
      <c r="A4355" s="58">
        <v>45922.580057870371</v>
      </c>
      <c r="B4355" s="59">
        <v>445144568</v>
      </c>
      <c r="C4355" s="38" t="s">
        <v>36</v>
      </c>
      <c r="D4355" s="38" t="s">
        <v>38</v>
      </c>
      <c r="E4355" s="38" t="s">
        <v>46</v>
      </c>
      <c r="F4355" s="38" t="s">
        <v>120</v>
      </c>
      <c r="G4355" s="35">
        <v>3728.31</v>
      </c>
      <c r="H4355" s="59">
        <v>444352718</v>
      </c>
      <c r="I4355" s="35">
        <v>0</v>
      </c>
      <c r="J4355" s="35">
        <v>0</v>
      </c>
      <c r="K4355" s="35">
        <v>0</v>
      </c>
      <c r="L4355" s="35">
        <v>1.54</v>
      </c>
      <c r="M4355" s="35">
        <v>9932.02</v>
      </c>
      <c r="N4355" s="38" t="s">
        <v>2727</v>
      </c>
      <c r="O4355" s="14">
        <f t="shared" si="380"/>
        <v>45922.580057870371</v>
      </c>
      <c r="P4355" s="19">
        <f t="shared" si="381"/>
        <v>45922.788391203707</v>
      </c>
      <c r="Q4355" s="20" t="str">
        <f t="shared" si="382"/>
        <v>22/09/2025</v>
      </c>
      <c r="R4355" s="13" t="str">
        <f t="shared" si="383"/>
        <v>18</v>
      </c>
      <c r="S4355" s="13" t="str">
        <f t="shared" si="384"/>
        <v>Mon</v>
      </c>
    </row>
    <row r="4356" spans="1:19" x14ac:dyDescent="0.25">
      <c r="A4356" s="60">
        <v>45922.580057870371</v>
      </c>
      <c r="B4356" s="61">
        <v>445144570</v>
      </c>
      <c r="C4356" s="37" t="s">
        <v>36</v>
      </c>
      <c r="D4356" s="37" t="s">
        <v>38</v>
      </c>
      <c r="E4356" s="37" t="s">
        <v>46</v>
      </c>
      <c r="F4356" s="37" t="s">
        <v>120</v>
      </c>
      <c r="G4356" s="36">
        <v>3728.31</v>
      </c>
      <c r="H4356" s="61">
        <v>444352719</v>
      </c>
      <c r="I4356" s="36">
        <v>0</v>
      </c>
      <c r="J4356" s="36">
        <v>0</v>
      </c>
      <c r="K4356" s="36">
        <v>0</v>
      </c>
      <c r="L4356" s="36">
        <v>1.54</v>
      </c>
      <c r="M4356" s="36">
        <v>9933.56</v>
      </c>
      <c r="N4356" s="37" t="s">
        <v>2727</v>
      </c>
      <c r="O4356" s="14">
        <f t="shared" si="380"/>
        <v>45922.580057870371</v>
      </c>
      <c r="P4356" s="19">
        <f t="shared" si="381"/>
        <v>45922.788391203707</v>
      </c>
      <c r="Q4356" s="20" t="str">
        <f t="shared" si="382"/>
        <v>22/09/2025</v>
      </c>
      <c r="R4356" s="13" t="str">
        <f t="shared" si="383"/>
        <v>18</v>
      </c>
      <c r="S4356" s="13" t="str">
        <f t="shared" si="384"/>
        <v>Mon</v>
      </c>
    </row>
    <row r="4357" spans="1:19" x14ac:dyDescent="0.25">
      <c r="A4357" s="58">
        <v>45922.580057870371</v>
      </c>
      <c r="B4357" s="59">
        <v>445144571</v>
      </c>
      <c r="C4357" s="38" t="s">
        <v>36</v>
      </c>
      <c r="D4357" s="38" t="s">
        <v>38</v>
      </c>
      <c r="E4357" s="38" t="s">
        <v>46</v>
      </c>
      <c r="F4357" s="38" t="s">
        <v>120</v>
      </c>
      <c r="G4357" s="35">
        <v>3728.31</v>
      </c>
      <c r="H4357" s="59">
        <v>444352720</v>
      </c>
      <c r="I4357" s="35">
        <v>0</v>
      </c>
      <c r="J4357" s="35">
        <v>0</v>
      </c>
      <c r="K4357" s="35">
        <v>0</v>
      </c>
      <c r="L4357" s="35">
        <v>1.63</v>
      </c>
      <c r="M4357" s="35">
        <v>9935.19</v>
      </c>
      <c r="N4357" s="38" t="s">
        <v>2727</v>
      </c>
      <c r="O4357" s="14">
        <f t="shared" si="380"/>
        <v>45922.580057870371</v>
      </c>
      <c r="P4357" s="19">
        <f t="shared" si="381"/>
        <v>45922.788391203707</v>
      </c>
      <c r="Q4357" s="20" t="str">
        <f t="shared" si="382"/>
        <v>22/09/2025</v>
      </c>
      <c r="R4357" s="13" t="str">
        <f t="shared" si="383"/>
        <v>18</v>
      </c>
      <c r="S4357" s="13" t="str">
        <f t="shared" si="384"/>
        <v>Mon</v>
      </c>
    </row>
    <row r="4358" spans="1:19" x14ac:dyDescent="0.25">
      <c r="A4358" s="60">
        <v>45922.580358796295</v>
      </c>
      <c r="B4358" s="61">
        <v>445144977</v>
      </c>
      <c r="C4358" s="37" t="s">
        <v>36</v>
      </c>
      <c r="D4358" s="37" t="s">
        <v>38</v>
      </c>
      <c r="E4358" s="37" t="s">
        <v>46</v>
      </c>
      <c r="F4358" s="37" t="s">
        <v>120</v>
      </c>
      <c r="G4358" s="36">
        <v>3727.2</v>
      </c>
      <c r="H4358" s="61">
        <v>444353123</v>
      </c>
      <c r="I4358" s="36">
        <v>0</v>
      </c>
      <c r="J4358" s="36">
        <v>0</v>
      </c>
      <c r="K4358" s="36">
        <v>0</v>
      </c>
      <c r="L4358" s="36">
        <v>0.41</v>
      </c>
      <c r="M4358" s="36">
        <v>9935.6</v>
      </c>
      <c r="N4358" s="37" t="s">
        <v>2728</v>
      </c>
      <c r="O4358" s="14">
        <f t="shared" si="380"/>
        <v>45922.580358796295</v>
      </c>
      <c r="P4358" s="19">
        <f t="shared" si="381"/>
        <v>45922.78869212963</v>
      </c>
      <c r="Q4358" s="20" t="str">
        <f t="shared" si="382"/>
        <v>22/09/2025</v>
      </c>
      <c r="R4358" s="13" t="str">
        <f t="shared" si="383"/>
        <v>18</v>
      </c>
      <c r="S4358" s="13" t="str">
        <f t="shared" si="384"/>
        <v>Mon</v>
      </c>
    </row>
    <row r="4359" spans="1:19" x14ac:dyDescent="0.25">
      <c r="A4359" s="58">
        <v>45922.580358796295</v>
      </c>
      <c r="B4359" s="59">
        <v>445144978</v>
      </c>
      <c r="C4359" s="38" t="s">
        <v>36</v>
      </c>
      <c r="D4359" s="38" t="s">
        <v>38</v>
      </c>
      <c r="E4359" s="38" t="s">
        <v>46</v>
      </c>
      <c r="F4359" s="38" t="s">
        <v>120</v>
      </c>
      <c r="G4359" s="35">
        <v>3727.2</v>
      </c>
      <c r="H4359" s="59">
        <v>444353124</v>
      </c>
      <c r="I4359" s="35">
        <v>0</v>
      </c>
      <c r="J4359" s="35">
        <v>0</v>
      </c>
      <c r="K4359" s="35">
        <v>0</v>
      </c>
      <c r="L4359" s="35">
        <v>0.43</v>
      </c>
      <c r="M4359" s="35">
        <v>9936.0300000000007</v>
      </c>
      <c r="N4359" s="38" t="s">
        <v>2728</v>
      </c>
      <c r="O4359" s="14">
        <f t="shared" si="380"/>
        <v>45922.580358796295</v>
      </c>
      <c r="P4359" s="19">
        <f t="shared" si="381"/>
        <v>45922.78869212963</v>
      </c>
      <c r="Q4359" s="20" t="str">
        <f t="shared" si="382"/>
        <v>22/09/2025</v>
      </c>
      <c r="R4359" s="13" t="str">
        <f t="shared" si="383"/>
        <v>18</v>
      </c>
      <c r="S4359" s="13" t="str">
        <f t="shared" si="384"/>
        <v>Mon</v>
      </c>
    </row>
    <row r="4360" spans="1:19" x14ac:dyDescent="0.25">
      <c r="A4360" s="60">
        <v>45922.580381944441</v>
      </c>
      <c r="B4360" s="61">
        <v>445144993</v>
      </c>
      <c r="C4360" s="37" t="s">
        <v>36</v>
      </c>
      <c r="D4360" s="37" t="s">
        <v>38</v>
      </c>
      <c r="E4360" s="37" t="s">
        <v>46</v>
      </c>
      <c r="F4360" s="37" t="s">
        <v>120</v>
      </c>
      <c r="G4360" s="36">
        <v>3727.19</v>
      </c>
      <c r="H4360" s="61">
        <v>444353139</v>
      </c>
      <c r="I4360" s="36">
        <v>0</v>
      </c>
      <c r="J4360" s="36">
        <v>0</v>
      </c>
      <c r="K4360" s="36">
        <v>0</v>
      </c>
      <c r="L4360" s="36">
        <v>0.97</v>
      </c>
      <c r="M4360" s="36">
        <v>9937</v>
      </c>
      <c r="N4360" s="37" t="s">
        <v>2729</v>
      </c>
      <c r="O4360" s="14">
        <f t="shared" si="380"/>
        <v>45922.580381944441</v>
      </c>
      <c r="P4360" s="19">
        <f t="shared" si="381"/>
        <v>45922.788715277777</v>
      </c>
      <c r="Q4360" s="20" t="str">
        <f t="shared" si="382"/>
        <v>22/09/2025</v>
      </c>
      <c r="R4360" s="13" t="str">
        <f t="shared" si="383"/>
        <v>18</v>
      </c>
      <c r="S4360" s="13" t="str">
        <f t="shared" si="384"/>
        <v>Mon</v>
      </c>
    </row>
    <row r="4361" spans="1:19" x14ac:dyDescent="0.25">
      <c r="A4361" s="58">
        <v>45922.580381944441</v>
      </c>
      <c r="B4361" s="59">
        <v>445144994</v>
      </c>
      <c r="C4361" s="38" t="s">
        <v>36</v>
      </c>
      <c r="D4361" s="38" t="s">
        <v>38</v>
      </c>
      <c r="E4361" s="38" t="s">
        <v>46</v>
      </c>
      <c r="F4361" s="38" t="s">
        <v>120</v>
      </c>
      <c r="G4361" s="35">
        <v>3727.19</v>
      </c>
      <c r="H4361" s="59">
        <v>444353140</v>
      </c>
      <c r="I4361" s="35">
        <v>0</v>
      </c>
      <c r="J4361" s="35">
        <v>0</v>
      </c>
      <c r="K4361" s="35">
        <v>0</v>
      </c>
      <c r="L4361" s="35">
        <v>1.82</v>
      </c>
      <c r="M4361" s="35">
        <v>9938.82</v>
      </c>
      <c r="N4361" s="38" t="s">
        <v>2729</v>
      </c>
      <c r="O4361" s="14">
        <f t="shared" si="380"/>
        <v>45922.580381944441</v>
      </c>
      <c r="P4361" s="19">
        <f t="shared" si="381"/>
        <v>45922.788715277777</v>
      </c>
      <c r="Q4361" s="20" t="str">
        <f t="shared" si="382"/>
        <v>22/09/2025</v>
      </c>
      <c r="R4361" s="13" t="str">
        <f t="shared" si="383"/>
        <v>18</v>
      </c>
      <c r="S4361" s="13" t="str">
        <f t="shared" si="384"/>
        <v>Mon</v>
      </c>
    </row>
    <row r="4362" spans="1:19" x14ac:dyDescent="0.25">
      <c r="A4362" s="60">
        <v>45922.580405092594</v>
      </c>
      <c r="B4362" s="61">
        <v>445145015</v>
      </c>
      <c r="C4362" s="37" t="s">
        <v>36</v>
      </c>
      <c r="D4362" s="37" t="s">
        <v>37</v>
      </c>
      <c r="E4362" s="37" t="s">
        <v>45</v>
      </c>
      <c r="F4362" s="37" t="s">
        <v>120</v>
      </c>
      <c r="G4362" s="36">
        <v>3727.41</v>
      </c>
      <c r="H4362" s="61">
        <v>444353162</v>
      </c>
      <c r="I4362" s="36">
        <v>0</v>
      </c>
      <c r="J4362" s="36">
        <v>0</v>
      </c>
      <c r="K4362" s="36">
        <v>0</v>
      </c>
      <c r="L4362" s="36">
        <v>0</v>
      </c>
      <c r="M4362" s="36">
        <v>9938.82</v>
      </c>
      <c r="N4362" s="37" t="s">
        <v>2064</v>
      </c>
      <c r="O4362" s="14">
        <f t="shared" si="380"/>
        <v>45922.580405092594</v>
      </c>
      <c r="P4362" s="19">
        <f t="shared" si="381"/>
        <v>45922.78873842593</v>
      </c>
      <c r="Q4362" s="20" t="str">
        <f t="shared" si="382"/>
        <v>22/09/2025</v>
      </c>
      <c r="R4362" s="13" t="str">
        <f t="shared" si="383"/>
        <v>18</v>
      </c>
      <c r="S4362" s="13" t="str">
        <f t="shared" si="384"/>
        <v>Mon</v>
      </c>
    </row>
    <row r="4363" spans="1:19" x14ac:dyDescent="0.25">
      <c r="A4363" s="58">
        <v>45922.580405092594</v>
      </c>
      <c r="B4363" s="59">
        <v>445145016</v>
      </c>
      <c r="C4363" s="38" t="s">
        <v>36</v>
      </c>
      <c r="D4363" s="38" t="s">
        <v>37</v>
      </c>
      <c r="E4363" s="38" t="s">
        <v>45</v>
      </c>
      <c r="F4363" s="38" t="s">
        <v>120</v>
      </c>
      <c r="G4363" s="35">
        <v>3727.41</v>
      </c>
      <c r="H4363" s="59">
        <v>444353163</v>
      </c>
      <c r="I4363" s="35">
        <v>0</v>
      </c>
      <c r="J4363" s="35">
        <v>0</v>
      </c>
      <c r="K4363" s="35">
        <v>0</v>
      </c>
      <c r="L4363" s="35">
        <v>0</v>
      </c>
      <c r="M4363" s="35">
        <v>9938.82</v>
      </c>
      <c r="N4363" s="38" t="s">
        <v>77</v>
      </c>
      <c r="O4363" s="14">
        <f t="shared" si="380"/>
        <v>45922.580405092594</v>
      </c>
      <c r="P4363" s="19">
        <f t="shared" si="381"/>
        <v>45922.78873842593</v>
      </c>
      <c r="Q4363" s="20" t="str">
        <f t="shared" si="382"/>
        <v>22/09/2025</v>
      </c>
      <c r="R4363" s="13" t="str">
        <f t="shared" si="383"/>
        <v>18</v>
      </c>
      <c r="S4363" s="13" t="str">
        <f t="shared" si="384"/>
        <v>Mon</v>
      </c>
    </row>
    <row r="4364" spans="1:19" x14ac:dyDescent="0.25">
      <c r="A4364" s="60">
        <v>45922.580416666664</v>
      </c>
      <c r="B4364" s="61">
        <v>445145019</v>
      </c>
      <c r="C4364" s="37" t="s">
        <v>36</v>
      </c>
      <c r="D4364" s="37" t="s">
        <v>37</v>
      </c>
      <c r="E4364" s="37" t="s">
        <v>45</v>
      </c>
      <c r="F4364" s="37" t="s">
        <v>120</v>
      </c>
      <c r="G4364" s="36">
        <v>3727.32</v>
      </c>
      <c r="H4364" s="61">
        <v>444353166</v>
      </c>
      <c r="I4364" s="36">
        <v>0</v>
      </c>
      <c r="J4364" s="36">
        <v>0</v>
      </c>
      <c r="K4364" s="36">
        <v>0</v>
      </c>
      <c r="L4364" s="36">
        <v>0</v>
      </c>
      <c r="M4364" s="36">
        <v>9938.82</v>
      </c>
      <c r="N4364" s="37" t="s">
        <v>109</v>
      </c>
      <c r="O4364" s="14">
        <f t="shared" si="380"/>
        <v>45922.580416666664</v>
      </c>
      <c r="P4364" s="19">
        <f t="shared" si="381"/>
        <v>45922.78875</v>
      </c>
      <c r="Q4364" s="20" t="str">
        <f t="shared" si="382"/>
        <v>22/09/2025</v>
      </c>
      <c r="R4364" s="13" t="str">
        <f t="shared" si="383"/>
        <v>18</v>
      </c>
      <c r="S4364" s="13" t="str">
        <f t="shared" si="384"/>
        <v>Mon</v>
      </c>
    </row>
    <row r="4365" spans="1:19" x14ac:dyDescent="0.25">
      <c r="A4365" s="58">
        <v>45922.580416666664</v>
      </c>
      <c r="B4365" s="59">
        <v>445145024</v>
      </c>
      <c r="C4365" s="38" t="s">
        <v>36</v>
      </c>
      <c r="D4365" s="38" t="s">
        <v>37</v>
      </c>
      <c r="E4365" s="38" t="s">
        <v>45</v>
      </c>
      <c r="F4365" s="38" t="s">
        <v>120</v>
      </c>
      <c r="G4365" s="35">
        <v>3727.42</v>
      </c>
      <c r="H4365" s="59">
        <v>444353171</v>
      </c>
      <c r="I4365" s="35">
        <v>0</v>
      </c>
      <c r="J4365" s="35">
        <v>0</v>
      </c>
      <c r="K4365" s="35">
        <v>0</v>
      </c>
      <c r="L4365" s="35">
        <v>0</v>
      </c>
      <c r="M4365" s="35">
        <v>9938.82</v>
      </c>
      <c r="N4365" s="38" t="s">
        <v>52</v>
      </c>
      <c r="O4365" s="14">
        <f t="shared" si="380"/>
        <v>45922.580416666664</v>
      </c>
      <c r="P4365" s="19">
        <f t="shared" si="381"/>
        <v>45922.78875</v>
      </c>
      <c r="Q4365" s="20" t="str">
        <f t="shared" si="382"/>
        <v>22/09/2025</v>
      </c>
      <c r="R4365" s="13" t="str">
        <f t="shared" si="383"/>
        <v>18</v>
      </c>
      <c r="S4365" s="13" t="str">
        <f t="shared" si="384"/>
        <v>Mon</v>
      </c>
    </row>
    <row r="4366" spans="1:19" x14ac:dyDescent="0.25">
      <c r="A4366" s="60">
        <v>45922.580416666664</v>
      </c>
      <c r="B4366" s="61">
        <v>445145025</v>
      </c>
      <c r="C4366" s="37" t="s">
        <v>36</v>
      </c>
      <c r="D4366" s="37" t="s">
        <v>37</v>
      </c>
      <c r="E4366" s="37" t="s">
        <v>45</v>
      </c>
      <c r="F4366" s="37" t="s">
        <v>120</v>
      </c>
      <c r="G4366" s="36">
        <v>3727.42</v>
      </c>
      <c r="H4366" s="61">
        <v>444353172</v>
      </c>
      <c r="I4366" s="36">
        <v>0</v>
      </c>
      <c r="J4366" s="36">
        <v>0</v>
      </c>
      <c r="K4366" s="36">
        <v>0</v>
      </c>
      <c r="L4366" s="36">
        <v>0</v>
      </c>
      <c r="M4366" s="36">
        <v>9938.82</v>
      </c>
      <c r="N4366" s="37" t="s">
        <v>48</v>
      </c>
      <c r="O4366" s="14">
        <f t="shared" si="380"/>
        <v>45922.580416666664</v>
      </c>
      <c r="P4366" s="19">
        <f t="shared" si="381"/>
        <v>45922.78875</v>
      </c>
      <c r="Q4366" s="20" t="str">
        <f t="shared" si="382"/>
        <v>22/09/2025</v>
      </c>
      <c r="R4366" s="13" t="str">
        <f t="shared" si="383"/>
        <v>18</v>
      </c>
      <c r="S4366" s="13" t="str">
        <f t="shared" si="384"/>
        <v>Mon</v>
      </c>
    </row>
    <row r="4367" spans="1:19" x14ac:dyDescent="0.25">
      <c r="A4367" s="58">
        <v>45922.580416666664</v>
      </c>
      <c r="B4367" s="59">
        <v>445145027</v>
      </c>
      <c r="C4367" s="38" t="s">
        <v>36</v>
      </c>
      <c r="D4367" s="38" t="s">
        <v>37</v>
      </c>
      <c r="E4367" s="38" t="s">
        <v>45</v>
      </c>
      <c r="F4367" s="38" t="s">
        <v>120</v>
      </c>
      <c r="G4367" s="35">
        <v>3727.41</v>
      </c>
      <c r="H4367" s="59">
        <v>444353174</v>
      </c>
      <c r="I4367" s="35">
        <v>0</v>
      </c>
      <c r="J4367" s="35">
        <v>0</v>
      </c>
      <c r="K4367" s="35">
        <v>0</v>
      </c>
      <c r="L4367" s="35">
        <v>0</v>
      </c>
      <c r="M4367" s="35">
        <v>9938.82</v>
      </c>
      <c r="N4367" s="38" t="s">
        <v>1972</v>
      </c>
      <c r="O4367" s="14">
        <f t="shared" si="380"/>
        <v>45922.580416666664</v>
      </c>
      <c r="P4367" s="19">
        <f t="shared" si="381"/>
        <v>45922.78875</v>
      </c>
      <c r="Q4367" s="20" t="str">
        <f t="shared" si="382"/>
        <v>22/09/2025</v>
      </c>
      <c r="R4367" s="13" t="str">
        <f t="shared" si="383"/>
        <v>18</v>
      </c>
      <c r="S4367" s="13" t="str">
        <f t="shared" si="384"/>
        <v>Mon</v>
      </c>
    </row>
    <row r="4368" spans="1:19" x14ac:dyDescent="0.25">
      <c r="A4368" s="60">
        <v>45922.580428240741</v>
      </c>
      <c r="B4368" s="61">
        <v>445145032</v>
      </c>
      <c r="C4368" s="37" t="s">
        <v>36</v>
      </c>
      <c r="D4368" s="37" t="s">
        <v>37</v>
      </c>
      <c r="E4368" s="37" t="s">
        <v>45</v>
      </c>
      <c r="F4368" s="37" t="s">
        <v>120</v>
      </c>
      <c r="G4368" s="36">
        <v>3727.43</v>
      </c>
      <c r="H4368" s="61">
        <v>444353179</v>
      </c>
      <c r="I4368" s="36">
        <v>0</v>
      </c>
      <c r="J4368" s="36">
        <v>0</v>
      </c>
      <c r="K4368" s="36">
        <v>0</v>
      </c>
      <c r="L4368" s="36">
        <v>0</v>
      </c>
      <c r="M4368" s="36">
        <v>9938.82</v>
      </c>
      <c r="N4368" s="37" t="s">
        <v>108</v>
      </c>
      <c r="O4368" s="14">
        <f t="shared" si="380"/>
        <v>45922.580428240741</v>
      </c>
      <c r="P4368" s="19">
        <f t="shared" si="381"/>
        <v>45922.788761574076</v>
      </c>
      <c r="Q4368" s="20" t="str">
        <f t="shared" si="382"/>
        <v>22/09/2025</v>
      </c>
      <c r="R4368" s="13" t="str">
        <f t="shared" si="383"/>
        <v>18</v>
      </c>
      <c r="S4368" s="13" t="str">
        <f t="shared" si="384"/>
        <v>Mon</v>
      </c>
    </row>
    <row r="4369" spans="1:19" x14ac:dyDescent="0.25">
      <c r="A4369" s="58">
        <v>45922.580428240741</v>
      </c>
      <c r="B4369" s="59">
        <v>445145033</v>
      </c>
      <c r="C4369" s="38" t="s">
        <v>36</v>
      </c>
      <c r="D4369" s="38" t="s">
        <v>37</v>
      </c>
      <c r="E4369" s="38" t="s">
        <v>45</v>
      </c>
      <c r="F4369" s="38" t="s">
        <v>120</v>
      </c>
      <c r="G4369" s="35">
        <v>3727.44</v>
      </c>
      <c r="H4369" s="59">
        <v>444353180</v>
      </c>
      <c r="I4369" s="35">
        <v>0</v>
      </c>
      <c r="J4369" s="35">
        <v>0</v>
      </c>
      <c r="K4369" s="35">
        <v>0</v>
      </c>
      <c r="L4369" s="35">
        <v>0</v>
      </c>
      <c r="M4369" s="35">
        <v>9938.82</v>
      </c>
      <c r="N4369" s="38" t="s">
        <v>47</v>
      </c>
      <c r="O4369" s="14">
        <f t="shared" si="380"/>
        <v>45922.580428240741</v>
      </c>
      <c r="P4369" s="19">
        <f t="shared" si="381"/>
        <v>45922.788761574076</v>
      </c>
      <c r="Q4369" s="20" t="str">
        <f t="shared" si="382"/>
        <v>22/09/2025</v>
      </c>
      <c r="R4369" s="13" t="str">
        <f t="shared" si="383"/>
        <v>18</v>
      </c>
      <c r="S4369" s="13" t="str">
        <f t="shared" si="384"/>
        <v>Mon</v>
      </c>
    </row>
    <row r="4370" spans="1:19" x14ac:dyDescent="0.25">
      <c r="A4370" s="60">
        <v>45922.580729166664</v>
      </c>
      <c r="B4370" s="61">
        <v>445145135</v>
      </c>
      <c r="C4370" s="37" t="s">
        <v>36</v>
      </c>
      <c r="D4370" s="37" t="s">
        <v>38</v>
      </c>
      <c r="E4370" s="37" t="s">
        <v>46</v>
      </c>
      <c r="F4370" s="37" t="s">
        <v>120</v>
      </c>
      <c r="G4370" s="36">
        <v>3726.87</v>
      </c>
      <c r="H4370" s="61">
        <v>444353278</v>
      </c>
      <c r="I4370" s="36">
        <v>0</v>
      </c>
      <c r="J4370" s="36">
        <v>0</v>
      </c>
      <c r="K4370" s="36">
        <v>0</v>
      </c>
      <c r="L4370" s="36">
        <v>1.47</v>
      </c>
      <c r="M4370" s="36">
        <v>9940.2900000000009</v>
      </c>
      <c r="N4370" s="37" t="s">
        <v>2730</v>
      </c>
      <c r="O4370" s="14">
        <f t="shared" si="380"/>
        <v>45922.580729166664</v>
      </c>
      <c r="P4370" s="19">
        <f t="shared" si="381"/>
        <v>45922.7890625</v>
      </c>
      <c r="Q4370" s="20" t="str">
        <f t="shared" si="382"/>
        <v>22/09/2025</v>
      </c>
      <c r="R4370" s="13" t="str">
        <f t="shared" si="383"/>
        <v>18</v>
      </c>
      <c r="S4370" s="13" t="str">
        <f t="shared" si="384"/>
        <v>Mon</v>
      </c>
    </row>
    <row r="4371" spans="1:19" x14ac:dyDescent="0.25">
      <c r="A4371" s="58">
        <v>45922.580740740741</v>
      </c>
      <c r="B4371" s="59">
        <v>445145144</v>
      </c>
      <c r="C4371" s="38" t="s">
        <v>36</v>
      </c>
      <c r="D4371" s="38" t="s">
        <v>38</v>
      </c>
      <c r="E4371" s="38" t="s">
        <v>46</v>
      </c>
      <c r="F4371" s="38" t="s">
        <v>120</v>
      </c>
      <c r="G4371" s="35">
        <v>3726.65</v>
      </c>
      <c r="H4371" s="59">
        <v>444353288</v>
      </c>
      <c r="I4371" s="35">
        <v>0</v>
      </c>
      <c r="J4371" s="35">
        <v>0</v>
      </c>
      <c r="K4371" s="35">
        <v>0</v>
      </c>
      <c r="L4371" s="35">
        <v>1.47</v>
      </c>
      <c r="M4371" s="35">
        <v>9941.76</v>
      </c>
      <c r="N4371" s="38" t="s">
        <v>2731</v>
      </c>
      <c r="O4371" s="14">
        <f t="shared" si="380"/>
        <v>45922.580740740741</v>
      </c>
      <c r="P4371" s="19">
        <f t="shared" si="381"/>
        <v>45922.789074074077</v>
      </c>
      <c r="Q4371" s="20" t="str">
        <f t="shared" si="382"/>
        <v>22/09/2025</v>
      </c>
      <c r="R4371" s="13" t="str">
        <f t="shared" si="383"/>
        <v>18</v>
      </c>
      <c r="S4371" s="13" t="str">
        <f t="shared" si="384"/>
        <v>Mon</v>
      </c>
    </row>
    <row r="4372" spans="1:19" x14ac:dyDescent="0.25">
      <c r="A4372" s="60">
        <v>45922.580740740741</v>
      </c>
      <c r="B4372" s="61">
        <v>445145145</v>
      </c>
      <c r="C4372" s="37" t="s">
        <v>36</v>
      </c>
      <c r="D4372" s="37" t="s">
        <v>38</v>
      </c>
      <c r="E4372" s="37" t="s">
        <v>46</v>
      </c>
      <c r="F4372" s="37" t="s">
        <v>120</v>
      </c>
      <c r="G4372" s="36">
        <v>3726.65</v>
      </c>
      <c r="H4372" s="61">
        <v>444353289</v>
      </c>
      <c r="I4372" s="36">
        <v>0</v>
      </c>
      <c r="J4372" s="36">
        <v>0</v>
      </c>
      <c r="K4372" s="36">
        <v>0</v>
      </c>
      <c r="L4372" s="36">
        <v>1.47</v>
      </c>
      <c r="M4372" s="36">
        <v>9943.23</v>
      </c>
      <c r="N4372" s="37" t="s">
        <v>2732</v>
      </c>
      <c r="O4372" s="14">
        <f t="shared" si="380"/>
        <v>45922.580740740741</v>
      </c>
      <c r="P4372" s="19">
        <f t="shared" si="381"/>
        <v>45922.789074074077</v>
      </c>
      <c r="Q4372" s="20" t="str">
        <f t="shared" si="382"/>
        <v>22/09/2025</v>
      </c>
      <c r="R4372" s="13" t="str">
        <f t="shared" si="383"/>
        <v>18</v>
      </c>
      <c r="S4372" s="13" t="str">
        <f t="shared" si="384"/>
        <v>Mon</v>
      </c>
    </row>
    <row r="4373" spans="1:19" x14ac:dyDescent="0.25">
      <c r="A4373" s="58">
        <v>45922.580752314818</v>
      </c>
      <c r="B4373" s="59">
        <v>445145156</v>
      </c>
      <c r="C4373" s="38" t="s">
        <v>36</v>
      </c>
      <c r="D4373" s="38" t="s">
        <v>37</v>
      </c>
      <c r="E4373" s="38" t="s">
        <v>45</v>
      </c>
      <c r="F4373" s="38" t="s">
        <v>120</v>
      </c>
      <c r="G4373" s="35">
        <v>3726.9</v>
      </c>
      <c r="H4373" s="59">
        <v>444353301</v>
      </c>
      <c r="I4373" s="35">
        <v>0</v>
      </c>
      <c r="J4373" s="35">
        <v>0</v>
      </c>
      <c r="K4373" s="35">
        <v>0</v>
      </c>
      <c r="L4373" s="35">
        <v>0</v>
      </c>
      <c r="M4373" s="35">
        <v>9943.23</v>
      </c>
      <c r="N4373" s="38" t="s">
        <v>107</v>
      </c>
      <c r="O4373" s="14">
        <f t="shared" si="380"/>
        <v>45922.580752314818</v>
      </c>
      <c r="P4373" s="19">
        <f t="shared" si="381"/>
        <v>45922.789085648154</v>
      </c>
      <c r="Q4373" s="20" t="str">
        <f t="shared" si="382"/>
        <v>22/09/2025</v>
      </c>
      <c r="R4373" s="13" t="str">
        <f t="shared" si="383"/>
        <v>18</v>
      </c>
      <c r="S4373" s="13" t="str">
        <f t="shared" si="384"/>
        <v>Mon</v>
      </c>
    </row>
    <row r="4374" spans="1:19" x14ac:dyDescent="0.25">
      <c r="A4374" s="60">
        <v>45922.580752314818</v>
      </c>
      <c r="B4374" s="61">
        <v>445145160</v>
      </c>
      <c r="C4374" s="37" t="s">
        <v>36</v>
      </c>
      <c r="D4374" s="37" t="s">
        <v>37</v>
      </c>
      <c r="E4374" s="37" t="s">
        <v>45</v>
      </c>
      <c r="F4374" s="37" t="s">
        <v>120</v>
      </c>
      <c r="G4374" s="36">
        <v>3726.96</v>
      </c>
      <c r="H4374" s="61">
        <v>444353306</v>
      </c>
      <c r="I4374" s="36">
        <v>0</v>
      </c>
      <c r="J4374" s="36">
        <v>0</v>
      </c>
      <c r="K4374" s="36">
        <v>0</v>
      </c>
      <c r="L4374" s="36">
        <v>0</v>
      </c>
      <c r="M4374" s="36">
        <v>9943.23</v>
      </c>
      <c r="N4374" s="37" t="s">
        <v>93</v>
      </c>
      <c r="O4374" s="14">
        <f t="shared" si="380"/>
        <v>45922.580752314818</v>
      </c>
      <c r="P4374" s="19">
        <f t="shared" si="381"/>
        <v>45922.789085648154</v>
      </c>
      <c r="Q4374" s="20" t="str">
        <f t="shared" si="382"/>
        <v>22/09/2025</v>
      </c>
      <c r="R4374" s="13" t="str">
        <f t="shared" si="383"/>
        <v>18</v>
      </c>
      <c r="S4374" s="13" t="str">
        <f t="shared" si="384"/>
        <v>Mon</v>
      </c>
    </row>
    <row r="4375" spans="1:19" x14ac:dyDescent="0.25">
      <c r="A4375" s="58">
        <v>45922.58085648148</v>
      </c>
      <c r="B4375" s="59">
        <v>445145263</v>
      </c>
      <c r="C4375" s="38" t="s">
        <v>36</v>
      </c>
      <c r="D4375" s="38" t="s">
        <v>38</v>
      </c>
      <c r="E4375" s="38" t="s">
        <v>46</v>
      </c>
      <c r="F4375" s="38" t="s">
        <v>120</v>
      </c>
      <c r="G4375" s="35">
        <v>3726.16</v>
      </c>
      <c r="H4375" s="59">
        <v>444353422</v>
      </c>
      <c r="I4375" s="35">
        <v>0</v>
      </c>
      <c r="J4375" s="35">
        <v>0</v>
      </c>
      <c r="K4375" s="35">
        <v>0</v>
      </c>
      <c r="L4375" s="35">
        <v>1.08</v>
      </c>
      <c r="M4375" s="35">
        <v>9944.31</v>
      </c>
      <c r="N4375" s="38" t="s">
        <v>2733</v>
      </c>
      <c r="O4375" s="14">
        <f t="shared" si="380"/>
        <v>45922.58085648148</v>
      </c>
      <c r="P4375" s="19">
        <f t="shared" si="381"/>
        <v>45922.789189814815</v>
      </c>
      <c r="Q4375" s="20" t="str">
        <f t="shared" si="382"/>
        <v>22/09/2025</v>
      </c>
      <c r="R4375" s="13" t="str">
        <f t="shared" si="383"/>
        <v>18</v>
      </c>
      <c r="S4375" s="13" t="str">
        <f t="shared" si="384"/>
        <v>Mon</v>
      </c>
    </row>
    <row r="4376" spans="1:19" x14ac:dyDescent="0.25">
      <c r="A4376" s="60">
        <v>45922.580868055556</v>
      </c>
      <c r="B4376" s="61">
        <v>445145277</v>
      </c>
      <c r="C4376" s="37" t="s">
        <v>36</v>
      </c>
      <c r="D4376" s="37" t="s">
        <v>37</v>
      </c>
      <c r="E4376" s="37" t="s">
        <v>45</v>
      </c>
      <c r="F4376" s="37" t="s">
        <v>120</v>
      </c>
      <c r="G4376" s="36">
        <v>3726.55</v>
      </c>
      <c r="H4376" s="61">
        <v>444353437</v>
      </c>
      <c r="I4376" s="36">
        <v>0</v>
      </c>
      <c r="J4376" s="36">
        <v>0</v>
      </c>
      <c r="K4376" s="36">
        <v>0</v>
      </c>
      <c r="L4376" s="36">
        <v>0</v>
      </c>
      <c r="M4376" s="36">
        <v>9944.31</v>
      </c>
      <c r="N4376" s="37" t="s">
        <v>2554</v>
      </c>
      <c r="O4376" s="14">
        <f t="shared" si="380"/>
        <v>45922.580868055556</v>
      </c>
      <c r="P4376" s="19">
        <f t="shared" si="381"/>
        <v>45922.789201388892</v>
      </c>
      <c r="Q4376" s="20" t="str">
        <f t="shared" si="382"/>
        <v>22/09/2025</v>
      </c>
      <c r="R4376" s="13" t="str">
        <f t="shared" si="383"/>
        <v>18</v>
      </c>
      <c r="S4376" s="13" t="str">
        <f t="shared" si="384"/>
        <v>Mon</v>
      </c>
    </row>
    <row r="4377" spans="1:19" x14ac:dyDescent="0.25">
      <c r="A4377" s="58">
        <v>45922.583298611113</v>
      </c>
      <c r="B4377" s="59">
        <v>445146615</v>
      </c>
      <c r="C4377" s="38" t="s">
        <v>36</v>
      </c>
      <c r="D4377" s="38" t="s">
        <v>37</v>
      </c>
      <c r="E4377" s="38" t="s">
        <v>45</v>
      </c>
      <c r="F4377" s="38" t="s">
        <v>120</v>
      </c>
      <c r="G4377" s="35">
        <v>3727.47</v>
      </c>
      <c r="H4377" s="59">
        <v>444354816</v>
      </c>
      <c r="I4377" s="35">
        <v>0</v>
      </c>
      <c r="J4377" s="35">
        <v>0</v>
      </c>
      <c r="K4377" s="35">
        <v>0</v>
      </c>
      <c r="L4377" s="35">
        <v>0</v>
      </c>
      <c r="M4377" s="35">
        <v>9944.31</v>
      </c>
      <c r="N4377" s="38" t="s">
        <v>76</v>
      </c>
      <c r="O4377" s="14">
        <f t="shared" si="380"/>
        <v>45922.583298611113</v>
      </c>
      <c r="P4377" s="19">
        <f t="shared" si="381"/>
        <v>45922.791631944448</v>
      </c>
      <c r="Q4377" s="20" t="str">
        <f t="shared" si="382"/>
        <v>22/09/2025</v>
      </c>
      <c r="R4377" s="13" t="str">
        <f t="shared" si="383"/>
        <v>18</v>
      </c>
      <c r="S4377" s="13" t="str">
        <f t="shared" si="384"/>
        <v>Mon</v>
      </c>
    </row>
    <row r="4378" spans="1:19" x14ac:dyDescent="0.25">
      <c r="A4378" s="60">
        <v>45922.583310185182</v>
      </c>
      <c r="B4378" s="61">
        <v>445146616</v>
      </c>
      <c r="C4378" s="37" t="s">
        <v>36</v>
      </c>
      <c r="D4378" s="37" t="s">
        <v>37</v>
      </c>
      <c r="E4378" s="37" t="s">
        <v>45</v>
      </c>
      <c r="F4378" s="37" t="s">
        <v>120</v>
      </c>
      <c r="G4378" s="36">
        <v>3727.48</v>
      </c>
      <c r="H4378" s="61">
        <v>444354817</v>
      </c>
      <c r="I4378" s="36">
        <v>0</v>
      </c>
      <c r="J4378" s="36">
        <v>0</v>
      </c>
      <c r="K4378" s="36">
        <v>0</v>
      </c>
      <c r="L4378" s="36">
        <v>0</v>
      </c>
      <c r="M4378" s="36">
        <v>9944.31</v>
      </c>
      <c r="N4378" s="37" t="s">
        <v>75</v>
      </c>
      <c r="O4378" s="14">
        <f t="shared" si="380"/>
        <v>45922.583310185182</v>
      </c>
      <c r="P4378" s="19">
        <f t="shared" si="381"/>
        <v>45922.791643518518</v>
      </c>
      <c r="Q4378" s="20" t="str">
        <f t="shared" si="382"/>
        <v>22/09/2025</v>
      </c>
      <c r="R4378" s="13" t="str">
        <f t="shared" si="383"/>
        <v>18</v>
      </c>
      <c r="S4378" s="13" t="str">
        <f t="shared" si="384"/>
        <v>Mon</v>
      </c>
    </row>
    <row r="4379" spans="1:19" x14ac:dyDescent="0.25">
      <c r="A4379" s="58">
        <v>45922.584027777775</v>
      </c>
      <c r="B4379" s="59">
        <v>445146987</v>
      </c>
      <c r="C4379" s="38" t="s">
        <v>36</v>
      </c>
      <c r="D4379" s="38" t="s">
        <v>38</v>
      </c>
      <c r="E4379" s="38" t="s">
        <v>46</v>
      </c>
      <c r="F4379" s="38" t="s">
        <v>120</v>
      </c>
      <c r="G4379" s="35">
        <v>3725.86</v>
      </c>
      <c r="H4379" s="59">
        <v>444355192</v>
      </c>
      <c r="I4379" s="35">
        <v>0</v>
      </c>
      <c r="J4379" s="35">
        <v>0</v>
      </c>
      <c r="K4379" s="35">
        <v>0</v>
      </c>
      <c r="L4379" s="35">
        <v>-1.46</v>
      </c>
      <c r="M4379" s="35">
        <v>9942.85</v>
      </c>
      <c r="N4379" s="38" t="s">
        <v>2734</v>
      </c>
      <c r="O4379" s="14">
        <f t="shared" si="380"/>
        <v>45922.584027777775</v>
      </c>
      <c r="P4379" s="19">
        <f t="shared" si="381"/>
        <v>45922.792361111111</v>
      </c>
      <c r="Q4379" s="20" t="str">
        <f t="shared" si="382"/>
        <v>22/09/2025</v>
      </c>
      <c r="R4379" s="13" t="str">
        <f t="shared" si="383"/>
        <v>19</v>
      </c>
      <c r="S4379" s="13" t="str">
        <f t="shared" si="384"/>
        <v>Mon</v>
      </c>
    </row>
    <row r="4380" spans="1:19" x14ac:dyDescent="0.25">
      <c r="A4380" s="60">
        <v>45922.611666666664</v>
      </c>
      <c r="B4380" s="61">
        <v>445157561</v>
      </c>
      <c r="C4380" s="37" t="s">
        <v>36</v>
      </c>
      <c r="D4380" s="37" t="s">
        <v>38</v>
      </c>
      <c r="E4380" s="37" t="s">
        <v>46</v>
      </c>
      <c r="F4380" s="37" t="s">
        <v>120</v>
      </c>
      <c r="G4380" s="36">
        <v>3725.12</v>
      </c>
      <c r="H4380" s="61">
        <v>444365730</v>
      </c>
      <c r="I4380" s="36">
        <v>0</v>
      </c>
      <c r="J4380" s="36">
        <v>0</v>
      </c>
      <c r="K4380" s="36">
        <v>0</v>
      </c>
      <c r="L4380" s="36">
        <v>-2.29</v>
      </c>
      <c r="M4380" s="36">
        <v>9940.56</v>
      </c>
      <c r="N4380" s="37" t="s">
        <v>2735</v>
      </c>
      <c r="O4380" s="14">
        <f t="shared" si="380"/>
        <v>45922.611666666664</v>
      </c>
      <c r="P4380" s="19">
        <f t="shared" si="381"/>
        <v>45922.82</v>
      </c>
      <c r="Q4380" s="20" t="str">
        <f t="shared" si="382"/>
        <v>22/09/2025</v>
      </c>
      <c r="R4380" s="13" t="str">
        <f t="shared" si="383"/>
        <v>19</v>
      </c>
      <c r="S4380" s="13" t="str">
        <f t="shared" si="384"/>
        <v>Mon</v>
      </c>
    </row>
    <row r="4381" spans="1:19" x14ac:dyDescent="0.25">
      <c r="A4381" s="58">
        <v>45922.611689814818</v>
      </c>
      <c r="B4381" s="59">
        <v>445157607</v>
      </c>
      <c r="C4381" s="38" t="s">
        <v>36</v>
      </c>
      <c r="D4381" s="38" t="s">
        <v>38</v>
      </c>
      <c r="E4381" s="38" t="s">
        <v>46</v>
      </c>
      <c r="F4381" s="38" t="s">
        <v>120</v>
      </c>
      <c r="G4381" s="35">
        <v>3724.87</v>
      </c>
      <c r="H4381" s="59">
        <v>444365771</v>
      </c>
      <c r="I4381" s="35">
        <v>0</v>
      </c>
      <c r="J4381" s="35">
        <v>0</v>
      </c>
      <c r="K4381" s="35">
        <v>0</v>
      </c>
      <c r="L4381" s="35">
        <v>-2.5499999999999998</v>
      </c>
      <c r="M4381" s="35">
        <v>9938.01</v>
      </c>
      <c r="N4381" s="38" t="s">
        <v>2736</v>
      </c>
      <c r="O4381" s="14">
        <f t="shared" si="380"/>
        <v>45922.611689814818</v>
      </c>
      <c r="P4381" s="19">
        <f t="shared" si="381"/>
        <v>45922.820023148153</v>
      </c>
      <c r="Q4381" s="20" t="str">
        <f t="shared" si="382"/>
        <v>22/09/2025</v>
      </c>
      <c r="R4381" s="13" t="str">
        <f t="shared" si="383"/>
        <v>19</v>
      </c>
      <c r="S4381" s="13" t="str">
        <f t="shared" si="384"/>
        <v>Mon</v>
      </c>
    </row>
    <row r="4382" spans="1:19" x14ac:dyDescent="0.25">
      <c r="A4382" s="60">
        <v>45922.611805555556</v>
      </c>
      <c r="B4382" s="61">
        <v>445157703</v>
      </c>
      <c r="C4382" s="37" t="s">
        <v>36</v>
      </c>
      <c r="D4382" s="37" t="s">
        <v>38</v>
      </c>
      <c r="E4382" s="37" t="s">
        <v>46</v>
      </c>
      <c r="F4382" s="37" t="s">
        <v>120</v>
      </c>
      <c r="G4382" s="36">
        <v>3724.56</v>
      </c>
      <c r="H4382" s="61">
        <v>444365863</v>
      </c>
      <c r="I4382" s="36">
        <v>0</v>
      </c>
      <c r="J4382" s="36">
        <v>0</v>
      </c>
      <c r="K4382" s="36">
        <v>0</v>
      </c>
      <c r="L4382" s="36">
        <v>-2.06</v>
      </c>
      <c r="M4382" s="36">
        <v>9935.9500000000007</v>
      </c>
      <c r="N4382" s="37" t="s">
        <v>2737</v>
      </c>
      <c r="O4382" s="14">
        <f t="shared" si="380"/>
        <v>45922.611805555556</v>
      </c>
      <c r="P4382" s="19">
        <f t="shared" si="381"/>
        <v>45922.820138888892</v>
      </c>
      <c r="Q4382" s="20" t="str">
        <f t="shared" si="382"/>
        <v>22/09/2025</v>
      </c>
      <c r="R4382" s="13" t="str">
        <f t="shared" si="383"/>
        <v>19</v>
      </c>
      <c r="S4382" s="13" t="str">
        <f t="shared" si="384"/>
        <v>Mon</v>
      </c>
    </row>
    <row r="4383" spans="1:19" x14ac:dyDescent="0.25">
      <c r="A4383" s="58">
        <v>45922.611805555556</v>
      </c>
      <c r="B4383" s="59">
        <v>445157706</v>
      </c>
      <c r="C4383" s="38" t="s">
        <v>36</v>
      </c>
      <c r="D4383" s="38" t="s">
        <v>38</v>
      </c>
      <c r="E4383" s="38" t="s">
        <v>46</v>
      </c>
      <c r="F4383" s="38" t="s">
        <v>120</v>
      </c>
      <c r="G4383" s="35">
        <v>3724.56</v>
      </c>
      <c r="H4383" s="59">
        <v>444365864</v>
      </c>
      <c r="I4383" s="35">
        <v>0</v>
      </c>
      <c r="J4383" s="35">
        <v>0</v>
      </c>
      <c r="K4383" s="35">
        <v>0</v>
      </c>
      <c r="L4383" s="35">
        <v>-2.96</v>
      </c>
      <c r="M4383" s="35">
        <v>9932.99</v>
      </c>
      <c r="N4383" s="38" t="s">
        <v>2738</v>
      </c>
      <c r="O4383" s="14">
        <f t="shared" si="380"/>
        <v>45922.611805555556</v>
      </c>
      <c r="P4383" s="19">
        <f t="shared" si="381"/>
        <v>45922.820138888892</v>
      </c>
      <c r="Q4383" s="20" t="str">
        <f t="shared" si="382"/>
        <v>22/09/2025</v>
      </c>
      <c r="R4383" s="13" t="str">
        <f t="shared" si="383"/>
        <v>19</v>
      </c>
      <c r="S4383" s="13" t="str">
        <f t="shared" si="384"/>
        <v>Mon</v>
      </c>
    </row>
    <row r="4384" spans="1:19" x14ac:dyDescent="0.25">
      <c r="A4384" s="60">
        <v>45922.611817129633</v>
      </c>
      <c r="B4384" s="61">
        <v>445157711</v>
      </c>
      <c r="C4384" s="37" t="s">
        <v>36</v>
      </c>
      <c r="D4384" s="37" t="s">
        <v>38</v>
      </c>
      <c r="E4384" s="37" t="s">
        <v>46</v>
      </c>
      <c r="F4384" s="37" t="s">
        <v>120</v>
      </c>
      <c r="G4384" s="36">
        <v>3724.51</v>
      </c>
      <c r="H4384" s="61">
        <v>444365871</v>
      </c>
      <c r="I4384" s="36">
        <v>0</v>
      </c>
      <c r="J4384" s="36">
        <v>0</v>
      </c>
      <c r="K4384" s="36">
        <v>0</v>
      </c>
      <c r="L4384" s="36">
        <v>-2.9</v>
      </c>
      <c r="M4384" s="36">
        <v>9930.09</v>
      </c>
      <c r="N4384" s="37" t="s">
        <v>2739</v>
      </c>
      <c r="O4384" s="14">
        <f t="shared" si="380"/>
        <v>45922.611817129633</v>
      </c>
      <c r="P4384" s="19">
        <f t="shared" si="381"/>
        <v>45922.820150462969</v>
      </c>
      <c r="Q4384" s="20" t="str">
        <f t="shared" si="382"/>
        <v>22/09/2025</v>
      </c>
      <c r="R4384" s="13" t="str">
        <f t="shared" si="383"/>
        <v>19</v>
      </c>
      <c r="S4384" s="13" t="str">
        <f t="shared" si="384"/>
        <v>Mon</v>
      </c>
    </row>
    <row r="4385" spans="1:19" x14ac:dyDescent="0.25">
      <c r="A4385" s="58">
        <v>45922.611817129633</v>
      </c>
      <c r="B4385" s="59">
        <v>445157715</v>
      </c>
      <c r="C4385" s="38" t="s">
        <v>36</v>
      </c>
      <c r="D4385" s="38" t="s">
        <v>38</v>
      </c>
      <c r="E4385" s="38" t="s">
        <v>46</v>
      </c>
      <c r="F4385" s="38" t="s">
        <v>120</v>
      </c>
      <c r="G4385" s="35">
        <v>3724.47</v>
      </c>
      <c r="H4385" s="59">
        <v>444365874</v>
      </c>
      <c r="I4385" s="35">
        <v>0</v>
      </c>
      <c r="J4385" s="35">
        <v>0</v>
      </c>
      <c r="K4385" s="35">
        <v>0</v>
      </c>
      <c r="L4385" s="35">
        <v>-3</v>
      </c>
      <c r="M4385" s="35">
        <v>9927.09</v>
      </c>
      <c r="N4385" s="38" t="s">
        <v>2740</v>
      </c>
      <c r="O4385" s="14">
        <f t="shared" si="380"/>
        <v>45922.611817129633</v>
      </c>
      <c r="P4385" s="19">
        <f t="shared" si="381"/>
        <v>45922.820150462969</v>
      </c>
      <c r="Q4385" s="20" t="str">
        <f t="shared" si="382"/>
        <v>22/09/2025</v>
      </c>
      <c r="R4385" s="13" t="str">
        <f t="shared" si="383"/>
        <v>19</v>
      </c>
      <c r="S4385" s="13" t="str">
        <f t="shared" si="384"/>
        <v>Mon</v>
      </c>
    </row>
    <row r="4386" spans="1:19" x14ac:dyDescent="0.25">
      <c r="A4386" s="60">
        <v>45922.611817129633</v>
      </c>
      <c r="B4386" s="61">
        <v>445157716</v>
      </c>
      <c r="C4386" s="37" t="s">
        <v>36</v>
      </c>
      <c r="D4386" s="37" t="s">
        <v>38</v>
      </c>
      <c r="E4386" s="37" t="s">
        <v>46</v>
      </c>
      <c r="F4386" s="37" t="s">
        <v>120</v>
      </c>
      <c r="G4386" s="36">
        <v>3724.47</v>
      </c>
      <c r="H4386" s="61">
        <v>444365875</v>
      </c>
      <c r="I4386" s="36">
        <v>0</v>
      </c>
      <c r="J4386" s="36">
        <v>0</v>
      </c>
      <c r="K4386" s="36">
        <v>0</v>
      </c>
      <c r="L4386" s="36">
        <v>-3.01</v>
      </c>
      <c r="M4386" s="36">
        <v>9924.08</v>
      </c>
      <c r="N4386" s="37" t="s">
        <v>2740</v>
      </c>
      <c r="O4386" s="14">
        <f t="shared" si="380"/>
        <v>45922.611817129633</v>
      </c>
      <c r="P4386" s="19">
        <f t="shared" si="381"/>
        <v>45922.820150462969</v>
      </c>
      <c r="Q4386" s="20" t="str">
        <f t="shared" si="382"/>
        <v>22/09/2025</v>
      </c>
      <c r="R4386" s="13" t="str">
        <f t="shared" si="383"/>
        <v>19</v>
      </c>
      <c r="S4386" s="13" t="str">
        <f t="shared" si="384"/>
        <v>Mon</v>
      </c>
    </row>
    <row r="4387" spans="1:19" x14ac:dyDescent="0.25">
      <c r="A4387" s="58">
        <v>45922.611817129633</v>
      </c>
      <c r="B4387" s="59">
        <v>445157735</v>
      </c>
      <c r="C4387" s="38" t="s">
        <v>36</v>
      </c>
      <c r="D4387" s="38" t="s">
        <v>38</v>
      </c>
      <c r="E4387" s="38" t="s">
        <v>46</v>
      </c>
      <c r="F4387" s="38" t="s">
        <v>120</v>
      </c>
      <c r="G4387" s="35">
        <v>3724.39</v>
      </c>
      <c r="H4387" s="59">
        <v>444365893</v>
      </c>
      <c r="I4387" s="35">
        <v>0</v>
      </c>
      <c r="J4387" s="35">
        <v>0</v>
      </c>
      <c r="K4387" s="35">
        <v>0</v>
      </c>
      <c r="L4387" s="35">
        <v>-3.02</v>
      </c>
      <c r="M4387" s="35">
        <v>9921.06</v>
      </c>
      <c r="N4387" s="38" t="s">
        <v>2741</v>
      </c>
      <c r="O4387" s="14">
        <f t="shared" si="380"/>
        <v>45922.611817129633</v>
      </c>
      <c r="P4387" s="19">
        <f t="shared" si="381"/>
        <v>45922.820150462969</v>
      </c>
      <c r="Q4387" s="20" t="str">
        <f t="shared" si="382"/>
        <v>22/09/2025</v>
      </c>
      <c r="R4387" s="13" t="str">
        <f t="shared" si="383"/>
        <v>19</v>
      </c>
      <c r="S4387" s="13" t="str">
        <f t="shared" si="384"/>
        <v>Mon</v>
      </c>
    </row>
    <row r="4388" spans="1:19" x14ac:dyDescent="0.25">
      <c r="A4388" s="60">
        <v>45922.611817129633</v>
      </c>
      <c r="B4388" s="61">
        <v>445157736</v>
      </c>
      <c r="C4388" s="37" t="s">
        <v>36</v>
      </c>
      <c r="D4388" s="37" t="s">
        <v>38</v>
      </c>
      <c r="E4388" s="37" t="s">
        <v>46</v>
      </c>
      <c r="F4388" s="37" t="s">
        <v>120</v>
      </c>
      <c r="G4388" s="36">
        <v>3724.39</v>
      </c>
      <c r="H4388" s="61">
        <v>444365894</v>
      </c>
      <c r="I4388" s="36">
        <v>0</v>
      </c>
      <c r="J4388" s="36">
        <v>0</v>
      </c>
      <c r="K4388" s="36">
        <v>0</v>
      </c>
      <c r="L4388" s="36">
        <v>-3.02</v>
      </c>
      <c r="M4388" s="36">
        <v>9918.0400000000009</v>
      </c>
      <c r="N4388" s="37" t="s">
        <v>2741</v>
      </c>
      <c r="O4388" s="14">
        <f t="shared" si="380"/>
        <v>45922.611817129633</v>
      </c>
      <c r="P4388" s="19">
        <f t="shared" si="381"/>
        <v>45922.820150462969</v>
      </c>
      <c r="Q4388" s="20" t="str">
        <f t="shared" si="382"/>
        <v>22/09/2025</v>
      </c>
      <c r="R4388" s="13" t="str">
        <f t="shared" si="383"/>
        <v>19</v>
      </c>
      <c r="S4388" s="13" t="str">
        <f t="shared" si="384"/>
        <v>Mon</v>
      </c>
    </row>
    <row r="4389" spans="1:19" x14ac:dyDescent="0.25">
      <c r="A4389" s="58">
        <v>45922.611817129633</v>
      </c>
      <c r="B4389" s="59">
        <v>445157737</v>
      </c>
      <c r="C4389" s="38" t="s">
        <v>36</v>
      </c>
      <c r="D4389" s="38" t="s">
        <v>38</v>
      </c>
      <c r="E4389" s="38" t="s">
        <v>46</v>
      </c>
      <c r="F4389" s="38" t="s">
        <v>120</v>
      </c>
      <c r="G4389" s="35">
        <v>3724.39</v>
      </c>
      <c r="H4389" s="59">
        <v>444365895</v>
      </c>
      <c r="I4389" s="35">
        <v>0</v>
      </c>
      <c r="J4389" s="35">
        <v>0</v>
      </c>
      <c r="K4389" s="35">
        <v>0</v>
      </c>
      <c r="L4389" s="35">
        <v>-3.03</v>
      </c>
      <c r="M4389" s="35">
        <v>9915.01</v>
      </c>
      <c r="N4389" s="38" t="s">
        <v>2741</v>
      </c>
      <c r="O4389" s="14">
        <f t="shared" si="380"/>
        <v>45922.611817129633</v>
      </c>
      <c r="P4389" s="19">
        <f t="shared" si="381"/>
        <v>45922.820150462969</v>
      </c>
      <c r="Q4389" s="20" t="str">
        <f t="shared" si="382"/>
        <v>22/09/2025</v>
      </c>
      <c r="R4389" s="13" t="str">
        <f t="shared" si="383"/>
        <v>19</v>
      </c>
      <c r="S4389" s="13" t="str">
        <f t="shared" si="384"/>
        <v>Mon</v>
      </c>
    </row>
    <row r="4390" spans="1:19" x14ac:dyDescent="0.25">
      <c r="A4390" s="60">
        <v>45922.611817129633</v>
      </c>
      <c r="B4390" s="61">
        <v>445157738</v>
      </c>
      <c r="C4390" s="37" t="s">
        <v>36</v>
      </c>
      <c r="D4390" s="37" t="s">
        <v>38</v>
      </c>
      <c r="E4390" s="37" t="s">
        <v>46</v>
      </c>
      <c r="F4390" s="37" t="s">
        <v>120</v>
      </c>
      <c r="G4390" s="36">
        <v>3724.39</v>
      </c>
      <c r="H4390" s="61">
        <v>444365896</v>
      </c>
      <c r="I4390" s="36">
        <v>0</v>
      </c>
      <c r="J4390" s="36">
        <v>0</v>
      </c>
      <c r="K4390" s="36">
        <v>0</v>
      </c>
      <c r="L4390" s="36">
        <v>-3.04</v>
      </c>
      <c r="M4390" s="36">
        <v>9911.9699999999993</v>
      </c>
      <c r="N4390" s="37" t="s">
        <v>2741</v>
      </c>
      <c r="O4390" s="14">
        <f t="shared" si="380"/>
        <v>45922.611817129633</v>
      </c>
      <c r="P4390" s="19">
        <f t="shared" si="381"/>
        <v>45922.820150462969</v>
      </c>
      <c r="Q4390" s="20" t="str">
        <f t="shared" si="382"/>
        <v>22/09/2025</v>
      </c>
      <c r="R4390" s="13" t="str">
        <f t="shared" si="383"/>
        <v>19</v>
      </c>
      <c r="S4390" s="13" t="str">
        <f t="shared" si="384"/>
        <v>Mon</v>
      </c>
    </row>
    <row r="4391" spans="1:19" x14ac:dyDescent="0.25">
      <c r="A4391" s="58">
        <v>45922.611817129633</v>
      </c>
      <c r="B4391" s="59">
        <v>445157740</v>
      </c>
      <c r="C4391" s="38" t="s">
        <v>36</v>
      </c>
      <c r="D4391" s="38" t="s">
        <v>38</v>
      </c>
      <c r="E4391" s="38" t="s">
        <v>46</v>
      </c>
      <c r="F4391" s="38" t="s">
        <v>120</v>
      </c>
      <c r="G4391" s="35">
        <v>3724.39</v>
      </c>
      <c r="H4391" s="59">
        <v>444365897</v>
      </c>
      <c r="I4391" s="35">
        <v>0</v>
      </c>
      <c r="J4391" s="35">
        <v>0</v>
      </c>
      <c r="K4391" s="35">
        <v>0</v>
      </c>
      <c r="L4391" s="35">
        <v>-3.05</v>
      </c>
      <c r="M4391" s="35">
        <v>9908.92</v>
      </c>
      <c r="N4391" s="38" t="s">
        <v>2741</v>
      </c>
      <c r="O4391" s="14">
        <f t="shared" si="380"/>
        <v>45922.611817129633</v>
      </c>
      <c r="P4391" s="19">
        <f t="shared" si="381"/>
        <v>45922.820150462969</v>
      </c>
      <c r="Q4391" s="20" t="str">
        <f t="shared" si="382"/>
        <v>22/09/2025</v>
      </c>
      <c r="R4391" s="13" t="str">
        <f t="shared" si="383"/>
        <v>19</v>
      </c>
      <c r="S4391" s="13" t="str">
        <f t="shared" si="384"/>
        <v>Mon</v>
      </c>
    </row>
    <row r="4392" spans="1:19" x14ac:dyDescent="0.25">
      <c r="A4392" s="60">
        <v>45922.611944444441</v>
      </c>
      <c r="B4392" s="61">
        <v>445157914</v>
      </c>
      <c r="C4392" s="37" t="s">
        <v>36</v>
      </c>
      <c r="D4392" s="37" t="s">
        <v>38</v>
      </c>
      <c r="E4392" s="37" t="s">
        <v>46</v>
      </c>
      <c r="F4392" s="37" t="s">
        <v>120</v>
      </c>
      <c r="G4392" s="36">
        <v>3723.89</v>
      </c>
      <c r="H4392" s="61">
        <v>444366068</v>
      </c>
      <c r="I4392" s="36">
        <v>0</v>
      </c>
      <c r="J4392" s="36">
        <v>0</v>
      </c>
      <c r="K4392" s="36">
        <v>0</v>
      </c>
      <c r="L4392" s="36">
        <v>-3.01</v>
      </c>
      <c r="M4392" s="36">
        <v>9905.91</v>
      </c>
      <c r="N4392" s="37" t="s">
        <v>2742</v>
      </c>
      <c r="O4392" s="14">
        <f t="shared" si="380"/>
        <v>45922.611944444441</v>
      </c>
      <c r="P4392" s="19">
        <f t="shared" si="381"/>
        <v>45922.820277777777</v>
      </c>
      <c r="Q4392" s="20" t="str">
        <f t="shared" si="382"/>
        <v>22/09/2025</v>
      </c>
      <c r="R4392" s="13" t="str">
        <f t="shared" si="383"/>
        <v>19</v>
      </c>
      <c r="S4392" s="13" t="str">
        <f t="shared" si="384"/>
        <v>Mon</v>
      </c>
    </row>
    <row r="4393" spans="1:19" x14ac:dyDescent="0.25">
      <c r="A4393" s="58">
        <v>45922.611944444441</v>
      </c>
      <c r="B4393" s="59">
        <v>445157915</v>
      </c>
      <c r="C4393" s="38" t="s">
        <v>36</v>
      </c>
      <c r="D4393" s="38" t="s">
        <v>38</v>
      </c>
      <c r="E4393" s="38" t="s">
        <v>46</v>
      </c>
      <c r="F4393" s="38" t="s">
        <v>120</v>
      </c>
      <c r="G4393" s="35">
        <v>3723.89</v>
      </c>
      <c r="H4393" s="59">
        <v>444366069</v>
      </c>
      <c r="I4393" s="35">
        <v>0</v>
      </c>
      <c r="J4393" s="35">
        <v>0</v>
      </c>
      <c r="K4393" s="35">
        <v>0</v>
      </c>
      <c r="L4393" s="35">
        <v>-3.07</v>
      </c>
      <c r="M4393" s="35">
        <v>9902.84</v>
      </c>
      <c r="N4393" s="38" t="s">
        <v>2742</v>
      </c>
      <c r="O4393" s="14">
        <f t="shared" si="380"/>
        <v>45922.611944444441</v>
      </c>
      <c r="P4393" s="19">
        <f t="shared" si="381"/>
        <v>45922.820277777777</v>
      </c>
      <c r="Q4393" s="20" t="str">
        <f t="shared" si="382"/>
        <v>22/09/2025</v>
      </c>
      <c r="R4393" s="13" t="str">
        <f t="shared" si="383"/>
        <v>19</v>
      </c>
      <c r="S4393" s="13" t="str">
        <f t="shared" si="384"/>
        <v>Mon</v>
      </c>
    </row>
    <row r="4394" spans="1:19" x14ac:dyDescent="0.25">
      <c r="A4394" s="60">
        <v>45922.611944444441</v>
      </c>
      <c r="B4394" s="61">
        <v>445157924</v>
      </c>
      <c r="C4394" s="37" t="s">
        <v>36</v>
      </c>
      <c r="D4394" s="37" t="s">
        <v>38</v>
      </c>
      <c r="E4394" s="37" t="s">
        <v>46</v>
      </c>
      <c r="F4394" s="37" t="s">
        <v>120</v>
      </c>
      <c r="G4394" s="36">
        <v>3723.7</v>
      </c>
      <c r="H4394" s="61">
        <v>444366078</v>
      </c>
      <c r="I4394" s="36">
        <v>0</v>
      </c>
      <c r="J4394" s="36">
        <v>0</v>
      </c>
      <c r="K4394" s="36">
        <v>0</v>
      </c>
      <c r="L4394" s="36">
        <v>-3.11</v>
      </c>
      <c r="M4394" s="36">
        <v>9899.73</v>
      </c>
      <c r="N4394" s="37" t="s">
        <v>2743</v>
      </c>
      <c r="O4394" s="14">
        <f t="shared" si="380"/>
        <v>45922.611944444441</v>
      </c>
      <c r="P4394" s="19">
        <f t="shared" si="381"/>
        <v>45922.820277777777</v>
      </c>
      <c r="Q4394" s="20" t="str">
        <f t="shared" si="382"/>
        <v>22/09/2025</v>
      </c>
      <c r="R4394" s="13" t="str">
        <f t="shared" si="383"/>
        <v>19</v>
      </c>
      <c r="S4394" s="13" t="str">
        <f t="shared" si="384"/>
        <v>Mon</v>
      </c>
    </row>
    <row r="4395" spans="1:19" x14ac:dyDescent="0.25">
      <c r="A4395" s="58">
        <v>45922.611944444441</v>
      </c>
      <c r="B4395" s="59">
        <v>445157926</v>
      </c>
      <c r="C4395" s="38" t="s">
        <v>36</v>
      </c>
      <c r="D4395" s="38" t="s">
        <v>38</v>
      </c>
      <c r="E4395" s="38" t="s">
        <v>46</v>
      </c>
      <c r="F4395" s="38" t="s">
        <v>120</v>
      </c>
      <c r="G4395" s="35">
        <v>3723.7</v>
      </c>
      <c r="H4395" s="59">
        <v>444366080</v>
      </c>
      <c r="I4395" s="35">
        <v>0</v>
      </c>
      <c r="J4395" s="35">
        <v>0</v>
      </c>
      <c r="K4395" s="35">
        <v>0</v>
      </c>
      <c r="L4395" s="35">
        <v>-2.98</v>
      </c>
      <c r="M4395" s="35">
        <v>9896.75</v>
      </c>
      <c r="N4395" s="38" t="s">
        <v>2720</v>
      </c>
      <c r="O4395" s="14">
        <f t="shared" si="380"/>
        <v>45922.611944444441</v>
      </c>
      <c r="P4395" s="19">
        <f t="shared" si="381"/>
        <v>45922.820277777777</v>
      </c>
      <c r="Q4395" s="20" t="str">
        <f t="shared" si="382"/>
        <v>22/09/2025</v>
      </c>
      <c r="R4395" s="13" t="str">
        <f t="shared" si="383"/>
        <v>19</v>
      </c>
      <c r="S4395" s="13" t="str">
        <f t="shared" si="384"/>
        <v>Mon</v>
      </c>
    </row>
    <row r="4396" spans="1:19" x14ac:dyDescent="0.25">
      <c r="A4396" s="60">
        <v>45922.611956018518</v>
      </c>
      <c r="B4396" s="61">
        <v>445158002</v>
      </c>
      <c r="C4396" s="37" t="s">
        <v>36</v>
      </c>
      <c r="D4396" s="37" t="s">
        <v>38</v>
      </c>
      <c r="E4396" s="37" t="s">
        <v>46</v>
      </c>
      <c r="F4396" s="37" t="s">
        <v>120</v>
      </c>
      <c r="G4396" s="36">
        <v>3723.53</v>
      </c>
      <c r="H4396" s="61">
        <v>444366152</v>
      </c>
      <c r="I4396" s="36">
        <v>0</v>
      </c>
      <c r="J4396" s="36">
        <v>0</v>
      </c>
      <c r="K4396" s="36">
        <v>0</v>
      </c>
      <c r="L4396" s="36">
        <v>-3.02</v>
      </c>
      <c r="M4396" s="36">
        <v>9893.73</v>
      </c>
      <c r="N4396" s="37" t="s">
        <v>2744</v>
      </c>
      <c r="O4396" s="14">
        <f t="shared" ref="O4396:O4438" si="385">A4396</f>
        <v>45922.611956018518</v>
      </c>
      <c r="P4396" s="19">
        <f t="shared" ref="P4396:P4438" si="386">O4396+(5/24)</f>
        <v>45922.820289351854</v>
      </c>
      <c r="Q4396" s="20" t="str">
        <f t="shared" ref="Q4396:Q4438" si="387">TEXT(P4396,"dd/mm/yyyy")</f>
        <v>22/09/2025</v>
      </c>
      <c r="R4396" s="13" t="str">
        <f t="shared" ref="R4396:R4438" si="388">TEXT(P4396,"hh")</f>
        <v>19</v>
      </c>
      <c r="S4396" s="13" t="str">
        <f t="shared" ref="S4396:S4438" si="389">TEXT(P4396,"ddd")</f>
        <v>Mon</v>
      </c>
    </row>
    <row r="4397" spans="1:19" x14ac:dyDescent="0.25">
      <c r="A4397" s="58">
        <v>45922.612025462964</v>
      </c>
      <c r="B4397" s="59">
        <v>445158128</v>
      </c>
      <c r="C4397" s="38" t="s">
        <v>36</v>
      </c>
      <c r="D4397" s="38" t="s">
        <v>38</v>
      </c>
      <c r="E4397" s="38" t="s">
        <v>46</v>
      </c>
      <c r="F4397" s="38" t="s">
        <v>120</v>
      </c>
      <c r="G4397" s="35">
        <v>3723.17</v>
      </c>
      <c r="H4397" s="59">
        <v>444366278</v>
      </c>
      <c r="I4397" s="35">
        <v>0</v>
      </c>
      <c r="J4397" s="35">
        <v>0</v>
      </c>
      <c r="K4397" s="35">
        <v>0</v>
      </c>
      <c r="L4397" s="35">
        <v>-3.02</v>
      </c>
      <c r="M4397" s="35">
        <v>9890.7099999999991</v>
      </c>
      <c r="N4397" s="38" t="s">
        <v>2724</v>
      </c>
      <c r="O4397" s="14">
        <f t="shared" si="385"/>
        <v>45922.612025462964</v>
      </c>
      <c r="P4397" s="19">
        <f t="shared" si="386"/>
        <v>45922.8203587963</v>
      </c>
      <c r="Q4397" s="20" t="str">
        <f t="shared" si="387"/>
        <v>22/09/2025</v>
      </c>
      <c r="R4397" s="13" t="str">
        <f t="shared" si="388"/>
        <v>19</v>
      </c>
      <c r="S4397" s="13" t="str">
        <f t="shared" si="389"/>
        <v>Mon</v>
      </c>
    </row>
    <row r="4398" spans="1:19" x14ac:dyDescent="0.25">
      <c r="A4398" s="60">
        <v>45922.612337962964</v>
      </c>
      <c r="B4398" s="61">
        <v>445158650</v>
      </c>
      <c r="C4398" s="37" t="s">
        <v>36</v>
      </c>
      <c r="D4398" s="37" t="s">
        <v>38</v>
      </c>
      <c r="E4398" s="37" t="s">
        <v>46</v>
      </c>
      <c r="F4398" s="37" t="s">
        <v>120</v>
      </c>
      <c r="G4398" s="36">
        <v>3722.41</v>
      </c>
      <c r="H4398" s="61">
        <v>444366789</v>
      </c>
      <c r="I4398" s="36">
        <v>0</v>
      </c>
      <c r="J4398" s="36">
        <v>0</v>
      </c>
      <c r="K4398" s="36">
        <v>0</v>
      </c>
      <c r="L4398" s="36">
        <v>-3.03</v>
      </c>
      <c r="M4398" s="36">
        <v>9887.68</v>
      </c>
      <c r="N4398" s="37" t="s">
        <v>2745</v>
      </c>
      <c r="O4398" s="14">
        <f t="shared" si="385"/>
        <v>45922.612337962964</v>
      </c>
      <c r="P4398" s="19">
        <f t="shared" si="386"/>
        <v>45922.8206712963</v>
      </c>
      <c r="Q4398" s="20" t="str">
        <f t="shared" si="387"/>
        <v>22/09/2025</v>
      </c>
      <c r="R4398" s="13" t="str">
        <f t="shared" si="388"/>
        <v>19</v>
      </c>
      <c r="S4398" s="13" t="str">
        <f t="shared" si="389"/>
        <v>Mon</v>
      </c>
    </row>
    <row r="4399" spans="1:19" x14ac:dyDescent="0.25">
      <c r="A4399" s="58">
        <v>45922.612372685187</v>
      </c>
      <c r="B4399" s="59">
        <v>445158701</v>
      </c>
      <c r="C4399" s="38" t="s">
        <v>36</v>
      </c>
      <c r="D4399" s="38" t="s">
        <v>38</v>
      </c>
      <c r="E4399" s="38" t="s">
        <v>46</v>
      </c>
      <c r="F4399" s="38" t="s">
        <v>120</v>
      </c>
      <c r="G4399" s="35">
        <v>3722.32</v>
      </c>
      <c r="H4399" s="59">
        <v>444366837</v>
      </c>
      <c r="I4399" s="35">
        <v>0</v>
      </c>
      <c r="J4399" s="35">
        <v>0</v>
      </c>
      <c r="K4399" s="35">
        <v>0</v>
      </c>
      <c r="L4399" s="35">
        <v>-3</v>
      </c>
      <c r="M4399" s="35">
        <v>9884.68</v>
      </c>
      <c r="N4399" s="38" t="s">
        <v>2746</v>
      </c>
      <c r="O4399" s="14">
        <f t="shared" si="385"/>
        <v>45922.612372685187</v>
      </c>
      <c r="P4399" s="19">
        <f t="shared" si="386"/>
        <v>45922.820706018523</v>
      </c>
      <c r="Q4399" s="20" t="str">
        <f t="shared" si="387"/>
        <v>22/09/2025</v>
      </c>
      <c r="R4399" s="13" t="str">
        <f t="shared" si="388"/>
        <v>19</v>
      </c>
      <c r="S4399" s="13" t="str">
        <f t="shared" si="389"/>
        <v>Mon</v>
      </c>
    </row>
    <row r="4400" spans="1:19" x14ac:dyDescent="0.25">
      <c r="A4400" s="60">
        <v>45922.612372685187</v>
      </c>
      <c r="B4400" s="61">
        <v>445158702</v>
      </c>
      <c r="C4400" s="37" t="s">
        <v>36</v>
      </c>
      <c r="D4400" s="37" t="s">
        <v>38</v>
      </c>
      <c r="E4400" s="37" t="s">
        <v>46</v>
      </c>
      <c r="F4400" s="37" t="s">
        <v>120</v>
      </c>
      <c r="G4400" s="36">
        <v>3722.32</v>
      </c>
      <c r="H4400" s="61">
        <v>444366838</v>
      </c>
      <c r="I4400" s="36">
        <v>0</v>
      </c>
      <c r="J4400" s="36">
        <v>0</v>
      </c>
      <c r="K4400" s="36">
        <v>0</v>
      </c>
      <c r="L4400" s="36">
        <v>-3.13</v>
      </c>
      <c r="M4400" s="36">
        <v>9881.5499999999993</v>
      </c>
      <c r="N4400" s="37" t="s">
        <v>2746</v>
      </c>
      <c r="O4400" s="14">
        <f t="shared" si="385"/>
        <v>45922.612372685187</v>
      </c>
      <c r="P4400" s="19">
        <f t="shared" si="386"/>
        <v>45922.820706018523</v>
      </c>
      <c r="Q4400" s="20" t="str">
        <f t="shared" si="387"/>
        <v>22/09/2025</v>
      </c>
      <c r="R4400" s="13" t="str">
        <f t="shared" si="388"/>
        <v>19</v>
      </c>
      <c r="S4400" s="13" t="str">
        <f t="shared" si="389"/>
        <v>Mon</v>
      </c>
    </row>
    <row r="4401" spans="1:19" x14ac:dyDescent="0.25">
      <c r="A4401" s="58">
        <v>45922.612372685187</v>
      </c>
      <c r="B4401" s="59">
        <v>445158717</v>
      </c>
      <c r="C4401" s="38" t="s">
        <v>36</v>
      </c>
      <c r="D4401" s="38" t="s">
        <v>38</v>
      </c>
      <c r="E4401" s="38" t="s">
        <v>46</v>
      </c>
      <c r="F4401" s="38" t="s">
        <v>120</v>
      </c>
      <c r="G4401" s="35">
        <v>3722.29</v>
      </c>
      <c r="H4401" s="59">
        <v>444366853</v>
      </c>
      <c r="I4401" s="35">
        <v>0</v>
      </c>
      <c r="J4401" s="35">
        <v>0</v>
      </c>
      <c r="K4401" s="35">
        <v>0</v>
      </c>
      <c r="L4401" s="35">
        <v>-3.03</v>
      </c>
      <c r="M4401" s="35">
        <v>9878.52</v>
      </c>
      <c r="N4401" s="38" t="s">
        <v>2747</v>
      </c>
      <c r="O4401" s="14">
        <f t="shared" si="385"/>
        <v>45922.612372685187</v>
      </c>
      <c r="P4401" s="19">
        <f t="shared" si="386"/>
        <v>45922.820706018523</v>
      </c>
      <c r="Q4401" s="20" t="str">
        <f t="shared" si="387"/>
        <v>22/09/2025</v>
      </c>
      <c r="R4401" s="13" t="str">
        <f t="shared" si="388"/>
        <v>19</v>
      </c>
      <c r="S4401" s="13" t="str">
        <f t="shared" si="389"/>
        <v>Mon</v>
      </c>
    </row>
    <row r="4402" spans="1:19" x14ac:dyDescent="0.25">
      <c r="A4402" s="60">
        <v>45922.612812500003</v>
      </c>
      <c r="B4402" s="61">
        <v>445159175</v>
      </c>
      <c r="C4402" s="37" t="s">
        <v>36</v>
      </c>
      <c r="D4402" s="37" t="s">
        <v>38</v>
      </c>
      <c r="E4402" s="37" t="s">
        <v>45</v>
      </c>
      <c r="F4402" s="37" t="s">
        <v>120</v>
      </c>
      <c r="G4402" s="36">
        <v>3723.92</v>
      </c>
      <c r="H4402" s="61">
        <v>444367312</v>
      </c>
      <c r="I4402" s="36">
        <v>0</v>
      </c>
      <c r="J4402" s="36">
        <v>0</v>
      </c>
      <c r="K4402" s="36">
        <v>0</v>
      </c>
      <c r="L4402" s="36">
        <v>0</v>
      </c>
      <c r="M4402" s="36">
        <v>9878.52</v>
      </c>
      <c r="N4402" s="37" t="s">
        <v>119</v>
      </c>
      <c r="O4402" s="14">
        <f t="shared" si="385"/>
        <v>45922.612812500003</v>
      </c>
      <c r="P4402" s="19">
        <f t="shared" si="386"/>
        <v>45922.821145833339</v>
      </c>
      <c r="Q4402" s="20" t="str">
        <f t="shared" si="387"/>
        <v>22/09/2025</v>
      </c>
      <c r="R4402" s="13" t="str">
        <f t="shared" si="388"/>
        <v>19</v>
      </c>
      <c r="S4402" s="13" t="str">
        <f t="shared" si="389"/>
        <v>Mon</v>
      </c>
    </row>
    <row r="4403" spans="1:19" x14ac:dyDescent="0.25">
      <c r="A4403" s="58">
        <v>45922.612812500003</v>
      </c>
      <c r="B4403" s="59">
        <v>445159179</v>
      </c>
      <c r="C4403" s="38" t="s">
        <v>36</v>
      </c>
      <c r="D4403" s="38" t="s">
        <v>38</v>
      </c>
      <c r="E4403" s="38" t="s">
        <v>45</v>
      </c>
      <c r="F4403" s="38" t="s">
        <v>120</v>
      </c>
      <c r="G4403" s="35">
        <v>3723.98</v>
      </c>
      <c r="H4403" s="59">
        <v>444367316</v>
      </c>
      <c r="I4403" s="35">
        <v>0</v>
      </c>
      <c r="J4403" s="35">
        <v>0</v>
      </c>
      <c r="K4403" s="35">
        <v>0</v>
      </c>
      <c r="L4403" s="35">
        <v>0</v>
      </c>
      <c r="M4403" s="35">
        <v>9878.52</v>
      </c>
      <c r="N4403" s="38" t="s">
        <v>116</v>
      </c>
      <c r="O4403" s="14">
        <f t="shared" si="385"/>
        <v>45922.612812500003</v>
      </c>
      <c r="P4403" s="19">
        <f t="shared" si="386"/>
        <v>45922.821145833339</v>
      </c>
      <c r="Q4403" s="20" t="str">
        <f t="shared" si="387"/>
        <v>22/09/2025</v>
      </c>
      <c r="R4403" s="13" t="str">
        <f t="shared" si="388"/>
        <v>19</v>
      </c>
      <c r="S4403" s="13" t="str">
        <f t="shared" si="389"/>
        <v>Mon</v>
      </c>
    </row>
    <row r="4404" spans="1:19" x14ac:dyDescent="0.25">
      <c r="A4404" s="60">
        <v>45922.612824074073</v>
      </c>
      <c r="B4404" s="61">
        <v>445159182</v>
      </c>
      <c r="C4404" s="37" t="s">
        <v>36</v>
      </c>
      <c r="D4404" s="37" t="s">
        <v>38</v>
      </c>
      <c r="E4404" s="37" t="s">
        <v>45</v>
      </c>
      <c r="F4404" s="37" t="s">
        <v>120</v>
      </c>
      <c r="G4404" s="36">
        <v>3723.95</v>
      </c>
      <c r="H4404" s="61">
        <v>444367319</v>
      </c>
      <c r="I4404" s="36">
        <v>0</v>
      </c>
      <c r="J4404" s="36">
        <v>0</v>
      </c>
      <c r="K4404" s="36">
        <v>0</v>
      </c>
      <c r="L4404" s="36">
        <v>0</v>
      </c>
      <c r="M4404" s="36">
        <v>9878.52</v>
      </c>
      <c r="N4404" s="37" t="s">
        <v>1385</v>
      </c>
      <c r="O4404" s="14">
        <f t="shared" si="385"/>
        <v>45922.612824074073</v>
      </c>
      <c r="P4404" s="19">
        <f t="shared" si="386"/>
        <v>45922.821157407408</v>
      </c>
      <c r="Q4404" s="20" t="str">
        <f t="shared" si="387"/>
        <v>22/09/2025</v>
      </c>
      <c r="R4404" s="13" t="str">
        <f t="shared" si="388"/>
        <v>19</v>
      </c>
      <c r="S4404" s="13" t="str">
        <f t="shared" si="389"/>
        <v>Mon</v>
      </c>
    </row>
    <row r="4405" spans="1:19" x14ac:dyDescent="0.25">
      <c r="A4405" s="58">
        <v>45922.614837962959</v>
      </c>
      <c r="B4405" s="59">
        <v>445161613</v>
      </c>
      <c r="C4405" s="38" t="s">
        <v>36</v>
      </c>
      <c r="D4405" s="38" t="s">
        <v>37</v>
      </c>
      <c r="E4405" s="38" t="s">
        <v>46</v>
      </c>
      <c r="F4405" s="38" t="s">
        <v>120</v>
      </c>
      <c r="G4405" s="35">
        <v>3722.62</v>
      </c>
      <c r="H4405" s="59">
        <v>444369748</v>
      </c>
      <c r="I4405" s="35">
        <v>0</v>
      </c>
      <c r="J4405" s="35">
        <v>0</v>
      </c>
      <c r="K4405" s="35">
        <v>0</v>
      </c>
      <c r="L4405" s="35">
        <v>1.36</v>
      </c>
      <c r="M4405" s="35">
        <v>9879.8799999999992</v>
      </c>
      <c r="N4405" s="38" t="s">
        <v>2748</v>
      </c>
      <c r="O4405" s="14">
        <f t="shared" si="385"/>
        <v>45922.614837962959</v>
      </c>
      <c r="P4405" s="19">
        <f t="shared" si="386"/>
        <v>45922.823171296295</v>
      </c>
      <c r="Q4405" s="20" t="str">
        <f t="shared" si="387"/>
        <v>22/09/2025</v>
      </c>
      <c r="R4405" s="13" t="str">
        <f t="shared" si="388"/>
        <v>19</v>
      </c>
      <c r="S4405" s="13" t="str">
        <f t="shared" si="389"/>
        <v>Mon</v>
      </c>
    </row>
    <row r="4406" spans="1:19" x14ac:dyDescent="0.25">
      <c r="A4406" s="60">
        <v>45922.614895833336</v>
      </c>
      <c r="B4406" s="61">
        <v>445161643</v>
      </c>
      <c r="C4406" s="37" t="s">
        <v>36</v>
      </c>
      <c r="D4406" s="37" t="s">
        <v>38</v>
      </c>
      <c r="E4406" s="37" t="s">
        <v>45</v>
      </c>
      <c r="F4406" s="37" t="s">
        <v>120</v>
      </c>
      <c r="G4406" s="36">
        <v>3722.43</v>
      </c>
      <c r="H4406" s="61">
        <v>444369778</v>
      </c>
      <c r="I4406" s="36">
        <v>0</v>
      </c>
      <c r="J4406" s="36">
        <v>0</v>
      </c>
      <c r="K4406" s="36">
        <v>0</v>
      </c>
      <c r="L4406" s="36">
        <v>0</v>
      </c>
      <c r="M4406" s="36">
        <v>9879.8799999999992</v>
      </c>
      <c r="N4406" s="37" t="s">
        <v>116</v>
      </c>
      <c r="O4406" s="14">
        <f t="shared" si="385"/>
        <v>45922.614895833336</v>
      </c>
      <c r="P4406" s="19">
        <f t="shared" si="386"/>
        <v>45922.823229166672</v>
      </c>
      <c r="Q4406" s="20" t="str">
        <f t="shared" si="387"/>
        <v>22/09/2025</v>
      </c>
      <c r="R4406" s="13" t="str">
        <f t="shared" si="388"/>
        <v>19</v>
      </c>
      <c r="S4406" s="13" t="str">
        <f t="shared" si="389"/>
        <v>Mon</v>
      </c>
    </row>
    <row r="4407" spans="1:19" x14ac:dyDescent="0.25">
      <c r="A4407" s="58">
        <v>45922.614953703705</v>
      </c>
      <c r="B4407" s="59">
        <v>445161661</v>
      </c>
      <c r="C4407" s="38" t="s">
        <v>36</v>
      </c>
      <c r="D4407" s="38" t="s">
        <v>37</v>
      </c>
      <c r="E4407" s="38" t="s">
        <v>46</v>
      </c>
      <c r="F4407" s="38" t="s">
        <v>120</v>
      </c>
      <c r="G4407" s="35">
        <v>3722.64</v>
      </c>
      <c r="H4407" s="59">
        <v>444369803</v>
      </c>
      <c r="I4407" s="35">
        <v>0</v>
      </c>
      <c r="J4407" s="35">
        <v>0</v>
      </c>
      <c r="K4407" s="35">
        <v>0</v>
      </c>
      <c r="L4407" s="35">
        <v>1.31</v>
      </c>
      <c r="M4407" s="35">
        <v>9881.19</v>
      </c>
      <c r="N4407" s="38" t="s">
        <v>2749</v>
      </c>
      <c r="O4407" s="14">
        <f t="shared" si="385"/>
        <v>45922.614953703705</v>
      </c>
      <c r="P4407" s="19">
        <f t="shared" si="386"/>
        <v>45922.823287037041</v>
      </c>
      <c r="Q4407" s="20" t="str">
        <f t="shared" si="387"/>
        <v>22/09/2025</v>
      </c>
      <c r="R4407" s="13" t="str">
        <f t="shared" si="388"/>
        <v>19</v>
      </c>
      <c r="S4407" s="13" t="str">
        <f t="shared" si="389"/>
        <v>Mon</v>
      </c>
    </row>
    <row r="4408" spans="1:19" x14ac:dyDescent="0.25">
      <c r="A4408" s="60">
        <v>45922.615011574075</v>
      </c>
      <c r="B4408" s="61">
        <v>445161695</v>
      </c>
      <c r="C4408" s="37" t="s">
        <v>36</v>
      </c>
      <c r="D4408" s="37" t="s">
        <v>38</v>
      </c>
      <c r="E4408" s="37" t="s">
        <v>45</v>
      </c>
      <c r="F4408" s="37" t="s">
        <v>120</v>
      </c>
      <c r="G4408" s="36">
        <v>3722.48</v>
      </c>
      <c r="H4408" s="61">
        <v>444369838</v>
      </c>
      <c r="I4408" s="36">
        <v>0</v>
      </c>
      <c r="J4408" s="36">
        <v>0</v>
      </c>
      <c r="K4408" s="36">
        <v>0</v>
      </c>
      <c r="L4408" s="36">
        <v>0</v>
      </c>
      <c r="M4408" s="36">
        <v>9881.19</v>
      </c>
      <c r="N4408" s="37" t="s">
        <v>1385</v>
      </c>
      <c r="O4408" s="14">
        <f t="shared" si="385"/>
        <v>45922.615011574075</v>
      </c>
      <c r="P4408" s="19">
        <f t="shared" si="386"/>
        <v>45922.823344907411</v>
      </c>
      <c r="Q4408" s="20" t="str">
        <f t="shared" si="387"/>
        <v>22/09/2025</v>
      </c>
      <c r="R4408" s="13" t="str">
        <f t="shared" si="388"/>
        <v>19</v>
      </c>
      <c r="S4408" s="13" t="str">
        <f t="shared" si="389"/>
        <v>Mon</v>
      </c>
    </row>
    <row r="4409" spans="1:19" x14ac:dyDescent="0.25">
      <c r="A4409" s="58">
        <v>45922.615474537037</v>
      </c>
      <c r="B4409" s="59">
        <v>445162189</v>
      </c>
      <c r="C4409" s="38" t="s">
        <v>36</v>
      </c>
      <c r="D4409" s="38" t="s">
        <v>38</v>
      </c>
      <c r="E4409" s="38" t="s">
        <v>45</v>
      </c>
      <c r="F4409" s="38" t="s">
        <v>120</v>
      </c>
      <c r="G4409" s="35">
        <v>3723.53</v>
      </c>
      <c r="H4409" s="59">
        <v>444370333</v>
      </c>
      <c r="I4409" s="35">
        <v>0</v>
      </c>
      <c r="J4409" s="35">
        <v>0</v>
      </c>
      <c r="K4409" s="35">
        <v>0</v>
      </c>
      <c r="L4409" s="35">
        <v>0</v>
      </c>
      <c r="M4409" s="35">
        <v>9881.19</v>
      </c>
      <c r="N4409" s="38" t="s">
        <v>52</v>
      </c>
      <c r="O4409" s="14">
        <f t="shared" si="385"/>
        <v>45922.615474537037</v>
      </c>
      <c r="P4409" s="19">
        <f t="shared" si="386"/>
        <v>45922.823807870373</v>
      </c>
      <c r="Q4409" s="20" t="str">
        <f t="shared" si="387"/>
        <v>22/09/2025</v>
      </c>
      <c r="R4409" s="13" t="str">
        <f t="shared" si="388"/>
        <v>19</v>
      </c>
      <c r="S4409" s="13" t="str">
        <f t="shared" si="389"/>
        <v>Mon</v>
      </c>
    </row>
    <row r="4410" spans="1:19" x14ac:dyDescent="0.25">
      <c r="A4410" s="60">
        <v>45922.615474537037</v>
      </c>
      <c r="B4410" s="61">
        <v>445162193</v>
      </c>
      <c r="C4410" s="37" t="s">
        <v>36</v>
      </c>
      <c r="D4410" s="37" t="s">
        <v>38</v>
      </c>
      <c r="E4410" s="37" t="s">
        <v>45</v>
      </c>
      <c r="F4410" s="37" t="s">
        <v>120</v>
      </c>
      <c r="G4410" s="36">
        <v>3723.53</v>
      </c>
      <c r="H4410" s="61">
        <v>444370337</v>
      </c>
      <c r="I4410" s="36">
        <v>0</v>
      </c>
      <c r="J4410" s="36">
        <v>0</v>
      </c>
      <c r="K4410" s="36">
        <v>0</v>
      </c>
      <c r="L4410" s="36">
        <v>0</v>
      </c>
      <c r="M4410" s="36">
        <v>9881.19</v>
      </c>
      <c r="N4410" s="37" t="s">
        <v>2064</v>
      </c>
      <c r="O4410" s="14">
        <f t="shared" si="385"/>
        <v>45922.615474537037</v>
      </c>
      <c r="P4410" s="19">
        <f t="shared" si="386"/>
        <v>45922.823807870373</v>
      </c>
      <c r="Q4410" s="20" t="str">
        <f t="shared" si="387"/>
        <v>22/09/2025</v>
      </c>
      <c r="R4410" s="13" t="str">
        <f t="shared" si="388"/>
        <v>19</v>
      </c>
      <c r="S4410" s="13" t="str">
        <f t="shared" si="389"/>
        <v>Mon</v>
      </c>
    </row>
    <row r="4411" spans="1:19" x14ac:dyDescent="0.25">
      <c r="A4411" s="58">
        <v>45922.615486111114</v>
      </c>
      <c r="B4411" s="59">
        <v>445162198</v>
      </c>
      <c r="C4411" s="38" t="s">
        <v>36</v>
      </c>
      <c r="D4411" s="38" t="s">
        <v>38</v>
      </c>
      <c r="E4411" s="38" t="s">
        <v>45</v>
      </c>
      <c r="F4411" s="38" t="s">
        <v>120</v>
      </c>
      <c r="G4411" s="35">
        <v>3723.52</v>
      </c>
      <c r="H4411" s="59">
        <v>444370342</v>
      </c>
      <c r="I4411" s="35">
        <v>0</v>
      </c>
      <c r="J4411" s="35">
        <v>0</v>
      </c>
      <c r="K4411" s="35">
        <v>0</v>
      </c>
      <c r="L4411" s="35">
        <v>0</v>
      </c>
      <c r="M4411" s="35">
        <v>9881.19</v>
      </c>
      <c r="N4411" s="38" t="s">
        <v>1972</v>
      </c>
      <c r="O4411" s="14">
        <f t="shared" si="385"/>
        <v>45922.615486111114</v>
      </c>
      <c r="P4411" s="19">
        <f t="shared" si="386"/>
        <v>45922.823819444449</v>
      </c>
      <c r="Q4411" s="20" t="str">
        <f t="shared" si="387"/>
        <v>22/09/2025</v>
      </c>
      <c r="R4411" s="13" t="str">
        <f t="shared" si="388"/>
        <v>19</v>
      </c>
      <c r="S4411" s="13" t="str">
        <f t="shared" si="389"/>
        <v>Mon</v>
      </c>
    </row>
    <row r="4412" spans="1:19" x14ac:dyDescent="0.25">
      <c r="A4412" s="60">
        <v>45922.615486111114</v>
      </c>
      <c r="B4412" s="61">
        <v>445162203</v>
      </c>
      <c r="C4412" s="37" t="s">
        <v>36</v>
      </c>
      <c r="D4412" s="37" t="s">
        <v>38</v>
      </c>
      <c r="E4412" s="37" t="s">
        <v>45</v>
      </c>
      <c r="F4412" s="37" t="s">
        <v>120</v>
      </c>
      <c r="G4412" s="36">
        <v>3723.52</v>
      </c>
      <c r="H4412" s="61">
        <v>444370347</v>
      </c>
      <c r="I4412" s="36">
        <v>0</v>
      </c>
      <c r="J4412" s="36">
        <v>0</v>
      </c>
      <c r="K4412" s="36">
        <v>0</v>
      </c>
      <c r="L4412" s="36">
        <v>0</v>
      </c>
      <c r="M4412" s="36">
        <v>9881.19</v>
      </c>
      <c r="N4412" s="37" t="s">
        <v>48</v>
      </c>
      <c r="O4412" s="14">
        <f t="shared" si="385"/>
        <v>45922.615486111114</v>
      </c>
      <c r="P4412" s="19">
        <f t="shared" si="386"/>
        <v>45922.823819444449</v>
      </c>
      <c r="Q4412" s="20" t="str">
        <f t="shared" si="387"/>
        <v>22/09/2025</v>
      </c>
      <c r="R4412" s="13" t="str">
        <f t="shared" si="388"/>
        <v>19</v>
      </c>
      <c r="S4412" s="13" t="str">
        <f t="shared" si="389"/>
        <v>Mon</v>
      </c>
    </row>
    <row r="4413" spans="1:19" x14ac:dyDescent="0.25">
      <c r="A4413" s="58">
        <v>45922.615486111114</v>
      </c>
      <c r="B4413" s="59">
        <v>445162207</v>
      </c>
      <c r="C4413" s="38" t="s">
        <v>36</v>
      </c>
      <c r="D4413" s="38" t="s">
        <v>38</v>
      </c>
      <c r="E4413" s="38" t="s">
        <v>45</v>
      </c>
      <c r="F4413" s="38" t="s">
        <v>120</v>
      </c>
      <c r="G4413" s="35">
        <v>3723.52</v>
      </c>
      <c r="H4413" s="59">
        <v>444370351</v>
      </c>
      <c r="I4413" s="35">
        <v>0</v>
      </c>
      <c r="J4413" s="35">
        <v>0</v>
      </c>
      <c r="K4413" s="35">
        <v>0</v>
      </c>
      <c r="L4413" s="35">
        <v>0</v>
      </c>
      <c r="M4413" s="35">
        <v>9881.19</v>
      </c>
      <c r="N4413" s="38" t="s">
        <v>77</v>
      </c>
      <c r="O4413" s="14">
        <f t="shared" si="385"/>
        <v>45922.615486111114</v>
      </c>
      <c r="P4413" s="19">
        <f t="shared" si="386"/>
        <v>45922.823819444449</v>
      </c>
      <c r="Q4413" s="20" t="str">
        <f t="shared" si="387"/>
        <v>22/09/2025</v>
      </c>
      <c r="R4413" s="13" t="str">
        <f t="shared" si="388"/>
        <v>19</v>
      </c>
      <c r="S4413" s="13" t="str">
        <f t="shared" si="389"/>
        <v>Mon</v>
      </c>
    </row>
    <row r="4414" spans="1:19" x14ac:dyDescent="0.25">
      <c r="A4414" s="60">
        <v>45922.615486111114</v>
      </c>
      <c r="B4414" s="61">
        <v>445162210</v>
      </c>
      <c r="C4414" s="37" t="s">
        <v>36</v>
      </c>
      <c r="D4414" s="37" t="s">
        <v>38</v>
      </c>
      <c r="E4414" s="37" t="s">
        <v>45</v>
      </c>
      <c r="F4414" s="37" t="s">
        <v>120</v>
      </c>
      <c r="G4414" s="36">
        <v>3723.83</v>
      </c>
      <c r="H4414" s="61">
        <v>444370354</v>
      </c>
      <c r="I4414" s="36">
        <v>0</v>
      </c>
      <c r="J4414" s="36">
        <v>0</v>
      </c>
      <c r="K4414" s="36">
        <v>0</v>
      </c>
      <c r="L4414" s="36">
        <v>0</v>
      </c>
      <c r="M4414" s="36">
        <v>9881.19</v>
      </c>
      <c r="N4414" s="37" t="s">
        <v>2063</v>
      </c>
      <c r="O4414" s="14">
        <f t="shared" si="385"/>
        <v>45922.615486111114</v>
      </c>
      <c r="P4414" s="19">
        <f t="shared" si="386"/>
        <v>45922.823819444449</v>
      </c>
      <c r="Q4414" s="20" t="str">
        <f t="shared" si="387"/>
        <v>22/09/2025</v>
      </c>
      <c r="R4414" s="13" t="str">
        <f t="shared" si="388"/>
        <v>19</v>
      </c>
      <c r="S4414" s="13" t="str">
        <f t="shared" si="389"/>
        <v>Mon</v>
      </c>
    </row>
    <row r="4415" spans="1:19" x14ac:dyDescent="0.25">
      <c r="A4415" s="58">
        <v>45922.615486111114</v>
      </c>
      <c r="B4415" s="59">
        <v>445162216</v>
      </c>
      <c r="C4415" s="38" t="s">
        <v>36</v>
      </c>
      <c r="D4415" s="38" t="s">
        <v>38</v>
      </c>
      <c r="E4415" s="38" t="s">
        <v>45</v>
      </c>
      <c r="F4415" s="38" t="s">
        <v>120</v>
      </c>
      <c r="G4415" s="35">
        <v>3723.84</v>
      </c>
      <c r="H4415" s="59">
        <v>444370359</v>
      </c>
      <c r="I4415" s="35">
        <v>0</v>
      </c>
      <c r="J4415" s="35">
        <v>0</v>
      </c>
      <c r="K4415" s="35">
        <v>0</v>
      </c>
      <c r="L4415" s="35">
        <v>0</v>
      </c>
      <c r="M4415" s="35">
        <v>9881.19</v>
      </c>
      <c r="N4415" s="38" t="s">
        <v>1945</v>
      </c>
      <c r="O4415" s="14">
        <f t="shared" si="385"/>
        <v>45922.615486111114</v>
      </c>
      <c r="P4415" s="19">
        <f t="shared" si="386"/>
        <v>45922.823819444449</v>
      </c>
      <c r="Q4415" s="20" t="str">
        <f t="shared" si="387"/>
        <v>22/09/2025</v>
      </c>
      <c r="R4415" s="13" t="str">
        <f t="shared" si="388"/>
        <v>19</v>
      </c>
      <c r="S4415" s="13" t="str">
        <f t="shared" si="389"/>
        <v>Mon</v>
      </c>
    </row>
    <row r="4416" spans="1:19" x14ac:dyDescent="0.25">
      <c r="A4416" s="60">
        <v>45922.615497685183</v>
      </c>
      <c r="B4416" s="61">
        <v>445162219</v>
      </c>
      <c r="C4416" s="37" t="s">
        <v>36</v>
      </c>
      <c r="D4416" s="37" t="s">
        <v>38</v>
      </c>
      <c r="E4416" s="37" t="s">
        <v>45</v>
      </c>
      <c r="F4416" s="37" t="s">
        <v>120</v>
      </c>
      <c r="G4416" s="36">
        <v>3723.86</v>
      </c>
      <c r="H4416" s="61">
        <v>444370362</v>
      </c>
      <c r="I4416" s="36">
        <v>0</v>
      </c>
      <c r="J4416" s="36">
        <v>0</v>
      </c>
      <c r="K4416" s="36">
        <v>0</v>
      </c>
      <c r="L4416" s="36">
        <v>0</v>
      </c>
      <c r="M4416" s="36">
        <v>9881.19</v>
      </c>
      <c r="N4416" s="37" t="s">
        <v>109</v>
      </c>
      <c r="O4416" s="14">
        <f t="shared" si="385"/>
        <v>45922.615497685183</v>
      </c>
      <c r="P4416" s="19">
        <f t="shared" si="386"/>
        <v>45922.823831018519</v>
      </c>
      <c r="Q4416" s="20" t="str">
        <f t="shared" si="387"/>
        <v>22/09/2025</v>
      </c>
      <c r="R4416" s="13" t="str">
        <f t="shared" si="388"/>
        <v>19</v>
      </c>
      <c r="S4416" s="13" t="str">
        <f t="shared" si="389"/>
        <v>Mon</v>
      </c>
    </row>
    <row r="4417" spans="1:19" x14ac:dyDescent="0.25">
      <c r="A4417" s="58">
        <v>45922.615497685183</v>
      </c>
      <c r="B4417" s="59">
        <v>445162223</v>
      </c>
      <c r="C4417" s="38" t="s">
        <v>36</v>
      </c>
      <c r="D4417" s="38" t="s">
        <v>38</v>
      </c>
      <c r="E4417" s="38" t="s">
        <v>45</v>
      </c>
      <c r="F4417" s="38" t="s">
        <v>120</v>
      </c>
      <c r="G4417" s="35">
        <v>3723.8</v>
      </c>
      <c r="H4417" s="59">
        <v>444370366</v>
      </c>
      <c r="I4417" s="35">
        <v>0</v>
      </c>
      <c r="J4417" s="35">
        <v>0</v>
      </c>
      <c r="K4417" s="35">
        <v>0</v>
      </c>
      <c r="L4417" s="35">
        <v>0</v>
      </c>
      <c r="M4417" s="35">
        <v>9881.19</v>
      </c>
      <c r="N4417" s="38" t="s">
        <v>108</v>
      </c>
      <c r="O4417" s="14">
        <f t="shared" si="385"/>
        <v>45922.615497685183</v>
      </c>
      <c r="P4417" s="19">
        <f t="shared" si="386"/>
        <v>45922.823831018519</v>
      </c>
      <c r="Q4417" s="20" t="str">
        <f t="shared" si="387"/>
        <v>22/09/2025</v>
      </c>
      <c r="R4417" s="13" t="str">
        <f t="shared" si="388"/>
        <v>19</v>
      </c>
      <c r="S4417" s="13" t="str">
        <f t="shared" si="389"/>
        <v>Mon</v>
      </c>
    </row>
    <row r="4418" spans="1:19" x14ac:dyDescent="0.25">
      <c r="A4418" s="60">
        <v>45922.615497685183</v>
      </c>
      <c r="B4418" s="61">
        <v>445162227</v>
      </c>
      <c r="C4418" s="37" t="s">
        <v>36</v>
      </c>
      <c r="D4418" s="37" t="s">
        <v>38</v>
      </c>
      <c r="E4418" s="37" t="s">
        <v>45</v>
      </c>
      <c r="F4418" s="37" t="s">
        <v>120</v>
      </c>
      <c r="G4418" s="36">
        <v>3723.85</v>
      </c>
      <c r="H4418" s="61">
        <v>444370370</v>
      </c>
      <c r="I4418" s="36">
        <v>0</v>
      </c>
      <c r="J4418" s="36">
        <v>0</v>
      </c>
      <c r="K4418" s="36">
        <v>0</v>
      </c>
      <c r="L4418" s="36">
        <v>0</v>
      </c>
      <c r="M4418" s="36">
        <v>9881.19</v>
      </c>
      <c r="N4418" s="37" t="s">
        <v>47</v>
      </c>
      <c r="O4418" s="14">
        <f t="shared" si="385"/>
        <v>45922.615497685183</v>
      </c>
      <c r="P4418" s="19">
        <f t="shared" si="386"/>
        <v>45922.823831018519</v>
      </c>
      <c r="Q4418" s="20" t="str">
        <f t="shared" si="387"/>
        <v>22/09/2025</v>
      </c>
      <c r="R4418" s="13" t="str">
        <f t="shared" si="388"/>
        <v>19</v>
      </c>
      <c r="S4418" s="13" t="str">
        <f t="shared" si="389"/>
        <v>Mon</v>
      </c>
    </row>
    <row r="4419" spans="1:19" x14ac:dyDescent="0.25">
      <c r="A4419" s="58">
        <v>45922.615497685183</v>
      </c>
      <c r="B4419" s="59">
        <v>445162231</v>
      </c>
      <c r="C4419" s="38" t="s">
        <v>36</v>
      </c>
      <c r="D4419" s="38" t="s">
        <v>38</v>
      </c>
      <c r="E4419" s="38" t="s">
        <v>45</v>
      </c>
      <c r="F4419" s="38" t="s">
        <v>120</v>
      </c>
      <c r="G4419" s="35">
        <v>3723.92</v>
      </c>
      <c r="H4419" s="59">
        <v>444370374</v>
      </c>
      <c r="I4419" s="35">
        <v>0</v>
      </c>
      <c r="J4419" s="35">
        <v>0</v>
      </c>
      <c r="K4419" s="35">
        <v>0</v>
      </c>
      <c r="L4419" s="35">
        <v>0</v>
      </c>
      <c r="M4419" s="35">
        <v>9881.19</v>
      </c>
      <c r="N4419" s="38" t="s">
        <v>114</v>
      </c>
      <c r="O4419" s="14">
        <f t="shared" si="385"/>
        <v>45922.615497685183</v>
      </c>
      <c r="P4419" s="19">
        <f t="shared" si="386"/>
        <v>45922.823831018519</v>
      </c>
      <c r="Q4419" s="20" t="str">
        <f t="shared" si="387"/>
        <v>22/09/2025</v>
      </c>
      <c r="R4419" s="13" t="str">
        <f t="shared" si="388"/>
        <v>19</v>
      </c>
      <c r="S4419" s="13" t="str">
        <f t="shared" si="389"/>
        <v>Mon</v>
      </c>
    </row>
    <row r="4420" spans="1:19" x14ac:dyDescent="0.25">
      <c r="A4420" s="60">
        <v>45922.617604166669</v>
      </c>
      <c r="B4420" s="61">
        <v>445163422</v>
      </c>
      <c r="C4420" s="37" t="s">
        <v>36</v>
      </c>
      <c r="D4420" s="37" t="s">
        <v>37</v>
      </c>
      <c r="E4420" s="37" t="s">
        <v>46</v>
      </c>
      <c r="F4420" s="37" t="s">
        <v>120</v>
      </c>
      <c r="G4420" s="36">
        <v>3721.99</v>
      </c>
      <c r="H4420" s="61">
        <v>444371587</v>
      </c>
      <c r="I4420" s="36">
        <v>0</v>
      </c>
      <c r="J4420" s="36">
        <v>0</v>
      </c>
      <c r="K4420" s="36">
        <v>0</v>
      </c>
      <c r="L4420" s="36">
        <v>1.54</v>
      </c>
      <c r="M4420" s="36">
        <v>9882.73</v>
      </c>
      <c r="N4420" s="37" t="s">
        <v>2750</v>
      </c>
      <c r="O4420" s="14">
        <f t="shared" si="385"/>
        <v>45922.617604166669</v>
      </c>
      <c r="P4420" s="19">
        <f t="shared" si="386"/>
        <v>45922.825937500005</v>
      </c>
      <c r="Q4420" s="20" t="str">
        <f t="shared" si="387"/>
        <v>22/09/2025</v>
      </c>
      <c r="R4420" s="13" t="str">
        <f t="shared" si="388"/>
        <v>19</v>
      </c>
      <c r="S4420" s="13" t="str">
        <f t="shared" si="389"/>
        <v>Mon</v>
      </c>
    </row>
    <row r="4421" spans="1:19" x14ac:dyDescent="0.25">
      <c r="A4421" s="58">
        <v>45922.617604166669</v>
      </c>
      <c r="B4421" s="59">
        <v>445163423</v>
      </c>
      <c r="C4421" s="38" t="s">
        <v>36</v>
      </c>
      <c r="D4421" s="38" t="s">
        <v>37</v>
      </c>
      <c r="E4421" s="38" t="s">
        <v>46</v>
      </c>
      <c r="F4421" s="38" t="s">
        <v>120</v>
      </c>
      <c r="G4421" s="35">
        <v>3721.99</v>
      </c>
      <c r="H4421" s="59">
        <v>444371588</v>
      </c>
      <c r="I4421" s="35">
        <v>0</v>
      </c>
      <c r="J4421" s="35">
        <v>0</v>
      </c>
      <c r="K4421" s="35">
        <v>0</v>
      </c>
      <c r="L4421" s="35">
        <v>1.53</v>
      </c>
      <c r="M4421" s="35">
        <v>9884.26</v>
      </c>
      <c r="N4421" s="38" t="s">
        <v>2750</v>
      </c>
      <c r="O4421" s="14">
        <f t="shared" si="385"/>
        <v>45922.617604166669</v>
      </c>
      <c r="P4421" s="19">
        <f t="shared" si="386"/>
        <v>45922.825937500005</v>
      </c>
      <c r="Q4421" s="20" t="str">
        <f t="shared" si="387"/>
        <v>22/09/2025</v>
      </c>
      <c r="R4421" s="13" t="str">
        <f t="shared" si="388"/>
        <v>19</v>
      </c>
      <c r="S4421" s="13" t="str">
        <f t="shared" si="389"/>
        <v>Mon</v>
      </c>
    </row>
    <row r="4422" spans="1:19" x14ac:dyDescent="0.25">
      <c r="A4422" s="60">
        <v>45922.617604166669</v>
      </c>
      <c r="B4422" s="61">
        <v>445163424</v>
      </c>
      <c r="C4422" s="37" t="s">
        <v>36</v>
      </c>
      <c r="D4422" s="37" t="s">
        <v>37</v>
      </c>
      <c r="E4422" s="37" t="s">
        <v>46</v>
      </c>
      <c r="F4422" s="37" t="s">
        <v>120</v>
      </c>
      <c r="G4422" s="36">
        <v>3721.99</v>
      </c>
      <c r="H4422" s="61">
        <v>444371589</v>
      </c>
      <c r="I4422" s="36">
        <v>0</v>
      </c>
      <c r="J4422" s="36">
        <v>0</v>
      </c>
      <c r="K4422" s="36">
        <v>0</v>
      </c>
      <c r="L4422" s="36">
        <v>1.53</v>
      </c>
      <c r="M4422" s="36">
        <v>9885.7900000000009</v>
      </c>
      <c r="N4422" s="37" t="s">
        <v>2750</v>
      </c>
      <c r="O4422" s="14">
        <f t="shared" si="385"/>
        <v>45922.617604166669</v>
      </c>
      <c r="P4422" s="19">
        <f t="shared" si="386"/>
        <v>45922.825937500005</v>
      </c>
      <c r="Q4422" s="20" t="str">
        <f t="shared" si="387"/>
        <v>22/09/2025</v>
      </c>
      <c r="R4422" s="13" t="str">
        <f t="shared" si="388"/>
        <v>19</v>
      </c>
      <c r="S4422" s="13" t="str">
        <f t="shared" si="389"/>
        <v>Mon</v>
      </c>
    </row>
    <row r="4423" spans="1:19" x14ac:dyDescent="0.25">
      <c r="A4423" s="58">
        <v>45922.617604166669</v>
      </c>
      <c r="B4423" s="59">
        <v>445163425</v>
      </c>
      <c r="C4423" s="38" t="s">
        <v>36</v>
      </c>
      <c r="D4423" s="38" t="s">
        <v>37</v>
      </c>
      <c r="E4423" s="38" t="s">
        <v>46</v>
      </c>
      <c r="F4423" s="38" t="s">
        <v>120</v>
      </c>
      <c r="G4423" s="35">
        <v>3721.99</v>
      </c>
      <c r="H4423" s="59">
        <v>444371590</v>
      </c>
      <c r="I4423" s="35">
        <v>0</v>
      </c>
      <c r="J4423" s="35">
        <v>0</v>
      </c>
      <c r="K4423" s="35">
        <v>0</v>
      </c>
      <c r="L4423" s="35">
        <v>1.87</v>
      </c>
      <c r="M4423" s="35">
        <v>9887.66</v>
      </c>
      <c r="N4423" s="38" t="s">
        <v>2750</v>
      </c>
      <c r="O4423" s="14">
        <f t="shared" si="385"/>
        <v>45922.617604166669</v>
      </c>
      <c r="P4423" s="19">
        <f t="shared" si="386"/>
        <v>45922.825937500005</v>
      </c>
      <c r="Q4423" s="20" t="str">
        <f t="shared" si="387"/>
        <v>22/09/2025</v>
      </c>
      <c r="R4423" s="13" t="str">
        <f t="shared" si="388"/>
        <v>19</v>
      </c>
      <c r="S4423" s="13" t="str">
        <f t="shared" si="389"/>
        <v>Mon</v>
      </c>
    </row>
    <row r="4424" spans="1:19" x14ac:dyDescent="0.25">
      <c r="A4424" s="60">
        <v>45922.617604166669</v>
      </c>
      <c r="B4424" s="61">
        <v>445163426</v>
      </c>
      <c r="C4424" s="37" t="s">
        <v>36</v>
      </c>
      <c r="D4424" s="37" t="s">
        <v>37</v>
      </c>
      <c r="E4424" s="37" t="s">
        <v>46</v>
      </c>
      <c r="F4424" s="37" t="s">
        <v>120</v>
      </c>
      <c r="G4424" s="36">
        <v>3721.99</v>
      </c>
      <c r="H4424" s="61">
        <v>444371591</v>
      </c>
      <c r="I4424" s="36">
        <v>0</v>
      </c>
      <c r="J4424" s="36">
        <v>0</v>
      </c>
      <c r="K4424" s="36">
        <v>0</v>
      </c>
      <c r="L4424" s="36">
        <v>1.81</v>
      </c>
      <c r="M4424" s="36">
        <v>9889.4699999999993</v>
      </c>
      <c r="N4424" s="37" t="s">
        <v>2750</v>
      </c>
      <c r="O4424" s="14">
        <f t="shared" si="385"/>
        <v>45922.617604166669</v>
      </c>
      <c r="P4424" s="19">
        <f t="shared" si="386"/>
        <v>45922.825937500005</v>
      </c>
      <c r="Q4424" s="20" t="str">
        <f t="shared" si="387"/>
        <v>22/09/2025</v>
      </c>
      <c r="R4424" s="13" t="str">
        <f t="shared" si="388"/>
        <v>19</v>
      </c>
      <c r="S4424" s="13" t="str">
        <f t="shared" si="389"/>
        <v>Mon</v>
      </c>
    </row>
    <row r="4425" spans="1:19" x14ac:dyDescent="0.25">
      <c r="A4425" s="58">
        <v>45922.61818287037</v>
      </c>
      <c r="B4425" s="59">
        <v>445163731</v>
      </c>
      <c r="C4425" s="38" t="s">
        <v>36</v>
      </c>
      <c r="D4425" s="38" t="s">
        <v>37</v>
      </c>
      <c r="E4425" s="38" t="s">
        <v>46</v>
      </c>
      <c r="F4425" s="38" t="s">
        <v>120</v>
      </c>
      <c r="G4425" s="35">
        <v>3723.14</v>
      </c>
      <c r="H4425" s="59">
        <v>444371916</v>
      </c>
      <c r="I4425" s="35">
        <v>0</v>
      </c>
      <c r="J4425" s="35">
        <v>0</v>
      </c>
      <c r="K4425" s="35">
        <v>0</v>
      </c>
      <c r="L4425" s="35">
        <v>0.39</v>
      </c>
      <c r="M4425" s="35">
        <v>9889.86</v>
      </c>
      <c r="N4425" s="38" t="s">
        <v>2751</v>
      </c>
      <c r="O4425" s="14">
        <f t="shared" si="385"/>
        <v>45922.61818287037</v>
      </c>
      <c r="P4425" s="19">
        <f t="shared" si="386"/>
        <v>45922.826516203706</v>
      </c>
      <c r="Q4425" s="20" t="str">
        <f t="shared" si="387"/>
        <v>22/09/2025</v>
      </c>
      <c r="R4425" s="13" t="str">
        <f t="shared" si="388"/>
        <v>19</v>
      </c>
      <c r="S4425" s="13" t="str">
        <f t="shared" si="389"/>
        <v>Mon</v>
      </c>
    </row>
    <row r="4426" spans="1:19" x14ac:dyDescent="0.25">
      <c r="A4426" s="60">
        <v>45922.61818287037</v>
      </c>
      <c r="B4426" s="61">
        <v>445163732</v>
      </c>
      <c r="C4426" s="37" t="s">
        <v>36</v>
      </c>
      <c r="D4426" s="37" t="s">
        <v>37</v>
      </c>
      <c r="E4426" s="37" t="s">
        <v>46</v>
      </c>
      <c r="F4426" s="37" t="s">
        <v>120</v>
      </c>
      <c r="G4426" s="36">
        <v>3723.14</v>
      </c>
      <c r="H4426" s="61">
        <v>444371917</v>
      </c>
      <c r="I4426" s="36">
        <v>0</v>
      </c>
      <c r="J4426" s="36">
        <v>0</v>
      </c>
      <c r="K4426" s="36">
        <v>0</v>
      </c>
      <c r="L4426" s="36">
        <v>0.38</v>
      </c>
      <c r="M4426" s="36">
        <v>9890.24</v>
      </c>
      <c r="N4426" s="37" t="s">
        <v>2751</v>
      </c>
      <c r="O4426" s="14">
        <f t="shared" si="385"/>
        <v>45922.61818287037</v>
      </c>
      <c r="P4426" s="19">
        <f t="shared" si="386"/>
        <v>45922.826516203706</v>
      </c>
      <c r="Q4426" s="20" t="str">
        <f t="shared" si="387"/>
        <v>22/09/2025</v>
      </c>
      <c r="R4426" s="13" t="str">
        <f t="shared" si="388"/>
        <v>19</v>
      </c>
      <c r="S4426" s="13" t="str">
        <f t="shared" si="389"/>
        <v>Mon</v>
      </c>
    </row>
    <row r="4427" spans="1:19" x14ac:dyDescent="0.25">
      <c r="A4427" s="58">
        <v>45922.61818287037</v>
      </c>
      <c r="B4427" s="59">
        <v>445163733</v>
      </c>
      <c r="C4427" s="38" t="s">
        <v>36</v>
      </c>
      <c r="D4427" s="38" t="s">
        <v>37</v>
      </c>
      <c r="E4427" s="38" t="s">
        <v>46</v>
      </c>
      <c r="F4427" s="38" t="s">
        <v>120</v>
      </c>
      <c r="G4427" s="35">
        <v>3723.14</v>
      </c>
      <c r="H4427" s="59">
        <v>444371918</v>
      </c>
      <c r="I4427" s="35">
        <v>0</v>
      </c>
      <c r="J4427" s="35">
        <v>0</v>
      </c>
      <c r="K4427" s="35">
        <v>0</v>
      </c>
      <c r="L4427" s="35">
        <v>0.71</v>
      </c>
      <c r="M4427" s="35">
        <v>9890.9500000000007</v>
      </c>
      <c r="N4427" s="38" t="s">
        <v>2752</v>
      </c>
      <c r="O4427" s="14">
        <f t="shared" si="385"/>
        <v>45922.61818287037</v>
      </c>
      <c r="P4427" s="19">
        <f t="shared" si="386"/>
        <v>45922.826516203706</v>
      </c>
      <c r="Q4427" s="20" t="str">
        <f t="shared" si="387"/>
        <v>22/09/2025</v>
      </c>
      <c r="R4427" s="13" t="str">
        <f t="shared" si="388"/>
        <v>19</v>
      </c>
      <c r="S4427" s="13" t="str">
        <f t="shared" si="389"/>
        <v>Mon</v>
      </c>
    </row>
    <row r="4428" spans="1:19" x14ac:dyDescent="0.25">
      <c r="A4428" s="60">
        <v>45922.618715277778</v>
      </c>
      <c r="B4428" s="61">
        <v>445163883</v>
      </c>
      <c r="C4428" s="37" t="s">
        <v>36</v>
      </c>
      <c r="D4428" s="37" t="s">
        <v>38</v>
      </c>
      <c r="E4428" s="37" t="s">
        <v>45</v>
      </c>
      <c r="F4428" s="37" t="s">
        <v>120</v>
      </c>
      <c r="G4428" s="36">
        <v>3722.84</v>
      </c>
      <c r="H4428" s="61">
        <v>444372106</v>
      </c>
      <c r="I4428" s="36">
        <v>0</v>
      </c>
      <c r="J4428" s="36">
        <v>0</v>
      </c>
      <c r="K4428" s="36">
        <v>0</v>
      </c>
      <c r="L4428" s="36">
        <v>0</v>
      </c>
      <c r="M4428" s="36">
        <v>9890.9500000000007</v>
      </c>
      <c r="N4428" s="37" t="s">
        <v>1972</v>
      </c>
      <c r="O4428" s="14">
        <f t="shared" si="385"/>
        <v>45922.618715277778</v>
      </c>
      <c r="P4428" s="19">
        <f t="shared" si="386"/>
        <v>45922.827048611114</v>
      </c>
      <c r="Q4428" s="20" t="str">
        <f t="shared" si="387"/>
        <v>22/09/2025</v>
      </c>
      <c r="R4428" s="13" t="str">
        <f t="shared" si="388"/>
        <v>19</v>
      </c>
      <c r="S4428" s="13" t="str">
        <f t="shared" si="389"/>
        <v>Mon</v>
      </c>
    </row>
    <row r="4429" spans="1:19" x14ac:dyDescent="0.25">
      <c r="A4429" s="58">
        <v>45922.618715277778</v>
      </c>
      <c r="B4429" s="59">
        <v>445163885</v>
      </c>
      <c r="C4429" s="38" t="s">
        <v>36</v>
      </c>
      <c r="D4429" s="38" t="s">
        <v>38</v>
      </c>
      <c r="E4429" s="38" t="s">
        <v>45</v>
      </c>
      <c r="F4429" s="38" t="s">
        <v>120</v>
      </c>
      <c r="G4429" s="35">
        <v>3722.91</v>
      </c>
      <c r="H4429" s="59">
        <v>444372108</v>
      </c>
      <c r="I4429" s="35">
        <v>0</v>
      </c>
      <c r="J4429" s="35">
        <v>0</v>
      </c>
      <c r="K4429" s="35">
        <v>0</v>
      </c>
      <c r="L4429" s="35">
        <v>0</v>
      </c>
      <c r="M4429" s="35">
        <v>9890.9500000000007</v>
      </c>
      <c r="N4429" s="38" t="s">
        <v>52</v>
      </c>
      <c r="O4429" s="14">
        <f t="shared" si="385"/>
        <v>45922.618715277778</v>
      </c>
      <c r="P4429" s="19">
        <f t="shared" si="386"/>
        <v>45922.827048611114</v>
      </c>
      <c r="Q4429" s="20" t="str">
        <f t="shared" si="387"/>
        <v>22/09/2025</v>
      </c>
      <c r="R4429" s="13" t="str">
        <f t="shared" si="388"/>
        <v>19</v>
      </c>
      <c r="S4429" s="13" t="str">
        <f t="shared" si="389"/>
        <v>Mon</v>
      </c>
    </row>
    <row r="4430" spans="1:19" x14ac:dyDescent="0.25">
      <c r="A4430" s="60">
        <v>45922.618726851855</v>
      </c>
      <c r="B4430" s="61">
        <v>445163886</v>
      </c>
      <c r="C4430" s="37" t="s">
        <v>36</v>
      </c>
      <c r="D4430" s="37" t="s">
        <v>38</v>
      </c>
      <c r="E4430" s="37" t="s">
        <v>45</v>
      </c>
      <c r="F4430" s="37" t="s">
        <v>120</v>
      </c>
      <c r="G4430" s="36">
        <v>3722.91</v>
      </c>
      <c r="H4430" s="61">
        <v>444372109</v>
      </c>
      <c r="I4430" s="36">
        <v>0</v>
      </c>
      <c r="J4430" s="36">
        <v>0</v>
      </c>
      <c r="K4430" s="36">
        <v>0</v>
      </c>
      <c r="L4430" s="36">
        <v>0</v>
      </c>
      <c r="M4430" s="36">
        <v>9890.9500000000007</v>
      </c>
      <c r="N4430" s="37" t="s">
        <v>108</v>
      </c>
      <c r="O4430" s="14">
        <f t="shared" si="385"/>
        <v>45922.618726851855</v>
      </c>
      <c r="P4430" s="19">
        <f t="shared" si="386"/>
        <v>45922.827060185191</v>
      </c>
      <c r="Q4430" s="20" t="str">
        <f t="shared" si="387"/>
        <v>22/09/2025</v>
      </c>
      <c r="R4430" s="13" t="str">
        <f t="shared" si="388"/>
        <v>19</v>
      </c>
      <c r="S4430" s="13" t="str">
        <f t="shared" si="389"/>
        <v>Mon</v>
      </c>
    </row>
    <row r="4431" spans="1:19" x14ac:dyDescent="0.25">
      <c r="A4431" s="58">
        <v>45922.618726851855</v>
      </c>
      <c r="B4431" s="59">
        <v>445163888</v>
      </c>
      <c r="C4431" s="38" t="s">
        <v>36</v>
      </c>
      <c r="D4431" s="38" t="s">
        <v>38</v>
      </c>
      <c r="E4431" s="38" t="s">
        <v>45</v>
      </c>
      <c r="F4431" s="38" t="s">
        <v>120</v>
      </c>
      <c r="G4431" s="35">
        <v>3722.91</v>
      </c>
      <c r="H4431" s="59">
        <v>444372111</v>
      </c>
      <c r="I4431" s="35">
        <v>0</v>
      </c>
      <c r="J4431" s="35">
        <v>0</v>
      </c>
      <c r="K4431" s="35">
        <v>0</v>
      </c>
      <c r="L4431" s="35">
        <v>0</v>
      </c>
      <c r="M4431" s="35">
        <v>9890.9500000000007</v>
      </c>
      <c r="N4431" s="38" t="s">
        <v>109</v>
      </c>
      <c r="O4431" s="14">
        <f t="shared" si="385"/>
        <v>45922.618726851855</v>
      </c>
      <c r="P4431" s="19">
        <f t="shared" si="386"/>
        <v>45922.827060185191</v>
      </c>
      <c r="Q4431" s="20" t="str">
        <f t="shared" si="387"/>
        <v>22/09/2025</v>
      </c>
      <c r="R4431" s="13" t="str">
        <f t="shared" si="388"/>
        <v>19</v>
      </c>
      <c r="S4431" s="13" t="str">
        <f t="shared" si="389"/>
        <v>Mon</v>
      </c>
    </row>
    <row r="4432" spans="1:19" x14ac:dyDescent="0.25">
      <c r="A4432" s="60">
        <v>45922.618726851855</v>
      </c>
      <c r="B4432" s="61">
        <v>445163889</v>
      </c>
      <c r="C4432" s="37" t="s">
        <v>36</v>
      </c>
      <c r="D4432" s="37" t="s">
        <v>38</v>
      </c>
      <c r="E4432" s="37" t="s">
        <v>45</v>
      </c>
      <c r="F4432" s="37" t="s">
        <v>120</v>
      </c>
      <c r="G4432" s="36">
        <v>3722.91</v>
      </c>
      <c r="H4432" s="61">
        <v>444372112</v>
      </c>
      <c r="I4432" s="36">
        <v>0</v>
      </c>
      <c r="J4432" s="36">
        <v>0</v>
      </c>
      <c r="K4432" s="36">
        <v>0</v>
      </c>
      <c r="L4432" s="36">
        <v>0</v>
      </c>
      <c r="M4432" s="36">
        <v>9890.9500000000007</v>
      </c>
      <c r="N4432" s="37" t="s">
        <v>2064</v>
      </c>
      <c r="O4432" s="14">
        <f t="shared" si="385"/>
        <v>45922.618726851855</v>
      </c>
      <c r="P4432" s="19">
        <f t="shared" si="386"/>
        <v>45922.827060185191</v>
      </c>
      <c r="Q4432" s="20" t="str">
        <f t="shared" si="387"/>
        <v>22/09/2025</v>
      </c>
      <c r="R4432" s="13" t="str">
        <f t="shared" si="388"/>
        <v>19</v>
      </c>
      <c r="S4432" s="13" t="str">
        <f t="shared" si="389"/>
        <v>Mon</v>
      </c>
    </row>
    <row r="4433" spans="1:19" x14ac:dyDescent="0.25">
      <c r="A4433" s="58">
        <v>45922.618726851855</v>
      </c>
      <c r="B4433" s="59">
        <v>445163890</v>
      </c>
      <c r="C4433" s="38" t="s">
        <v>36</v>
      </c>
      <c r="D4433" s="38" t="s">
        <v>38</v>
      </c>
      <c r="E4433" s="38" t="s">
        <v>45</v>
      </c>
      <c r="F4433" s="38" t="s">
        <v>120</v>
      </c>
      <c r="G4433" s="35">
        <v>3722.94</v>
      </c>
      <c r="H4433" s="59">
        <v>444372113</v>
      </c>
      <c r="I4433" s="35">
        <v>0</v>
      </c>
      <c r="J4433" s="35">
        <v>0</v>
      </c>
      <c r="K4433" s="35">
        <v>0</v>
      </c>
      <c r="L4433" s="35">
        <v>0</v>
      </c>
      <c r="M4433" s="35">
        <v>9890.9500000000007</v>
      </c>
      <c r="N4433" s="38" t="s">
        <v>48</v>
      </c>
      <c r="O4433" s="14">
        <f t="shared" si="385"/>
        <v>45922.618726851855</v>
      </c>
      <c r="P4433" s="19">
        <f t="shared" si="386"/>
        <v>45922.827060185191</v>
      </c>
      <c r="Q4433" s="20" t="str">
        <f t="shared" si="387"/>
        <v>22/09/2025</v>
      </c>
      <c r="R4433" s="13" t="str">
        <f t="shared" si="388"/>
        <v>19</v>
      </c>
      <c r="S4433" s="13" t="str">
        <f t="shared" si="389"/>
        <v>Mon</v>
      </c>
    </row>
    <row r="4434" spans="1:19" x14ac:dyDescent="0.25">
      <c r="A4434" s="60">
        <v>45922.618726851855</v>
      </c>
      <c r="B4434" s="61">
        <v>445163891</v>
      </c>
      <c r="C4434" s="37" t="s">
        <v>36</v>
      </c>
      <c r="D4434" s="37" t="s">
        <v>38</v>
      </c>
      <c r="E4434" s="37" t="s">
        <v>45</v>
      </c>
      <c r="F4434" s="37" t="s">
        <v>120</v>
      </c>
      <c r="G4434" s="36">
        <v>3722.94</v>
      </c>
      <c r="H4434" s="61">
        <v>444372115</v>
      </c>
      <c r="I4434" s="36">
        <v>0</v>
      </c>
      <c r="J4434" s="36">
        <v>0</v>
      </c>
      <c r="K4434" s="36">
        <v>0</v>
      </c>
      <c r="L4434" s="36">
        <v>0</v>
      </c>
      <c r="M4434" s="36">
        <v>9890.9500000000007</v>
      </c>
      <c r="N4434" s="37" t="s">
        <v>77</v>
      </c>
      <c r="O4434" s="14">
        <f t="shared" si="385"/>
        <v>45922.618726851855</v>
      </c>
      <c r="P4434" s="19">
        <f t="shared" si="386"/>
        <v>45922.827060185191</v>
      </c>
      <c r="Q4434" s="20" t="str">
        <f t="shared" si="387"/>
        <v>22/09/2025</v>
      </c>
      <c r="R4434" s="13" t="str">
        <f t="shared" si="388"/>
        <v>19</v>
      </c>
      <c r="S4434" s="13" t="str">
        <f t="shared" si="389"/>
        <v>Mon</v>
      </c>
    </row>
    <row r="4435" spans="1:19" x14ac:dyDescent="0.25">
      <c r="A4435" s="58">
        <v>45922.618738425925</v>
      </c>
      <c r="B4435" s="59">
        <v>445163892</v>
      </c>
      <c r="C4435" s="38" t="s">
        <v>36</v>
      </c>
      <c r="D4435" s="38" t="s">
        <v>38</v>
      </c>
      <c r="E4435" s="38" t="s">
        <v>45</v>
      </c>
      <c r="F4435" s="38" t="s">
        <v>120</v>
      </c>
      <c r="G4435" s="35">
        <v>3722.94</v>
      </c>
      <c r="H4435" s="59">
        <v>444372116</v>
      </c>
      <c r="I4435" s="35">
        <v>0</v>
      </c>
      <c r="J4435" s="35">
        <v>0</v>
      </c>
      <c r="K4435" s="35">
        <v>0</v>
      </c>
      <c r="L4435" s="35">
        <v>0</v>
      </c>
      <c r="M4435" s="35">
        <v>9890.9500000000007</v>
      </c>
      <c r="N4435" s="38" t="s">
        <v>47</v>
      </c>
      <c r="O4435" s="14">
        <f t="shared" si="385"/>
        <v>45922.618738425925</v>
      </c>
      <c r="P4435" s="19">
        <f t="shared" si="386"/>
        <v>45922.82707175926</v>
      </c>
      <c r="Q4435" s="20" t="str">
        <f t="shared" si="387"/>
        <v>22/09/2025</v>
      </c>
      <c r="R4435" s="13" t="str">
        <f t="shared" si="388"/>
        <v>19</v>
      </c>
      <c r="S4435" s="13" t="str">
        <f t="shared" si="389"/>
        <v>Mon</v>
      </c>
    </row>
    <row r="4436" spans="1:19" x14ac:dyDescent="0.25">
      <c r="A4436" s="60">
        <v>45922.619421296295</v>
      </c>
      <c r="B4436" s="61">
        <v>445164289</v>
      </c>
      <c r="C4436" s="37" t="s">
        <v>36</v>
      </c>
      <c r="D4436" s="37" t="s">
        <v>37</v>
      </c>
      <c r="E4436" s="37" t="s">
        <v>46</v>
      </c>
      <c r="F4436" s="37" t="s">
        <v>120</v>
      </c>
      <c r="G4436" s="36">
        <v>3724.39</v>
      </c>
      <c r="H4436" s="61">
        <v>444372522</v>
      </c>
      <c r="I4436" s="36">
        <v>0</v>
      </c>
      <c r="J4436" s="36">
        <v>0</v>
      </c>
      <c r="K4436" s="36">
        <v>0</v>
      </c>
      <c r="L4436" s="36">
        <v>-1.48</v>
      </c>
      <c r="M4436" s="36">
        <v>9889.4699999999993</v>
      </c>
      <c r="N4436" s="37" t="s">
        <v>2753</v>
      </c>
      <c r="O4436" s="14">
        <f t="shared" si="385"/>
        <v>45922.619421296295</v>
      </c>
      <c r="P4436" s="19">
        <f t="shared" si="386"/>
        <v>45922.82775462963</v>
      </c>
      <c r="Q4436" s="20" t="str">
        <f t="shared" si="387"/>
        <v>22/09/2025</v>
      </c>
      <c r="R4436" s="13" t="str">
        <f t="shared" si="388"/>
        <v>19</v>
      </c>
      <c r="S4436" s="13" t="str">
        <f t="shared" si="389"/>
        <v>Mon</v>
      </c>
    </row>
    <row r="4437" spans="1:19" x14ac:dyDescent="0.25">
      <c r="A4437" s="58">
        <v>45922.622442129628</v>
      </c>
      <c r="B4437" s="59">
        <v>445166288</v>
      </c>
      <c r="C4437" s="38" t="s">
        <v>36</v>
      </c>
      <c r="D4437" s="38" t="s">
        <v>37</v>
      </c>
      <c r="E4437" s="38" t="s">
        <v>46</v>
      </c>
      <c r="F4437" s="38" t="s">
        <v>120</v>
      </c>
      <c r="G4437" s="35">
        <v>3722.81</v>
      </c>
      <c r="H4437" s="59">
        <v>444374608</v>
      </c>
      <c r="I4437" s="35">
        <v>0</v>
      </c>
      <c r="J4437" s="35">
        <v>0</v>
      </c>
      <c r="K4437" s="35">
        <v>0</v>
      </c>
      <c r="L4437" s="35">
        <v>1.03</v>
      </c>
      <c r="M4437" s="35">
        <v>9890.5</v>
      </c>
      <c r="N4437" s="38" t="s">
        <v>2754</v>
      </c>
      <c r="O4437" s="14">
        <f t="shared" si="385"/>
        <v>45922.622442129628</v>
      </c>
      <c r="P4437" s="19">
        <f t="shared" si="386"/>
        <v>45922.830775462964</v>
      </c>
      <c r="Q4437" s="20" t="str">
        <f t="shared" si="387"/>
        <v>22/09/2025</v>
      </c>
      <c r="R4437" s="13" t="str">
        <f t="shared" si="388"/>
        <v>19</v>
      </c>
      <c r="S4437" s="13" t="str">
        <f t="shared" si="389"/>
        <v>Mon</v>
      </c>
    </row>
    <row r="4438" spans="1:19" x14ac:dyDescent="0.25">
      <c r="A4438" s="60">
        <v>45922.622534722221</v>
      </c>
      <c r="B4438" s="61">
        <v>445166302</v>
      </c>
      <c r="C4438" s="37" t="s">
        <v>36</v>
      </c>
      <c r="D4438" s="37" t="s">
        <v>38</v>
      </c>
      <c r="E4438" s="37" t="s">
        <v>45</v>
      </c>
      <c r="F4438" s="37" t="s">
        <v>120</v>
      </c>
      <c r="G4438" s="36">
        <v>3722.66</v>
      </c>
      <c r="H4438" s="61">
        <v>444374625</v>
      </c>
      <c r="I4438" s="36">
        <v>0</v>
      </c>
      <c r="J4438" s="36">
        <v>0</v>
      </c>
      <c r="K4438" s="36">
        <v>0</v>
      </c>
      <c r="L4438" s="36">
        <v>0</v>
      </c>
      <c r="M4438" s="36">
        <v>9890.5</v>
      </c>
      <c r="N4438" s="37" t="s">
        <v>1945</v>
      </c>
      <c r="O4438" s="14">
        <f t="shared" si="385"/>
        <v>45922.622534722221</v>
      </c>
      <c r="P4438" s="19">
        <f t="shared" si="386"/>
        <v>45922.830868055556</v>
      </c>
      <c r="Q4438" s="20" t="str">
        <f t="shared" si="387"/>
        <v>22/09/2025</v>
      </c>
      <c r="R4438" s="13" t="str">
        <f t="shared" si="388"/>
        <v>19</v>
      </c>
      <c r="S4438" s="13" t="str">
        <f t="shared" si="389"/>
        <v>Mon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Strategy_Builder</vt:lpstr>
      <vt:lpstr>Overall</vt:lpstr>
      <vt:lpstr>strategy_12</vt:lpstr>
      <vt:lpstr>strategy_14</vt:lpstr>
      <vt:lpstr>Detail2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2025-09-22T12:09:45Z</dcterms:modified>
</cp:coreProperties>
</file>